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ropbox\2024학년도\학년 평가업무\9월 모의평가\9월 모의평가 결과\"/>
    </mc:Choice>
  </mc:AlternateContent>
  <xr:revisionPtr revIDLastSave="0" documentId="13_ncr:1_{7AF3D1AF-C32F-4C21-92AD-73C863AD9229}" xr6:coauthVersionLast="36" xr6:coauthVersionMax="36" xr10:uidLastSave="{00000000-0000-0000-0000-000000000000}"/>
  <bookViews>
    <workbookView xWindow="0" yWindow="0" windowWidth="28800" windowHeight="12285" firstSheet="1" activeTab="1" xr2:uid="{00000000-000D-0000-FFFF-FFFF00000000}"/>
  </bookViews>
  <sheets>
    <sheet name="종합" sheetId="8" state="hidden" r:id="rId1"/>
    <sheet name="전체성적(반별)" sheetId="9" r:id="rId2"/>
    <sheet name="전체성적(표준점수 석차)" sheetId="28" r:id="rId3"/>
    <sheet name="전체성적(백분위 석차)" sheetId="29" r:id="rId4"/>
    <sheet name="등급인원분포" sheetId="20" r:id="rId5"/>
    <sheet name="탐구" sheetId="21" state="hidden" r:id="rId6"/>
    <sheet name="우수자" sheetId="7" state="hidden" r:id="rId7"/>
    <sheet name="등급분포" sheetId="3" state="hidden" r:id="rId8"/>
    <sheet name="1" sheetId="13" state="hidden" r:id="rId9"/>
    <sheet name="2" sheetId="14" state="hidden" r:id="rId10"/>
  </sheets>
  <externalReferences>
    <externalReference r:id="rId11"/>
  </externalReferences>
  <definedNames>
    <definedName name="_타무" localSheetId="3">#REF!</definedName>
    <definedName name="_타무" localSheetId="2">#REF!</definedName>
    <definedName name="_타무">#REF!</definedName>
    <definedName name="_탐구" localSheetId="3">#REF!</definedName>
    <definedName name="_탐구" localSheetId="2">#REF!</definedName>
    <definedName name="_탐구">#REF!</definedName>
    <definedName name="dd" localSheetId="3">#REF!</definedName>
    <definedName name="dd" localSheetId="2">#REF!</definedName>
    <definedName name="dd">#REF!</definedName>
    <definedName name="_xlnm.Print_Area" localSheetId="1">'전체성적(반별)'!$C$2:$AA$125</definedName>
    <definedName name="_xlnm.Print_Area" localSheetId="3">'전체성적(백분위 석차)'!$C$2:$AA$125</definedName>
    <definedName name="_xlnm.Print_Area" localSheetId="2">'전체성적(표준점수 석차)'!$C$2:$AA$125</definedName>
    <definedName name="_xlnm.Print_Area" localSheetId="0">종합!$A$1:$I$44</definedName>
    <definedName name="_xlnm.Print_Titles" localSheetId="1">'전체성적(반별)'!$2:$3</definedName>
    <definedName name="_xlnm.Print_Titles" localSheetId="3">'전체성적(백분위 석차)'!$2:$3</definedName>
    <definedName name="_xlnm.Print_Titles" localSheetId="2">'전체성적(표준점수 석차)'!$2:$3</definedName>
    <definedName name="공통" localSheetId="3">#REF!</definedName>
    <definedName name="공통" localSheetId="2">#REF!</definedName>
    <definedName name="공통">#REF!</definedName>
    <definedName name="과탐">'1'!$B$149:$B$156</definedName>
    <definedName name="사탐">'1'!$O$133:$O$143</definedName>
    <definedName name="선택">[1]선택과목명!$A$1:$A$3</definedName>
    <definedName name="타무" localSheetId="3">#REF!</definedName>
    <definedName name="타무" localSheetId="2">#REF!</definedName>
    <definedName name="타무">#REF!</definedName>
    <definedName name="탐구">[1]선택과목명!$B$2:$B$4</definedName>
    <definedName name="탐구2과목" localSheetId="8">#REF!</definedName>
    <definedName name="탐구2과목" localSheetId="9">#REF!</definedName>
    <definedName name="탐구2과목" localSheetId="3">#REF!</definedName>
    <definedName name="탐구2과목" localSheetId="2">#REF!</definedName>
    <definedName name="탐구2과목">#REF!</definedName>
    <definedName name="탐구3과목" localSheetId="8">#REF!</definedName>
    <definedName name="탐구3과목" localSheetId="9">#REF!</definedName>
    <definedName name="탐구3과목" localSheetId="3">#REF!</definedName>
    <definedName name="탐구3과목" localSheetId="2">#REF!</definedName>
    <definedName name="탐구3과목">#REF!</definedName>
  </definedNames>
  <calcPr calcId="191029"/>
</workbook>
</file>

<file path=xl/calcChain.xml><?xml version="1.0" encoding="utf-8"?>
<calcChain xmlns="http://schemas.openxmlformats.org/spreadsheetml/2006/main">
  <c r="V129" i="29" l="1"/>
  <c r="V130" i="29" s="1"/>
  <c r="U129" i="29"/>
  <c r="T129" i="29"/>
  <c r="R129" i="29"/>
  <c r="Q129" i="29"/>
  <c r="Q130" i="29" s="1"/>
  <c r="P129" i="29"/>
  <c r="N129" i="29"/>
  <c r="M129" i="29"/>
  <c r="L129" i="29"/>
  <c r="L130" i="29" s="1"/>
  <c r="K129" i="29"/>
  <c r="J129" i="29"/>
  <c r="H129" i="29"/>
  <c r="G129" i="29"/>
  <c r="G130" i="29" s="1"/>
  <c r="F129" i="29"/>
  <c r="V128" i="29"/>
  <c r="U128" i="29"/>
  <c r="T128" i="29"/>
  <c r="T130" i="29" s="1"/>
  <c r="R128" i="29"/>
  <c r="R130" i="29" s="1"/>
  <c r="Q128" i="29"/>
  <c r="P128" i="29"/>
  <c r="N128" i="29"/>
  <c r="N130" i="29" s="1"/>
  <c r="M128" i="29"/>
  <c r="M130" i="29" s="1"/>
  <c r="L128" i="29"/>
  <c r="K128" i="29"/>
  <c r="J128" i="29"/>
  <c r="J130" i="29" s="1"/>
  <c r="H128" i="29"/>
  <c r="H130" i="29" s="1"/>
  <c r="G128" i="29"/>
  <c r="F128" i="29"/>
  <c r="Y127" i="29"/>
  <c r="X127" i="29"/>
  <c r="W127" i="29"/>
  <c r="Y125" i="29"/>
  <c r="A125" i="29" s="1"/>
  <c r="X125" i="29"/>
  <c r="W125" i="29"/>
  <c r="AA125" i="29"/>
  <c r="Z125" i="29"/>
  <c r="Y126" i="29"/>
  <c r="A126" i="29" s="1"/>
  <c r="X126" i="29"/>
  <c r="W126" i="29"/>
  <c r="AA124" i="29"/>
  <c r="Z124" i="29"/>
  <c r="Y124" i="29"/>
  <c r="X124" i="29"/>
  <c r="W124" i="29"/>
  <c r="AA123" i="29"/>
  <c r="Z123" i="29"/>
  <c r="Y123" i="29"/>
  <c r="A123" i="29" s="1"/>
  <c r="X123" i="29"/>
  <c r="W123" i="29"/>
  <c r="AA122" i="29"/>
  <c r="Z122" i="29"/>
  <c r="Y122" i="29"/>
  <c r="A122" i="29" s="1"/>
  <c r="X122" i="29"/>
  <c r="W122" i="29"/>
  <c r="AA121" i="29"/>
  <c r="Z121" i="29"/>
  <c r="Y119" i="29"/>
  <c r="A119" i="29" s="1"/>
  <c r="X119" i="29"/>
  <c r="W119" i="29"/>
  <c r="AA120" i="29"/>
  <c r="Z120" i="29"/>
  <c r="Y117" i="29"/>
  <c r="X117" i="29"/>
  <c r="W117" i="29"/>
  <c r="AA119" i="29"/>
  <c r="Z119" i="29"/>
  <c r="Y121" i="29"/>
  <c r="A121" i="29" s="1"/>
  <c r="X121" i="29"/>
  <c r="W121" i="29"/>
  <c r="AA118" i="29"/>
  <c r="Z118" i="29"/>
  <c r="Y118" i="29"/>
  <c r="A118" i="29" s="1"/>
  <c r="X118" i="29"/>
  <c r="W118" i="29"/>
  <c r="AA117" i="29"/>
  <c r="Z117" i="29"/>
  <c r="Y116" i="29"/>
  <c r="A116" i="29" s="1"/>
  <c r="X116" i="29"/>
  <c r="W116" i="29"/>
  <c r="AA116" i="29"/>
  <c r="Z116" i="29"/>
  <c r="Y120" i="29"/>
  <c r="X120" i="29"/>
  <c r="W120" i="29"/>
  <c r="AA115" i="29"/>
  <c r="Z115" i="29"/>
  <c r="Y115" i="29"/>
  <c r="A115" i="29" s="1"/>
  <c r="X115" i="29"/>
  <c r="W115" i="29"/>
  <c r="AA114" i="29"/>
  <c r="Z114" i="29"/>
  <c r="Y113" i="29"/>
  <c r="A113" i="29" s="1"/>
  <c r="X113" i="29"/>
  <c r="W113" i="29"/>
  <c r="AA113" i="29"/>
  <c r="Z113" i="29"/>
  <c r="Y112" i="29"/>
  <c r="A112" i="29" s="1"/>
  <c r="X112" i="29"/>
  <c r="W112" i="29"/>
  <c r="AA112" i="29"/>
  <c r="Z112" i="29"/>
  <c r="Y111" i="29"/>
  <c r="X111" i="29"/>
  <c r="W111" i="29"/>
  <c r="AA111" i="29"/>
  <c r="Z111" i="29"/>
  <c r="Y114" i="29"/>
  <c r="A114" i="29" s="1"/>
  <c r="X114" i="29"/>
  <c r="W114" i="29"/>
  <c r="AA110" i="29"/>
  <c r="Z110" i="29"/>
  <c r="Y110" i="29"/>
  <c r="A110" i="29" s="1"/>
  <c r="X110" i="29"/>
  <c r="W110" i="29"/>
  <c r="AA109" i="29"/>
  <c r="Z109" i="29"/>
  <c r="Y108" i="29"/>
  <c r="A108" i="29" s="1"/>
  <c r="X108" i="29"/>
  <c r="W108" i="29"/>
  <c r="AA108" i="29"/>
  <c r="Z108" i="29"/>
  <c r="Y109" i="29"/>
  <c r="X109" i="29"/>
  <c r="W109" i="29"/>
  <c r="AA107" i="29"/>
  <c r="Z107" i="29"/>
  <c r="Y107" i="29"/>
  <c r="A107" i="29" s="1"/>
  <c r="X107" i="29"/>
  <c r="W107" i="29"/>
  <c r="AA106" i="29"/>
  <c r="Z106" i="29"/>
  <c r="Y106" i="29"/>
  <c r="A106" i="29" s="1"/>
  <c r="X106" i="29"/>
  <c r="W106" i="29"/>
  <c r="AA105" i="29"/>
  <c r="Z105" i="29"/>
  <c r="Y105" i="29"/>
  <c r="A105" i="29" s="1"/>
  <c r="X105" i="29"/>
  <c r="W105" i="29"/>
  <c r="AA104" i="29"/>
  <c r="Z104" i="29"/>
  <c r="Y104" i="29"/>
  <c r="X104" i="29"/>
  <c r="W104" i="29"/>
  <c r="AA103" i="29"/>
  <c r="Z103" i="29"/>
  <c r="Y103" i="29"/>
  <c r="A103" i="29" s="1"/>
  <c r="X103" i="29"/>
  <c r="W103" i="29"/>
  <c r="AA102" i="29"/>
  <c r="Z102" i="29"/>
  <c r="Y102" i="29"/>
  <c r="A102" i="29" s="1"/>
  <c r="X102" i="29"/>
  <c r="W102" i="29"/>
  <c r="AA101" i="29"/>
  <c r="Z101" i="29"/>
  <c r="Y99" i="29"/>
  <c r="A99" i="29" s="1"/>
  <c r="X99" i="29"/>
  <c r="W99" i="29"/>
  <c r="AA100" i="29"/>
  <c r="Z100" i="29"/>
  <c r="Y98" i="29"/>
  <c r="X98" i="29"/>
  <c r="W98" i="29"/>
  <c r="AA99" i="29"/>
  <c r="Z99" i="29"/>
  <c r="Y85" i="29"/>
  <c r="A85" i="29" s="1"/>
  <c r="X85" i="29"/>
  <c r="W85" i="29"/>
  <c r="AA98" i="29"/>
  <c r="Z98" i="29"/>
  <c r="Y101" i="29"/>
  <c r="A101" i="29" s="1"/>
  <c r="X101" i="29"/>
  <c r="W101" i="29"/>
  <c r="AA97" i="29"/>
  <c r="Z97" i="29"/>
  <c r="Y94" i="29"/>
  <c r="A94" i="29" s="1"/>
  <c r="X94" i="29"/>
  <c r="W94" i="29"/>
  <c r="AA96" i="29"/>
  <c r="Z96" i="29"/>
  <c r="Y97" i="29"/>
  <c r="X97" i="29"/>
  <c r="W97" i="29"/>
  <c r="AA95" i="29"/>
  <c r="Z95" i="29"/>
  <c r="Y100" i="29"/>
  <c r="A100" i="29" s="1"/>
  <c r="X100" i="29"/>
  <c r="W100" i="29"/>
  <c r="AA94" i="29"/>
  <c r="Z94" i="29"/>
  <c r="Y96" i="29"/>
  <c r="A96" i="29" s="1"/>
  <c r="X96" i="29"/>
  <c r="W96" i="29"/>
  <c r="AA93" i="29"/>
  <c r="Z93" i="29"/>
  <c r="Y92" i="29"/>
  <c r="A92" i="29" s="1"/>
  <c r="X92" i="29"/>
  <c r="W92" i="29"/>
  <c r="AA92" i="29"/>
  <c r="Z92" i="29"/>
  <c r="Y91" i="29"/>
  <c r="X91" i="29"/>
  <c r="W91" i="29"/>
  <c r="AA91" i="29"/>
  <c r="Z91" i="29"/>
  <c r="Y95" i="29"/>
  <c r="A95" i="29" s="1"/>
  <c r="X95" i="29"/>
  <c r="W95" i="29"/>
  <c r="AA90" i="29"/>
  <c r="Z90" i="29"/>
  <c r="Y89" i="29"/>
  <c r="A89" i="29" s="1"/>
  <c r="X89" i="29"/>
  <c r="W89" i="29"/>
  <c r="AA89" i="29"/>
  <c r="Z89" i="29"/>
  <c r="Y88" i="29"/>
  <c r="A88" i="29" s="1"/>
  <c r="X88" i="29"/>
  <c r="W88" i="29"/>
  <c r="AA88" i="29"/>
  <c r="Z88" i="29"/>
  <c r="Y93" i="29"/>
  <c r="X93" i="29"/>
  <c r="W93" i="29"/>
  <c r="AA87" i="29"/>
  <c r="Z87" i="29"/>
  <c r="Y82" i="29"/>
  <c r="A82" i="29" s="1"/>
  <c r="X82" i="29"/>
  <c r="W82" i="29"/>
  <c r="AA86" i="29"/>
  <c r="Z86" i="29"/>
  <c r="Y87" i="29"/>
  <c r="A87" i="29" s="1"/>
  <c r="X87" i="29"/>
  <c r="W87" i="29"/>
  <c r="AA85" i="29"/>
  <c r="Z85" i="29"/>
  <c r="Y86" i="29"/>
  <c r="A86" i="29" s="1"/>
  <c r="X86" i="29"/>
  <c r="W86" i="29"/>
  <c r="AA84" i="29"/>
  <c r="Z84" i="29"/>
  <c r="Y90" i="29"/>
  <c r="X90" i="29"/>
  <c r="W90" i="29"/>
  <c r="AA83" i="29"/>
  <c r="Z83" i="29"/>
  <c r="Y84" i="29"/>
  <c r="A84" i="29" s="1"/>
  <c r="X84" i="29"/>
  <c r="W84" i="29"/>
  <c r="AA82" i="29"/>
  <c r="Z82" i="29"/>
  <c r="Y81" i="29"/>
  <c r="A81" i="29" s="1"/>
  <c r="X81" i="29"/>
  <c r="W81" i="29"/>
  <c r="AA81" i="29"/>
  <c r="Z81" i="29"/>
  <c r="Y83" i="29"/>
  <c r="A83" i="29" s="1"/>
  <c r="X83" i="29"/>
  <c r="W83" i="29"/>
  <c r="AA80" i="29"/>
  <c r="Z80" i="29"/>
  <c r="Y80" i="29"/>
  <c r="X80" i="29"/>
  <c r="W80" i="29"/>
  <c r="AA79" i="29"/>
  <c r="Z79" i="29"/>
  <c r="Y79" i="29"/>
  <c r="A79" i="29" s="1"/>
  <c r="X79" i="29"/>
  <c r="W79" i="29"/>
  <c r="AA78" i="29"/>
  <c r="Z78" i="29"/>
  <c r="Y77" i="29"/>
  <c r="A77" i="29" s="1"/>
  <c r="X77" i="29"/>
  <c r="W77" i="29"/>
  <c r="AA77" i="29"/>
  <c r="Z77" i="29"/>
  <c r="Y75" i="29"/>
  <c r="A75" i="29" s="1"/>
  <c r="X75" i="29"/>
  <c r="W75" i="29"/>
  <c r="AA76" i="29"/>
  <c r="Z76" i="29"/>
  <c r="Y72" i="29"/>
  <c r="X72" i="29"/>
  <c r="W72" i="29"/>
  <c r="AA75" i="29"/>
  <c r="Z75" i="29"/>
  <c r="Y76" i="29"/>
  <c r="A76" i="29" s="1"/>
  <c r="X76" i="29"/>
  <c r="W76" i="29"/>
  <c r="AA74" i="29"/>
  <c r="Z74" i="29"/>
  <c r="Y78" i="29"/>
  <c r="A78" i="29" s="1"/>
  <c r="X78" i="29"/>
  <c r="W78" i="29"/>
  <c r="AA73" i="29"/>
  <c r="Z73" i="29"/>
  <c r="Y67" i="29"/>
  <c r="A67" i="29" s="1"/>
  <c r="X67" i="29"/>
  <c r="W67" i="29"/>
  <c r="AA72" i="29"/>
  <c r="Z72" i="29"/>
  <c r="Y74" i="29"/>
  <c r="X74" i="29"/>
  <c r="W74" i="29"/>
  <c r="AA71" i="29"/>
  <c r="Z71" i="29"/>
  <c r="Y73" i="29"/>
  <c r="A73" i="29" s="1"/>
  <c r="X73" i="29"/>
  <c r="W73" i="29"/>
  <c r="AA70" i="29"/>
  <c r="Z70" i="29"/>
  <c r="Y68" i="29"/>
  <c r="A68" i="29" s="1"/>
  <c r="X68" i="29"/>
  <c r="W68" i="29"/>
  <c r="AA69" i="29"/>
  <c r="Z69" i="29"/>
  <c r="Y71" i="29"/>
  <c r="A71" i="29" s="1"/>
  <c r="X71" i="29"/>
  <c r="W71" i="29"/>
  <c r="AA68" i="29"/>
  <c r="Z68" i="29"/>
  <c r="Y69" i="29"/>
  <c r="X69" i="29"/>
  <c r="W69" i="29"/>
  <c r="AA67" i="29"/>
  <c r="Z67" i="29"/>
  <c r="Y65" i="29"/>
  <c r="A65" i="29" s="1"/>
  <c r="X65" i="29"/>
  <c r="W65" i="29"/>
  <c r="AA66" i="29"/>
  <c r="Z66" i="29"/>
  <c r="Y62" i="29"/>
  <c r="A62" i="29" s="1"/>
  <c r="X62" i="29"/>
  <c r="W62" i="29"/>
  <c r="AA65" i="29"/>
  <c r="Z65" i="29"/>
  <c r="Y70" i="29"/>
  <c r="A70" i="29" s="1"/>
  <c r="X70" i="29"/>
  <c r="W70" i="29"/>
  <c r="AA64" i="29"/>
  <c r="Z64" i="29"/>
  <c r="Y60" i="29"/>
  <c r="X60" i="29"/>
  <c r="W60" i="29"/>
  <c r="AA63" i="29"/>
  <c r="Z63" i="29"/>
  <c r="Y64" i="29"/>
  <c r="A64" i="29" s="1"/>
  <c r="X64" i="29"/>
  <c r="W64" i="29"/>
  <c r="AA62" i="29"/>
  <c r="Z62" i="29"/>
  <c r="Y63" i="29"/>
  <c r="A63" i="29" s="1"/>
  <c r="X63" i="29"/>
  <c r="W63" i="29"/>
  <c r="AA61" i="29"/>
  <c r="Z61" i="29"/>
  <c r="Y52" i="29"/>
  <c r="A52" i="29" s="1"/>
  <c r="X52" i="29"/>
  <c r="W52" i="29"/>
  <c r="AA60" i="29"/>
  <c r="Z60" i="29"/>
  <c r="Y66" i="29"/>
  <c r="X66" i="29"/>
  <c r="W66" i="29"/>
  <c r="AA59" i="29"/>
  <c r="Z59" i="29"/>
  <c r="Y59" i="29"/>
  <c r="A59" i="29" s="1"/>
  <c r="X59" i="29"/>
  <c r="W59" i="29"/>
  <c r="AA58" i="29"/>
  <c r="Z58" i="29"/>
  <c r="Y61" i="29"/>
  <c r="A61" i="29" s="1"/>
  <c r="X61" i="29"/>
  <c r="W61" i="29"/>
  <c r="AA57" i="29"/>
  <c r="Z57" i="29"/>
  <c r="Y58" i="29"/>
  <c r="A58" i="29" s="1"/>
  <c r="X58" i="29"/>
  <c r="W58" i="29"/>
  <c r="AA56" i="29"/>
  <c r="Z56" i="29"/>
  <c r="Y56" i="29"/>
  <c r="X56" i="29"/>
  <c r="W56" i="29"/>
  <c r="AA55" i="29"/>
  <c r="Z55" i="29"/>
  <c r="Y57" i="29"/>
  <c r="A57" i="29" s="1"/>
  <c r="X57" i="29"/>
  <c r="W57" i="29"/>
  <c r="AA54" i="29"/>
  <c r="Z54" i="29"/>
  <c r="Y54" i="29"/>
  <c r="A54" i="29" s="1"/>
  <c r="X54" i="29"/>
  <c r="W54" i="29"/>
  <c r="AA53" i="29"/>
  <c r="Z53" i="29"/>
  <c r="Y55" i="29"/>
  <c r="A55" i="29" s="1"/>
  <c r="X55" i="29"/>
  <c r="W55" i="29"/>
  <c r="AA52" i="29"/>
  <c r="Z52" i="29"/>
  <c r="Y53" i="29"/>
  <c r="X53" i="29"/>
  <c r="W53" i="29"/>
  <c r="AA51" i="29"/>
  <c r="Z51" i="29"/>
  <c r="Y50" i="29"/>
  <c r="A50" i="29" s="1"/>
  <c r="X50" i="29"/>
  <c r="W50" i="29"/>
  <c r="AA50" i="29"/>
  <c r="Z50" i="29"/>
  <c r="Y51" i="29"/>
  <c r="A51" i="29" s="1"/>
  <c r="X51" i="29"/>
  <c r="W51" i="29"/>
  <c r="AA49" i="29"/>
  <c r="Z49" i="29"/>
  <c r="Y49" i="29"/>
  <c r="A49" i="29" s="1"/>
  <c r="X49" i="29"/>
  <c r="W49" i="29"/>
  <c r="AA48" i="29"/>
  <c r="Z48" i="29"/>
  <c r="Y41" i="29"/>
  <c r="X41" i="29"/>
  <c r="W41" i="29"/>
  <c r="AA47" i="29"/>
  <c r="Z47" i="29"/>
  <c r="Y38" i="29"/>
  <c r="A38" i="29" s="1"/>
  <c r="X38" i="29"/>
  <c r="W38" i="29"/>
  <c r="AA46" i="29"/>
  <c r="Z46" i="29"/>
  <c r="Y48" i="29"/>
  <c r="A48" i="29" s="1"/>
  <c r="X48" i="29"/>
  <c r="W48" i="29"/>
  <c r="AA45" i="29"/>
  <c r="Z45" i="29"/>
  <c r="Y47" i="29"/>
  <c r="A47" i="29" s="1"/>
  <c r="X47" i="29"/>
  <c r="W47" i="29"/>
  <c r="AA44" i="29"/>
  <c r="Z44" i="29"/>
  <c r="Y45" i="29"/>
  <c r="X45" i="29"/>
  <c r="W45" i="29"/>
  <c r="AA43" i="29"/>
  <c r="Z43" i="29"/>
  <c r="Y42" i="29"/>
  <c r="A42" i="29" s="1"/>
  <c r="X42" i="29"/>
  <c r="AD42" i="29" s="1"/>
  <c r="W42" i="29"/>
  <c r="AA42" i="29"/>
  <c r="Z42" i="29"/>
  <c r="Y44" i="29"/>
  <c r="A44" i="29" s="1"/>
  <c r="X44" i="29"/>
  <c r="W44" i="29"/>
  <c r="AA41" i="29"/>
  <c r="Z41" i="29"/>
  <c r="Y37" i="29"/>
  <c r="A37" i="29" s="1"/>
  <c r="X37" i="29"/>
  <c r="W37" i="29"/>
  <c r="AD40" i="29"/>
  <c r="AA40" i="29"/>
  <c r="Z40" i="29"/>
  <c r="Y43" i="29"/>
  <c r="X43" i="29"/>
  <c r="W43" i="29"/>
  <c r="AA39" i="29"/>
  <c r="Z39" i="29"/>
  <c r="Y46" i="29"/>
  <c r="A46" i="29" s="1"/>
  <c r="X46" i="29"/>
  <c r="W46" i="29"/>
  <c r="AD38" i="29"/>
  <c r="AA38" i="29"/>
  <c r="Z38" i="29"/>
  <c r="Y32" i="29"/>
  <c r="A32" i="29" s="1"/>
  <c r="X32" i="29"/>
  <c r="W32" i="29"/>
  <c r="AA37" i="29"/>
  <c r="Z37" i="29"/>
  <c r="Y39" i="29"/>
  <c r="A39" i="29" s="1"/>
  <c r="X39" i="29"/>
  <c r="W39" i="29"/>
  <c r="AA36" i="29"/>
  <c r="Z36" i="29"/>
  <c r="Y40" i="29"/>
  <c r="X40" i="29"/>
  <c r="W40" i="29"/>
  <c r="AA35" i="29"/>
  <c r="Z35" i="29"/>
  <c r="Y34" i="29"/>
  <c r="A34" i="29" s="1"/>
  <c r="X34" i="29"/>
  <c r="AD34" i="29" s="1"/>
  <c r="W34" i="29"/>
  <c r="AA34" i="29"/>
  <c r="Z34" i="29"/>
  <c r="Y35" i="29"/>
  <c r="A35" i="29" s="1"/>
  <c r="X35" i="29"/>
  <c r="W35" i="29"/>
  <c r="AA33" i="29"/>
  <c r="Z33" i="29"/>
  <c r="Y36" i="29"/>
  <c r="A36" i="29" s="1"/>
  <c r="X36" i="29"/>
  <c r="AD36" i="29" s="1"/>
  <c r="W36" i="29"/>
  <c r="AD32" i="29"/>
  <c r="AA32" i="29"/>
  <c r="Z32" i="29"/>
  <c r="Y30" i="29"/>
  <c r="X30" i="29"/>
  <c r="AD30" i="29" s="1"/>
  <c r="W30" i="29"/>
  <c r="AA31" i="29"/>
  <c r="Z31" i="29"/>
  <c r="Y28" i="29"/>
  <c r="A28" i="29" s="1"/>
  <c r="X28" i="29"/>
  <c r="W28" i="29"/>
  <c r="AA30" i="29"/>
  <c r="Z30" i="29"/>
  <c r="Y33" i="29"/>
  <c r="A33" i="29" s="1"/>
  <c r="X33" i="29"/>
  <c r="W33" i="29"/>
  <c r="AA29" i="29"/>
  <c r="Z29" i="29"/>
  <c r="Y26" i="29"/>
  <c r="A26" i="29" s="1"/>
  <c r="X26" i="29"/>
  <c r="AD26" i="29" s="1"/>
  <c r="W26" i="29"/>
  <c r="AD28" i="29"/>
  <c r="AA28" i="29"/>
  <c r="Z28" i="29"/>
  <c r="Y31" i="29"/>
  <c r="X31" i="29"/>
  <c r="W31" i="29"/>
  <c r="AA27" i="29"/>
  <c r="Z27" i="29"/>
  <c r="Y29" i="29"/>
  <c r="A29" i="29" s="1"/>
  <c r="X29" i="29"/>
  <c r="W29" i="29"/>
  <c r="AA26" i="29"/>
  <c r="Z26" i="29"/>
  <c r="Y25" i="29"/>
  <c r="A25" i="29" s="1"/>
  <c r="X25" i="29"/>
  <c r="W25" i="29"/>
  <c r="AA25" i="29"/>
  <c r="Z25" i="29"/>
  <c r="Y27" i="29"/>
  <c r="A27" i="29" s="1"/>
  <c r="X27" i="29"/>
  <c r="W27" i="29"/>
  <c r="AD24" i="29"/>
  <c r="AA24" i="29"/>
  <c r="Z24" i="29"/>
  <c r="Y23" i="29"/>
  <c r="X23" i="29"/>
  <c r="W23" i="29"/>
  <c r="AA23" i="29"/>
  <c r="Z23" i="29"/>
  <c r="Y24" i="29"/>
  <c r="A24" i="29" s="1"/>
  <c r="X24" i="29"/>
  <c r="W24" i="29"/>
  <c r="AA22" i="29"/>
  <c r="Z22" i="29"/>
  <c r="Y22" i="29"/>
  <c r="A22" i="29" s="1"/>
  <c r="X22" i="29"/>
  <c r="AD22" i="29" s="1"/>
  <c r="W22" i="29"/>
  <c r="AA21" i="29"/>
  <c r="Z21" i="29"/>
  <c r="Y15" i="29"/>
  <c r="A15" i="29" s="1"/>
  <c r="X15" i="29"/>
  <c r="W15" i="29"/>
  <c r="AA20" i="29"/>
  <c r="Z20" i="29"/>
  <c r="Y17" i="29"/>
  <c r="X17" i="29"/>
  <c r="W17" i="29"/>
  <c r="AA19" i="29"/>
  <c r="Z19" i="29"/>
  <c r="Y19" i="29"/>
  <c r="A19" i="29" s="1"/>
  <c r="X19" i="29"/>
  <c r="W19" i="29"/>
  <c r="AA18" i="29"/>
  <c r="Z18" i="29"/>
  <c r="Y16" i="29"/>
  <c r="A16" i="29" s="1"/>
  <c r="X16" i="29"/>
  <c r="W16" i="29"/>
  <c r="AA17" i="29"/>
  <c r="Z17" i="29"/>
  <c r="Y18" i="29"/>
  <c r="A18" i="29" s="1"/>
  <c r="X18" i="29"/>
  <c r="AD18" i="29" s="1"/>
  <c r="W18" i="29"/>
  <c r="AD16" i="29"/>
  <c r="AA16" i="29"/>
  <c r="Z16" i="29"/>
  <c r="Y20" i="29"/>
  <c r="X20" i="29"/>
  <c r="AD20" i="29" s="1"/>
  <c r="W20" i="29"/>
  <c r="AA15" i="29"/>
  <c r="Z15" i="29"/>
  <c r="Y21" i="29"/>
  <c r="A21" i="29" s="1"/>
  <c r="X21" i="29"/>
  <c r="W21" i="29"/>
  <c r="AA14" i="29"/>
  <c r="Z14" i="29"/>
  <c r="Y14" i="29"/>
  <c r="A14" i="29" s="1"/>
  <c r="X14" i="29"/>
  <c r="AD14" i="29" s="1"/>
  <c r="W14" i="29"/>
  <c r="AA13" i="29"/>
  <c r="Z13" i="29"/>
  <c r="Y12" i="29"/>
  <c r="A12" i="29" s="1"/>
  <c r="X12" i="29"/>
  <c r="AD12" i="29" s="1"/>
  <c r="W12" i="29"/>
  <c r="AA12" i="29"/>
  <c r="Z12" i="29"/>
  <c r="Y11" i="29"/>
  <c r="X11" i="29"/>
  <c r="W11" i="29"/>
  <c r="AA11" i="29"/>
  <c r="Z11" i="29"/>
  <c r="Y10" i="29"/>
  <c r="A10" i="29" s="1"/>
  <c r="X10" i="29"/>
  <c r="AD10" i="29" s="1"/>
  <c r="W10" i="29"/>
  <c r="AA10" i="29"/>
  <c r="Z10" i="29"/>
  <c r="Y13" i="29"/>
  <c r="A13" i="29" s="1"/>
  <c r="X13" i="29"/>
  <c r="W13" i="29"/>
  <c r="AA9" i="29"/>
  <c r="Z9" i="29"/>
  <c r="Y9" i="29"/>
  <c r="A9" i="29" s="1"/>
  <c r="X9" i="29"/>
  <c r="W9" i="29"/>
  <c r="AA8" i="29"/>
  <c r="Z8" i="29"/>
  <c r="Y8" i="29"/>
  <c r="X8" i="29"/>
  <c r="AD8" i="29" s="1"/>
  <c r="W8" i="29"/>
  <c r="AA7" i="29"/>
  <c r="Z7" i="29"/>
  <c r="Y6" i="29"/>
  <c r="A11" i="29" s="1"/>
  <c r="X6" i="29"/>
  <c r="W6" i="29"/>
  <c r="AD6" i="29"/>
  <c r="AA6" i="29"/>
  <c r="Z6" i="29"/>
  <c r="Y5" i="29"/>
  <c r="A5" i="29" s="1"/>
  <c r="X5" i="29"/>
  <c r="W5" i="29"/>
  <c r="AA5" i="29"/>
  <c r="Z5" i="29"/>
  <c r="Y7" i="29"/>
  <c r="A7" i="29" s="1"/>
  <c r="X7" i="29"/>
  <c r="W7" i="29"/>
  <c r="AA4" i="29"/>
  <c r="Z4" i="29"/>
  <c r="Y4" i="29"/>
  <c r="A4" i="29" s="1"/>
  <c r="X4" i="29"/>
  <c r="AD4" i="29" s="1"/>
  <c r="W4" i="29"/>
  <c r="Y3" i="29"/>
  <c r="U3" i="29"/>
  <c r="K3" i="29"/>
  <c r="G3" i="29"/>
  <c r="V129" i="28"/>
  <c r="U129" i="28"/>
  <c r="T129" i="28"/>
  <c r="R129" i="28"/>
  <c r="Q129" i="28"/>
  <c r="P129" i="28"/>
  <c r="N129" i="28"/>
  <c r="M129" i="28"/>
  <c r="L129" i="28"/>
  <c r="K129" i="28"/>
  <c r="J129" i="28"/>
  <c r="H129" i="28"/>
  <c r="G129" i="28"/>
  <c r="F129" i="28"/>
  <c r="V128" i="28"/>
  <c r="U128" i="28"/>
  <c r="T128" i="28"/>
  <c r="R128" i="28"/>
  <c r="Q128" i="28"/>
  <c r="P128" i="28"/>
  <c r="N128" i="28"/>
  <c r="M128" i="28"/>
  <c r="L128" i="28"/>
  <c r="K128" i="28"/>
  <c r="J128" i="28"/>
  <c r="H128" i="28"/>
  <c r="G128" i="28"/>
  <c r="F128" i="28"/>
  <c r="Y52" i="28"/>
  <c r="X52" i="28"/>
  <c r="W52" i="28"/>
  <c r="Y67" i="28"/>
  <c r="X67" i="28"/>
  <c r="W67" i="28"/>
  <c r="AA125" i="28"/>
  <c r="Z125" i="28"/>
  <c r="Y13" i="28"/>
  <c r="X13" i="28"/>
  <c r="W13" i="28"/>
  <c r="AA124" i="28"/>
  <c r="Z124" i="28"/>
  <c r="Y7" i="28"/>
  <c r="X7" i="28"/>
  <c r="W7" i="28"/>
  <c r="AA123" i="28"/>
  <c r="Z123" i="28"/>
  <c r="Y82" i="28"/>
  <c r="X82" i="28"/>
  <c r="W82" i="28"/>
  <c r="AA122" i="28"/>
  <c r="Z122" i="28"/>
  <c r="Y51" i="28"/>
  <c r="X51" i="28"/>
  <c r="W51" i="28"/>
  <c r="AA121" i="28"/>
  <c r="Z121" i="28"/>
  <c r="Y76" i="28"/>
  <c r="X76" i="28"/>
  <c r="W76" i="28"/>
  <c r="AA120" i="28"/>
  <c r="Z120" i="28"/>
  <c r="Y20" i="28"/>
  <c r="X20" i="28"/>
  <c r="W20" i="28"/>
  <c r="AA119" i="28"/>
  <c r="Z119" i="28"/>
  <c r="Y92" i="28"/>
  <c r="X92" i="28"/>
  <c r="W92" i="28"/>
  <c r="AA118" i="28"/>
  <c r="Z118" i="28"/>
  <c r="Y35" i="28"/>
  <c r="X35" i="28"/>
  <c r="W35" i="28"/>
  <c r="AA117" i="28"/>
  <c r="Z117" i="28"/>
  <c r="Y101" i="28"/>
  <c r="X101" i="28"/>
  <c r="W101" i="28"/>
  <c r="AA116" i="28"/>
  <c r="Z116" i="28"/>
  <c r="Y29" i="28"/>
  <c r="X29" i="28"/>
  <c r="W29" i="28"/>
  <c r="AA115" i="28"/>
  <c r="Z115" i="28"/>
  <c r="Y87" i="28"/>
  <c r="X87" i="28"/>
  <c r="W87" i="28"/>
  <c r="AA114" i="28"/>
  <c r="Z114" i="28"/>
  <c r="Y65" i="28"/>
  <c r="X65" i="28"/>
  <c r="W65" i="28"/>
  <c r="AA113" i="28"/>
  <c r="Z113" i="28"/>
  <c r="Y77" i="28"/>
  <c r="X77" i="28"/>
  <c r="W77" i="28"/>
  <c r="AA112" i="28"/>
  <c r="Z112" i="28"/>
  <c r="Y48" i="28"/>
  <c r="X48" i="28"/>
  <c r="W48" i="28"/>
  <c r="AA111" i="28"/>
  <c r="Z111" i="28"/>
  <c r="Y9" i="28"/>
  <c r="X9" i="28"/>
  <c r="W9" i="28"/>
  <c r="AA110" i="28"/>
  <c r="Z110" i="28"/>
  <c r="Y59" i="28"/>
  <c r="X59" i="28"/>
  <c r="W59" i="28"/>
  <c r="AA109" i="28"/>
  <c r="Z109" i="28"/>
  <c r="Y8" i="28"/>
  <c r="X8" i="28"/>
  <c r="W8" i="28"/>
  <c r="AA108" i="28"/>
  <c r="Z108" i="28"/>
  <c r="Y62" i="28"/>
  <c r="X62" i="28"/>
  <c r="W62" i="28"/>
  <c r="AA107" i="28"/>
  <c r="Z107" i="28"/>
  <c r="Y34" i="28"/>
  <c r="X34" i="28"/>
  <c r="W34" i="28"/>
  <c r="AA106" i="28"/>
  <c r="Z106" i="28"/>
  <c r="Y24" i="28"/>
  <c r="X24" i="28"/>
  <c r="W24" i="28"/>
  <c r="AA105" i="28"/>
  <c r="Z105" i="28"/>
  <c r="Y4" i="28"/>
  <c r="X4" i="28"/>
  <c r="W4" i="28"/>
  <c r="AA104" i="28"/>
  <c r="Z104" i="28"/>
  <c r="Y105" i="28"/>
  <c r="X105" i="28"/>
  <c r="W105" i="28"/>
  <c r="AA103" i="28"/>
  <c r="Z103" i="28"/>
  <c r="Y96" i="28"/>
  <c r="X96" i="28"/>
  <c r="W96" i="28"/>
  <c r="AA102" i="28"/>
  <c r="Z102" i="28"/>
  <c r="Y68" i="28"/>
  <c r="X68" i="28"/>
  <c r="W68" i="28"/>
  <c r="AA101" i="28"/>
  <c r="Z101" i="28"/>
  <c r="Y6" i="28"/>
  <c r="X6" i="28"/>
  <c r="AD101" i="28" s="1"/>
  <c r="W6" i="28"/>
  <c r="AA100" i="28"/>
  <c r="Z100" i="28"/>
  <c r="Y19" i="28"/>
  <c r="X19" i="28"/>
  <c r="W19" i="28"/>
  <c r="AA99" i="28"/>
  <c r="Z99" i="28"/>
  <c r="Y47" i="28"/>
  <c r="X47" i="28"/>
  <c r="W47" i="28"/>
  <c r="AA98" i="28"/>
  <c r="Z98" i="28"/>
  <c r="Y50" i="28"/>
  <c r="X50" i="28"/>
  <c r="W50" i="28"/>
  <c r="AA97" i="28"/>
  <c r="Z97" i="28"/>
  <c r="Y46" i="28"/>
  <c r="X46" i="28"/>
  <c r="W46" i="28"/>
  <c r="AA96" i="28"/>
  <c r="Z96" i="28"/>
  <c r="Y5" i="28"/>
  <c r="X5" i="28"/>
  <c r="AD96" i="28" s="1"/>
  <c r="W5" i="28"/>
  <c r="AA95" i="28"/>
  <c r="Z95" i="28"/>
  <c r="Y21" i="28"/>
  <c r="X21" i="28"/>
  <c r="W21" i="28"/>
  <c r="AA94" i="28"/>
  <c r="Z94" i="28"/>
  <c r="Y18" i="28"/>
  <c r="X18" i="28"/>
  <c r="W18" i="28"/>
  <c r="AA93" i="28"/>
  <c r="Z93" i="28"/>
  <c r="Y31" i="28"/>
  <c r="X31" i="28"/>
  <c r="W31" i="28"/>
  <c r="AA92" i="28"/>
  <c r="Z92" i="28"/>
  <c r="Y95" i="28"/>
  <c r="X95" i="28"/>
  <c r="AD92" i="28" s="1"/>
  <c r="W95" i="28"/>
  <c r="AA91" i="28"/>
  <c r="Z91" i="28"/>
  <c r="Y54" i="28"/>
  <c r="X54" i="28"/>
  <c r="W54" i="28"/>
  <c r="AA90" i="28"/>
  <c r="Z90" i="28"/>
  <c r="Y86" i="28"/>
  <c r="X86" i="28"/>
  <c r="W86" i="28"/>
  <c r="AA89" i="28"/>
  <c r="Z89" i="28"/>
  <c r="Y23" i="28"/>
  <c r="X23" i="28"/>
  <c r="W23" i="28"/>
  <c r="AA88" i="28"/>
  <c r="Z88" i="28"/>
  <c r="Y53" i="28"/>
  <c r="X53" i="28"/>
  <c r="W53" i="28"/>
  <c r="AA87" i="28"/>
  <c r="Z87" i="28"/>
  <c r="Y91" i="28"/>
  <c r="X91" i="28"/>
  <c r="AD87" i="28" s="1"/>
  <c r="W91" i="28"/>
  <c r="AA86" i="28"/>
  <c r="Z86" i="28"/>
  <c r="Y78" i="28"/>
  <c r="X78" i="28"/>
  <c r="AD86" i="28" s="1"/>
  <c r="W78" i="28"/>
  <c r="AA85" i="28"/>
  <c r="Z85" i="28"/>
  <c r="Y44" i="28"/>
  <c r="X44" i="28"/>
  <c r="W44" i="28"/>
  <c r="AA84" i="28"/>
  <c r="Z84" i="28"/>
  <c r="Y61" i="28"/>
  <c r="X61" i="28"/>
  <c r="W61" i="28"/>
  <c r="AA83" i="28"/>
  <c r="Z83" i="28"/>
  <c r="Y111" i="28"/>
  <c r="X111" i="28"/>
  <c r="W111" i="28"/>
  <c r="AA82" i="28"/>
  <c r="Z82" i="28"/>
  <c r="Y125" i="28"/>
  <c r="X125" i="28"/>
  <c r="AD82" i="28" s="1"/>
  <c r="W125" i="28"/>
  <c r="AA81" i="28"/>
  <c r="Z81" i="28"/>
  <c r="Y104" i="28"/>
  <c r="X104" i="28"/>
  <c r="W104" i="28"/>
  <c r="AA80" i="28"/>
  <c r="Z80" i="28"/>
  <c r="Y43" i="28"/>
  <c r="X43" i="28"/>
  <c r="W43" i="28"/>
  <c r="AA79" i="28"/>
  <c r="Z79" i="28"/>
  <c r="Y56" i="28"/>
  <c r="X56" i="28"/>
  <c r="W56" i="28"/>
  <c r="AA78" i="28"/>
  <c r="Z78" i="28"/>
  <c r="Y27" i="28"/>
  <c r="X27" i="28"/>
  <c r="AD78" i="28" s="1"/>
  <c r="W27" i="28"/>
  <c r="AA77" i="28"/>
  <c r="Z77" i="28"/>
  <c r="Y45" i="28"/>
  <c r="X45" i="28"/>
  <c r="AD77" i="28" s="1"/>
  <c r="W45" i="28"/>
  <c r="AA76" i="28"/>
  <c r="Z76" i="28"/>
  <c r="Y108" i="28"/>
  <c r="X108" i="28"/>
  <c r="AD76" i="28" s="1"/>
  <c r="W108" i="28"/>
  <c r="AA75" i="28"/>
  <c r="Z75" i="28"/>
  <c r="Y26" i="28"/>
  <c r="X26" i="28"/>
  <c r="W26" i="28"/>
  <c r="AA74" i="28"/>
  <c r="Z74" i="28"/>
  <c r="Y100" i="28"/>
  <c r="X100" i="28"/>
  <c r="W100" i="28"/>
  <c r="AA73" i="28"/>
  <c r="Z73" i="28"/>
  <c r="Y73" i="28"/>
  <c r="X73" i="28"/>
  <c r="AD73" i="28" s="1"/>
  <c r="W73" i="28"/>
  <c r="AA72" i="28"/>
  <c r="Z72" i="28"/>
  <c r="Y75" i="28"/>
  <c r="X75" i="28"/>
  <c r="W75" i="28"/>
  <c r="AA71" i="28"/>
  <c r="Z71" i="28"/>
  <c r="Y15" i="28"/>
  <c r="X15" i="28"/>
  <c r="W15" i="28"/>
  <c r="AA70" i="28"/>
  <c r="Z70" i="28"/>
  <c r="Y90" i="28"/>
  <c r="X90" i="28"/>
  <c r="W90" i="28"/>
  <c r="AA69" i="28"/>
  <c r="Z69" i="28"/>
  <c r="Y16" i="28"/>
  <c r="X16" i="28"/>
  <c r="W16" i="28"/>
  <c r="AA68" i="28"/>
  <c r="Z68" i="28"/>
  <c r="Y22" i="28"/>
  <c r="X22" i="28"/>
  <c r="AD68" i="28" s="1"/>
  <c r="W22" i="28"/>
  <c r="AA67" i="28"/>
  <c r="Z67" i="28"/>
  <c r="Y79" i="28"/>
  <c r="X79" i="28"/>
  <c r="AD67" i="28" s="1"/>
  <c r="W79" i="28"/>
  <c r="AA66" i="28"/>
  <c r="Z66" i="28"/>
  <c r="Y117" i="28"/>
  <c r="X117" i="28"/>
  <c r="W117" i="28"/>
  <c r="AA65" i="28"/>
  <c r="Z65" i="28"/>
  <c r="Y14" i="28"/>
  <c r="X14" i="28"/>
  <c r="AD65" i="28" s="1"/>
  <c r="W14" i="28"/>
  <c r="AA64" i="28"/>
  <c r="Z64" i="28"/>
  <c r="Y57" i="28"/>
  <c r="X57" i="28"/>
  <c r="W57" i="28"/>
  <c r="AA63" i="28"/>
  <c r="Z63" i="28"/>
  <c r="Y72" i="28"/>
  <c r="X72" i="28"/>
  <c r="W72" i="28"/>
  <c r="AA62" i="28"/>
  <c r="Z62" i="28"/>
  <c r="Y42" i="28"/>
  <c r="X42" i="28"/>
  <c r="AD62" i="28" s="1"/>
  <c r="W42" i="28"/>
  <c r="AA61" i="28"/>
  <c r="Z61" i="28"/>
  <c r="Y12" i="28"/>
  <c r="X12" i="28"/>
  <c r="AD61" i="28" s="1"/>
  <c r="W12" i="28"/>
  <c r="AA60" i="28"/>
  <c r="Z60" i="28"/>
  <c r="Y74" i="28"/>
  <c r="X74" i="28"/>
  <c r="W74" i="28"/>
  <c r="AA59" i="28"/>
  <c r="Z59" i="28"/>
  <c r="Y64" i="28"/>
  <c r="X64" i="28"/>
  <c r="AD59" i="28" s="1"/>
  <c r="W64" i="28"/>
  <c r="AA58" i="28"/>
  <c r="Z58" i="28"/>
  <c r="Y124" i="28"/>
  <c r="X124" i="28"/>
  <c r="W124" i="28"/>
  <c r="AA57" i="28"/>
  <c r="Z57" i="28"/>
  <c r="Y94" i="28"/>
  <c r="X94" i="28"/>
  <c r="AD57" i="28" s="1"/>
  <c r="W94" i="28"/>
  <c r="AA56" i="28"/>
  <c r="Z56" i="28"/>
  <c r="Y28" i="28"/>
  <c r="X28" i="28"/>
  <c r="AD56" i="28" s="1"/>
  <c r="W28" i="28"/>
  <c r="AA55" i="28"/>
  <c r="Z55" i="28"/>
  <c r="Y99" i="28"/>
  <c r="X99" i="28"/>
  <c r="W99" i="28"/>
  <c r="AA54" i="28"/>
  <c r="Z54" i="28"/>
  <c r="Y93" i="28"/>
  <c r="X93" i="28"/>
  <c r="AD54" i="28" s="1"/>
  <c r="W93" i="28"/>
  <c r="AA53" i="28"/>
  <c r="Z53" i="28"/>
  <c r="Y107" i="28"/>
  <c r="X107" i="28"/>
  <c r="AD53" i="28" s="1"/>
  <c r="W107" i="28"/>
  <c r="AA52" i="28"/>
  <c r="Z52" i="28"/>
  <c r="Y70" i="28"/>
  <c r="X70" i="28"/>
  <c r="AD52" i="28" s="1"/>
  <c r="W70" i="28"/>
  <c r="AA51" i="28"/>
  <c r="Z51" i="28"/>
  <c r="Y121" i="28"/>
  <c r="X121" i="28"/>
  <c r="AD51" i="28" s="1"/>
  <c r="W121" i="28"/>
  <c r="AA50" i="28"/>
  <c r="Z50" i="28"/>
  <c r="Y55" i="28"/>
  <c r="X55" i="28"/>
  <c r="AD50" i="28" s="1"/>
  <c r="W55" i="28"/>
  <c r="AA49" i="28"/>
  <c r="Z49" i="28"/>
  <c r="Y33" i="28"/>
  <c r="X33" i="28"/>
  <c r="W33" i="28"/>
  <c r="AA48" i="28"/>
  <c r="Z48" i="28"/>
  <c r="Y116" i="28"/>
  <c r="X116" i="28"/>
  <c r="AD48" i="28" s="1"/>
  <c r="W116" i="28"/>
  <c r="AA47" i="28"/>
  <c r="Z47" i="28"/>
  <c r="Y118" i="28"/>
  <c r="X118" i="28"/>
  <c r="AD47" i="28" s="1"/>
  <c r="W118" i="28"/>
  <c r="AA46" i="28"/>
  <c r="Z46" i="28"/>
  <c r="Y36" i="28"/>
  <c r="X36" i="28"/>
  <c r="AD46" i="28" s="1"/>
  <c r="W36" i="28"/>
  <c r="AA45" i="28"/>
  <c r="Z45" i="28"/>
  <c r="Y114" i="28"/>
  <c r="X114" i="28"/>
  <c r="AD45" i="28" s="1"/>
  <c r="W114" i="28"/>
  <c r="AA44" i="28"/>
  <c r="Z44" i="28"/>
  <c r="Y63" i="28"/>
  <c r="X63" i="28"/>
  <c r="AD44" i="28" s="1"/>
  <c r="W63" i="28"/>
  <c r="AD43" i="28"/>
  <c r="AA43" i="28"/>
  <c r="Z43" i="28"/>
  <c r="Y89" i="28"/>
  <c r="X89" i="28"/>
  <c r="AC43" i="28" s="1"/>
  <c r="W89" i="28"/>
  <c r="AD42" i="28"/>
  <c r="AA42" i="28"/>
  <c r="Z42" i="28"/>
  <c r="Y41" i="28"/>
  <c r="X41" i="28"/>
  <c r="AC42" i="28" s="1"/>
  <c r="W41" i="28"/>
  <c r="AD41" i="28"/>
  <c r="AA41" i="28"/>
  <c r="Z41" i="28"/>
  <c r="Y98" i="28"/>
  <c r="X98" i="28"/>
  <c r="AC41" i="28" s="1"/>
  <c r="W98" i="28"/>
  <c r="AA40" i="28"/>
  <c r="Z40" i="28"/>
  <c r="Y110" i="28"/>
  <c r="X110" i="28"/>
  <c r="W110" i="28"/>
  <c r="AA39" i="28"/>
  <c r="Z39" i="28"/>
  <c r="Y106" i="28"/>
  <c r="X106" i="28"/>
  <c r="W106" i="28"/>
  <c r="AA38" i="28"/>
  <c r="Z38" i="28"/>
  <c r="Y127" i="28"/>
  <c r="X127" i="28"/>
  <c r="W127" i="28"/>
  <c r="AA37" i="28"/>
  <c r="Z37" i="28"/>
  <c r="Y30" i="28"/>
  <c r="X30" i="28"/>
  <c r="A30" i="28" s="1"/>
  <c r="W30" i="28"/>
  <c r="AD36" i="28"/>
  <c r="AA36" i="28"/>
  <c r="Z36" i="28"/>
  <c r="Y60" i="28"/>
  <c r="X60" i="28"/>
  <c r="AC36" i="28" s="1"/>
  <c r="W60" i="28"/>
  <c r="AD35" i="28"/>
  <c r="AA35" i="28"/>
  <c r="Z35" i="28"/>
  <c r="Y80" i="28"/>
  <c r="X80" i="28"/>
  <c r="AC35" i="28" s="1"/>
  <c r="W80" i="28"/>
  <c r="AD34" i="28"/>
  <c r="AA34" i="28"/>
  <c r="Z34" i="28"/>
  <c r="Y69" i="28"/>
  <c r="X69" i="28"/>
  <c r="AC34" i="28" s="1"/>
  <c r="W69" i="28"/>
  <c r="AD33" i="28"/>
  <c r="AA33" i="28"/>
  <c r="Z33" i="28"/>
  <c r="Y123" i="28"/>
  <c r="X123" i="28"/>
  <c r="AC33" i="28" s="1"/>
  <c r="W123" i="28"/>
  <c r="AA32" i="28"/>
  <c r="Z32" i="28"/>
  <c r="Y58" i="28"/>
  <c r="X58" i="28"/>
  <c r="W58" i="28"/>
  <c r="AD31" i="28"/>
  <c r="AA31" i="28"/>
  <c r="Z31" i="28"/>
  <c r="Y32" i="28"/>
  <c r="X32" i="28"/>
  <c r="AC31" i="28" s="1"/>
  <c r="W32" i="28"/>
  <c r="AD30" i="28"/>
  <c r="AA30" i="28"/>
  <c r="Z30" i="28"/>
  <c r="Y83" i="28"/>
  <c r="X83" i="28"/>
  <c r="AC30" i="28" s="1"/>
  <c r="W83" i="28"/>
  <c r="AD29" i="28"/>
  <c r="AA29" i="28"/>
  <c r="Z29" i="28"/>
  <c r="Y40" i="28"/>
  <c r="X40" i="28"/>
  <c r="AC29" i="28" s="1"/>
  <c r="W40" i="28"/>
  <c r="AD28" i="28"/>
  <c r="AA28" i="28"/>
  <c r="Z28" i="28"/>
  <c r="Y122" i="28"/>
  <c r="X122" i="28"/>
  <c r="AC28" i="28" s="1"/>
  <c r="W122" i="28"/>
  <c r="AD27" i="28"/>
  <c r="AA27" i="28"/>
  <c r="Z27" i="28"/>
  <c r="Y11" i="28"/>
  <c r="X11" i="28"/>
  <c r="AC27" i="28" s="1"/>
  <c r="W11" i="28"/>
  <c r="AD26" i="28"/>
  <c r="AA26" i="28"/>
  <c r="Z26" i="28"/>
  <c r="Y71" i="28"/>
  <c r="X71" i="28"/>
  <c r="AC26" i="28" s="1"/>
  <c r="W71" i="28"/>
  <c r="AA25" i="28"/>
  <c r="Z25" i="28"/>
  <c r="Y119" i="28"/>
  <c r="X119" i="28"/>
  <c r="A119" i="28" s="1"/>
  <c r="W119" i="28"/>
  <c r="AD24" i="28"/>
  <c r="AA24" i="28"/>
  <c r="Z24" i="28"/>
  <c r="Y39" i="28"/>
  <c r="X39" i="28"/>
  <c r="AC24" i="28" s="1"/>
  <c r="W39" i="28"/>
  <c r="AD23" i="28"/>
  <c r="AA23" i="28"/>
  <c r="Z23" i="28"/>
  <c r="Y88" i="28"/>
  <c r="X88" i="28"/>
  <c r="AC23" i="28" s="1"/>
  <c r="W88" i="28"/>
  <c r="AD22" i="28"/>
  <c r="AA22" i="28"/>
  <c r="Z22" i="28"/>
  <c r="Y126" i="28"/>
  <c r="X126" i="28"/>
  <c r="AC22" i="28" s="1"/>
  <c r="W126" i="28"/>
  <c r="AD21" i="28"/>
  <c r="AA21" i="28"/>
  <c r="Z21" i="28"/>
  <c r="Y120" i="28"/>
  <c r="X120" i="28"/>
  <c r="AC21" i="28" s="1"/>
  <c r="W120" i="28"/>
  <c r="AD20" i="28"/>
  <c r="AA20" i="28"/>
  <c r="Z20" i="28"/>
  <c r="Y115" i="28"/>
  <c r="X115" i="28"/>
  <c r="AC20" i="28" s="1"/>
  <c r="W115" i="28"/>
  <c r="AD19" i="28"/>
  <c r="AA19" i="28"/>
  <c r="Z19" i="28"/>
  <c r="Y49" i="28"/>
  <c r="X49" i="28"/>
  <c r="AC19" i="28" s="1"/>
  <c r="W49" i="28"/>
  <c r="AD18" i="28"/>
  <c r="AA18" i="28"/>
  <c r="Z18" i="28"/>
  <c r="Y102" i="28"/>
  <c r="X102" i="28"/>
  <c r="AC18" i="28" s="1"/>
  <c r="W102" i="28"/>
  <c r="AA17" i="28"/>
  <c r="Z17" i="28"/>
  <c r="Y38" i="28"/>
  <c r="X38" i="28"/>
  <c r="AD38" i="28" s="1"/>
  <c r="W38" i="28"/>
  <c r="AD16" i="28"/>
  <c r="AA16" i="28"/>
  <c r="Z16" i="28"/>
  <c r="Y109" i="28"/>
  <c r="X109" i="28"/>
  <c r="AC16" i="28" s="1"/>
  <c r="W109" i="28"/>
  <c r="AD15" i="28"/>
  <c r="AA15" i="28"/>
  <c r="Z15" i="28"/>
  <c r="Y25" i="28"/>
  <c r="X25" i="28"/>
  <c r="AC15" i="28" s="1"/>
  <c r="W25" i="28"/>
  <c r="AD14" i="28"/>
  <c r="AA14" i="28"/>
  <c r="Z14" i="28"/>
  <c r="Y37" i="28"/>
  <c r="X37" i="28"/>
  <c r="AC14" i="28" s="1"/>
  <c r="W37" i="28"/>
  <c r="AD13" i="28"/>
  <c r="AA13" i="28"/>
  <c r="Z13" i="28"/>
  <c r="Y112" i="28"/>
  <c r="X112" i="28"/>
  <c r="AC13" i="28" s="1"/>
  <c r="W112" i="28"/>
  <c r="AD12" i="28"/>
  <c r="AA12" i="28"/>
  <c r="Z12" i="28"/>
  <c r="Y85" i="28"/>
  <c r="X85" i="28"/>
  <c r="AC12" i="28" s="1"/>
  <c r="W85" i="28"/>
  <c r="AD11" i="28"/>
  <c r="AA11" i="28"/>
  <c r="Z11" i="28"/>
  <c r="Y10" i="28"/>
  <c r="X10" i="28"/>
  <c r="AC11" i="28" s="1"/>
  <c r="W10" i="28"/>
  <c r="AD10" i="28"/>
  <c r="AA10" i="28"/>
  <c r="Z10" i="28"/>
  <c r="Y66" i="28"/>
  <c r="X66" i="28"/>
  <c r="AC10" i="28" s="1"/>
  <c r="W66" i="28"/>
  <c r="AD9" i="28"/>
  <c r="AA9" i="28"/>
  <c r="Z9" i="28"/>
  <c r="Y81" i="28"/>
  <c r="X81" i="28"/>
  <c r="AC9" i="28" s="1"/>
  <c r="W81" i="28"/>
  <c r="AD8" i="28"/>
  <c r="AA8" i="28"/>
  <c r="Z8" i="28"/>
  <c r="Y17" i="28"/>
  <c r="X17" i="28"/>
  <c r="AC8" i="28" s="1"/>
  <c r="W17" i="28"/>
  <c r="A17" i="28"/>
  <c r="AD7" i="28"/>
  <c r="AA7" i="28"/>
  <c r="Z7" i="28"/>
  <c r="Y113" i="28"/>
  <c r="X113" i="28"/>
  <c r="AC7" i="28" s="1"/>
  <c r="W113" i="28"/>
  <c r="A113" i="28"/>
  <c r="AD6" i="28"/>
  <c r="AA6" i="28"/>
  <c r="Z6" i="28"/>
  <c r="Y97" i="28"/>
  <c r="X97" i="28"/>
  <c r="W97" i="28"/>
  <c r="AD5" i="28"/>
  <c r="AA5" i="28"/>
  <c r="Z5" i="28"/>
  <c r="Y103" i="28"/>
  <c r="X103" i="28"/>
  <c r="A103" i="28" s="1"/>
  <c r="W103" i="28"/>
  <c r="AD4" i="28"/>
  <c r="AA4" i="28"/>
  <c r="Z4" i="28"/>
  <c r="Y84" i="28"/>
  <c r="X84" i="28"/>
  <c r="AC4" i="28" s="1"/>
  <c r="W84" i="28"/>
  <c r="A84" i="28"/>
  <c r="Y3" i="28"/>
  <c r="U3" i="28"/>
  <c r="K3" i="28"/>
  <c r="G3" i="28"/>
  <c r="A124" i="29" l="1"/>
  <c r="A111" i="29"/>
  <c r="A98" i="29"/>
  <c r="A93" i="29"/>
  <c r="A72" i="29"/>
  <c r="A60" i="29"/>
  <c r="A53" i="29"/>
  <c r="A43" i="29"/>
  <c r="A31" i="29"/>
  <c r="A8" i="29"/>
  <c r="A6" i="29"/>
  <c r="A117" i="29"/>
  <c r="A109" i="29"/>
  <c r="A97" i="29"/>
  <c r="A80" i="29"/>
  <c r="A74" i="29"/>
  <c r="A66" i="29"/>
  <c r="A45" i="29"/>
  <c r="A30" i="29"/>
  <c r="A17" i="29"/>
  <c r="A20" i="29"/>
  <c r="A120" i="29"/>
  <c r="A104" i="29"/>
  <c r="A91" i="29"/>
  <c r="A90" i="29"/>
  <c r="A69" i="29"/>
  <c r="A56" i="29"/>
  <c r="A41" i="29"/>
  <c r="A40" i="29"/>
  <c r="A23" i="29"/>
  <c r="F130" i="29"/>
  <c r="K130" i="29"/>
  <c r="P130" i="29"/>
  <c r="U130" i="29"/>
  <c r="AD44" i="29"/>
  <c r="AC44" i="29" s="1"/>
  <c r="AD46" i="29"/>
  <c r="AC46" i="29" s="1"/>
  <c r="AD48" i="29"/>
  <c r="AC48" i="29"/>
  <c r="AD50" i="29"/>
  <c r="AC50" i="29" s="1"/>
  <c r="AD52" i="29"/>
  <c r="AC52" i="29" s="1"/>
  <c r="AD54" i="29"/>
  <c r="AC54" i="29" s="1"/>
  <c r="AD56" i="29"/>
  <c r="AC56" i="29"/>
  <c r="AD58" i="29"/>
  <c r="AC58" i="29" s="1"/>
  <c r="AD60" i="29"/>
  <c r="AC60" i="29" s="1"/>
  <c r="AD62" i="29"/>
  <c r="AC62" i="29" s="1"/>
  <c r="AD64" i="29"/>
  <c r="AC64" i="29"/>
  <c r="AD66" i="29"/>
  <c r="AC66" i="29" s="1"/>
  <c r="AD68" i="29"/>
  <c r="AC68" i="29" s="1"/>
  <c r="AD70" i="29"/>
  <c r="AC70" i="29" s="1"/>
  <c r="AD72" i="29"/>
  <c r="AC72" i="29" s="1"/>
  <c r="AD74" i="29"/>
  <c r="AC74" i="29" s="1"/>
  <c r="AD76" i="29"/>
  <c r="AC76" i="29" s="1"/>
  <c r="AD78" i="29"/>
  <c r="AC78" i="29" s="1"/>
  <c r="AD80" i="29"/>
  <c r="AC80" i="29"/>
  <c r="AD82" i="29"/>
  <c r="AC82" i="29" s="1"/>
  <c r="AD84" i="29"/>
  <c r="AC84" i="29" s="1"/>
  <c r="AD86" i="29"/>
  <c r="AC86" i="29" s="1"/>
  <c r="AD88" i="29"/>
  <c r="AC88" i="29"/>
  <c r="AD90" i="29"/>
  <c r="AC90" i="29" s="1"/>
  <c r="AD92" i="29"/>
  <c r="AC92" i="29" s="1"/>
  <c r="AD94" i="29"/>
  <c r="AC94" i="29" s="1"/>
  <c r="AD96" i="29"/>
  <c r="AC96" i="29"/>
  <c r="AD98" i="29"/>
  <c r="AC98" i="29" s="1"/>
  <c r="AD100" i="29"/>
  <c r="AC100" i="29" s="1"/>
  <c r="AD102" i="29"/>
  <c r="AC102" i="29" s="1"/>
  <c r="AD104" i="29"/>
  <c r="AC104" i="29" s="1"/>
  <c r="AD106" i="29"/>
  <c r="AC106" i="29" s="1"/>
  <c r="AD108" i="29"/>
  <c r="AC108" i="29" s="1"/>
  <c r="AD110" i="29"/>
  <c r="AC110" i="29" s="1"/>
  <c r="AD112" i="29"/>
  <c r="AC112" i="29"/>
  <c r="AD114" i="29"/>
  <c r="AC114" i="29" s="1"/>
  <c r="AD116" i="29"/>
  <c r="AC116" i="29" s="1"/>
  <c r="AD118" i="29"/>
  <c r="AC118" i="29" s="1"/>
  <c r="AD120" i="29"/>
  <c r="AC120" i="29"/>
  <c r="AD122" i="29"/>
  <c r="AC122" i="29" s="1"/>
  <c r="AD124" i="29"/>
  <c r="AC124" i="29" s="1"/>
  <c r="AC4" i="29"/>
  <c r="AD5" i="29"/>
  <c r="AC5" i="29" s="1"/>
  <c r="AC8" i="29"/>
  <c r="AD9" i="29"/>
  <c r="AC9" i="29" s="1"/>
  <c r="AC12" i="29"/>
  <c r="AD13" i="29"/>
  <c r="AC13" i="29" s="1"/>
  <c r="AC16" i="29"/>
  <c r="AD17" i="29"/>
  <c r="AC17" i="29" s="1"/>
  <c r="AC20" i="29"/>
  <c r="AD21" i="29"/>
  <c r="AC21" i="29" s="1"/>
  <c r="AC24" i="29"/>
  <c r="AD25" i="29"/>
  <c r="AC25" i="29" s="1"/>
  <c r="AC28" i="29"/>
  <c r="AD29" i="29"/>
  <c r="AC29" i="29" s="1"/>
  <c r="AC32" i="29"/>
  <c r="AD33" i="29"/>
  <c r="AC33" i="29" s="1"/>
  <c r="AC36" i="29"/>
  <c r="AD37" i="29"/>
  <c r="AC37" i="29" s="1"/>
  <c r="AC40" i="29"/>
  <c r="AD41" i="29"/>
  <c r="AC41" i="29" s="1"/>
  <c r="AD43" i="29"/>
  <c r="AC43" i="29"/>
  <c r="AD45" i="29"/>
  <c r="AC45" i="29" s="1"/>
  <c r="AD47" i="29"/>
  <c r="AC47" i="29" s="1"/>
  <c r="AD49" i="29"/>
  <c r="AC49" i="29" s="1"/>
  <c r="AD51" i="29"/>
  <c r="AC51" i="29"/>
  <c r="AD53" i="29"/>
  <c r="AC53" i="29" s="1"/>
  <c r="AD55" i="29"/>
  <c r="AC55" i="29" s="1"/>
  <c r="AD57" i="29"/>
  <c r="AC57" i="29" s="1"/>
  <c r="AD59" i="29"/>
  <c r="AC59" i="29"/>
  <c r="AD61" i="29"/>
  <c r="AC61" i="29" s="1"/>
  <c r="AD63" i="29"/>
  <c r="AC63" i="29" s="1"/>
  <c r="AD65" i="29"/>
  <c r="AC65" i="29" s="1"/>
  <c r="AD67" i="29"/>
  <c r="AC67" i="29"/>
  <c r="AD69" i="29"/>
  <c r="AC69" i="29" s="1"/>
  <c r="AD71" i="29"/>
  <c r="AC71" i="29" s="1"/>
  <c r="AD73" i="29"/>
  <c r="AC73" i="29" s="1"/>
  <c r="AD75" i="29"/>
  <c r="AC75" i="29"/>
  <c r="AD77" i="29"/>
  <c r="AC77" i="29" s="1"/>
  <c r="AD79" i="29"/>
  <c r="AC79" i="29" s="1"/>
  <c r="AD81" i="29"/>
  <c r="AC81" i="29" s="1"/>
  <c r="AD83" i="29"/>
  <c r="AC83" i="29"/>
  <c r="AD85" i="29"/>
  <c r="AC85" i="29" s="1"/>
  <c r="AD87" i="29"/>
  <c r="AC87" i="29" s="1"/>
  <c r="AD89" i="29"/>
  <c r="AC89" i="29" s="1"/>
  <c r="AD91" i="29"/>
  <c r="AC91" i="29"/>
  <c r="AD93" i="29"/>
  <c r="AC93" i="29" s="1"/>
  <c r="AD95" i="29"/>
  <c r="AC95" i="29" s="1"/>
  <c r="AD97" i="29"/>
  <c r="AC97" i="29" s="1"/>
  <c r="AD99" i="29"/>
  <c r="AC99" i="29"/>
  <c r="AD101" i="29"/>
  <c r="AC101" i="29" s="1"/>
  <c r="AD103" i="29"/>
  <c r="AC103" i="29" s="1"/>
  <c r="AD105" i="29"/>
  <c r="AC105" i="29" s="1"/>
  <c r="AD107" i="29"/>
  <c r="AC107" i="29"/>
  <c r="AD109" i="29"/>
  <c r="AC109" i="29" s="1"/>
  <c r="AD111" i="29"/>
  <c r="AC111" i="29" s="1"/>
  <c r="AD113" i="29"/>
  <c r="AC113" i="29" s="1"/>
  <c r="AD115" i="29"/>
  <c r="AC115" i="29"/>
  <c r="AD117" i="29"/>
  <c r="AC117" i="29" s="1"/>
  <c r="AD119" i="29"/>
  <c r="AC119" i="29" s="1"/>
  <c r="AD121" i="29"/>
  <c r="AC121" i="29" s="1"/>
  <c r="AD123" i="29"/>
  <c r="AC123" i="29"/>
  <c r="AD125" i="29"/>
  <c r="AC125" i="29" s="1"/>
  <c r="AC6" i="29"/>
  <c r="AD7" i="29"/>
  <c r="AC7" i="29" s="1"/>
  <c r="AC10" i="29"/>
  <c r="AD11" i="29"/>
  <c r="AC11" i="29" s="1"/>
  <c r="AC14" i="29"/>
  <c r="AD15" i="29"/>
  <c r="AC15" i="29" s="1"/>
  <c r="AC18" i="29"/>
  <c r="AD19" i="29"/>
  <c r="AC19" i="29" s="1"/>
  <c r="AC22" i="29"/>
  <c r="AD23" i="29"/>
  <c r="AC23" i="29" s="1"/>
  <c r="AC26" i="29"/>
  <c r="AD27" i="29"/>
  <c r="AC27" i="29" s="1"/>
  <c r="AC30" i="29"/>
  <c r="AD31" i="29"/>
  <c r="AC31" i="29" s="1"/>
  <c r="AC34" i="29"/>
  <c r="AD35" i="29"/>
  <c r="AC35" i="29" s="1"/>
  <c r="AC38" i="29"/>
  <c r="AD39" i="29"/>
  <c r="AC39" i="29" s="1"/>
  <c r="AC42" i="29"/>
  <c r="A127" i="29"/>
  <c r="A81" i="28"/>
  <c r="A112" i="28"/>
  <c r="A38" i="28"/>
  <c r="A120" i="28"/>
  <c r="A40" i="28"/>
  <c r="A123" i="28"/>
  <c r="AD39" i="28"/>
  <c r="AC39" i="28" s="1"/>
  <c r="A98" i="28"/>
  <c r="AD60" i="28"/>
  <c r="AD64" i="28"/>
  <c r="AD72" i="28"/>
  <c r="AD80" i="28"/>
  <c r="AD84" i="28"/>
  <c r="AD88" i="28"/>
  <c r="AD100" i="28"/>
  <c r="AD104" i="28"/>
  <c r="AD108" i="28"/>
  <c r="AD112" i="28"/>
  <c r="AD116" i="28"/>
  <c r="AD119" i="28"/>
  <c r="AD123" i="28"/>
  <c r="H130" i="28"/>
  <c r="M130" i="28"/>
  <c r="R130" i="28"/>
  <c r="A85" i="28"/>
  <c r="A109" i="28"/>
  <c r="A115" i="28"/>
  <c r="A39" i="28"/>
  <c r="A122" i="28"/>
  <c r="A58" i="28"/>
  <c r="A60" i="28"/>
  <c r="AC38" i="28"/>
  <c r="A110" i="28"/>
  <c r="A63" i="28"/>
  <c r="AD49" i="28"/>
  <c r="AD69" i="28"/>
  <c r="AD81" i="28"/>
  <c r="AD85" i="28"/>
  <c r="AD89" i="28"/>
  <c r="AD93" i="28"/>
  <c r="AD97" i="28"/>
  <c r="AD105" i="28"/>
  <c r="AD109" i="28"/>
  <c r="AC109" i="28" s="1"/>
  <c r="AD113" i="28"/>
  <c r="AD117" i="28"/>
  <c r="AD120" i="28"/>
  <c r="AD124" i="28"/>
  <c r="J130" i="28"/>
  <c r="N130" i="28"/>
  <c r="T130" i="28"/>
  <c r="A10" i="28"/>
  <c r="A25" i="28"/>
  <c r="AD17" i="28"/>
  <c r="AC17" i="28" s="1"/>
  <c r="A49" i="28"/>
  <c r="A88" i="28"/>
  <c r="AD25" i="28"/>
  <c r="AC25" i="28" s="1"/>
  <c r="A11" i="28"/>
  <c r="A32" i="28"/>
  <c r="A80" i="28"/>
  <c r="AD37" i="28"/>
  <c r="AC37" i="28" s="1"/>
  <c r="A106" i="28"/>
  <c r="A89" i="28"/>
  <c r="A116" i="28"/>
  <c r="AD58" i="28"/>
  <c r="AD66" i="28"/>
  <c r="AD70" i="28"/>
  <c r="AD74" i="28"/>
  <c r="AD90" i="28"/>
  <c r="AD94" i="28"/>
  <c r="AD98" i="28"/>
  <c r="AD102" i="28"/>
  <c r="AD106" i="28"/>
  <c r="AD110" i="28"/>
  <c r="AD114" i="28"/>
  <c r="AD118" i="28"/>
  <c r="AC118" i="28"/>
  <c r="AD121" i="28"/>
  <c r="AD125" i="28"/>
  <c r="AC6" i="28"/>
  <c r="AC5" i="28"/>
  <c r="A97" i="28"/>
  <c r="A66" i="28"/>
  <c r="A37" i="28"/>
  <c r="A102" i="28"/>
  <c r="A126" i="28"/>
  <c r="A71" i="28"/>
  <c r="A83" i="28"/>
  <c r="AC32" i="28"/>
  <c r="AD32" i="28"/>
  <c r="A69" i="28"/>
  <c r="A127" i="28"/>
  <c r="AC40" i="28"/>
  <c r="AD40" i="28"/>
  <c r="A41" i="28"/>
  <c r="AD55" i="28"/>
  <c r="AD63" i="28"/>
  <c r="AD71" i="28"/>
  <c r="AD75" i="28"/>
  <c r="AD79" i="28"/>
  <c r="AD83" i="28"/>
  <c r="AD91" i="28"/>
  <c r="AD95" i="28"/>
  <c r="AD99" i="28"/>
  <c r="AD103" i="28"/>
  <c r="AD107" i="28"/>
  <c r="AD111" i="28"/>
  <c r="AD115" i="28"/>
  <c r="AD122" i="28"/>
  <c r="AC50" i="28"/>
  <c r="A28" i="28"/>
  <c r="A74" i="28"/>
  <c r="AC62" i="28"/>
  <c r="A22" i="28"/>
  <c r="AC70" i="28"/>
  <c r="A75" i="28"/>
  <c r="AC74" i="28"/>
  <c r="A108" i="28"/>
  <c r="A43" i="28"/>
  <c r="AC82" i="28"/>
  <c r="A61" i="28"/>
  <c r="A53" i="28"/>
  <c r="AC90" i="28"/>
  <c r="AC94" i="28"/>
  <c r="A19" i="28"/>
  <c r="A105" i="28"/>
  <c r="AC106" i="28"/>
  <c r="A62" i="28"/>
  <c r="AC110" i="28"/>
  <c r="A29" i="28"/>
  <c r="AC45" i="28"/>
  <c r="A118" i="28"/>
  <c r="AC49" i="28"/>
  <c r="A99" i="28"/>
  <c r="A64" i="28"/>
  <c r="AC81" i="28"/>
  <c r="AC85" i="28"/>
  <c r="A47" i="28"/>
  <c r="A96" i="28"/>
  <c r="AC105" i="28"/>
  <c r="A87" i="28"/>
  <c r="AC117" i="28"/>
  <c r="A92" i="28"/>
  <c r="A51" i="28"/>
  <c r="A7" i="28"/>
  <c r="A52" i="28"/>
  <c r="AC46" i="28"/>
  <c r="A70" i="28"/>
  <c r="AC54" i="28"/>
  <c r="AC58" i="28"/>
  <c r="A57" i="28"/>
  <c r="AC66" i="28"/>
  <c r="AC78" i="28"/>
  <c r="AC86" i="28"/>
  <c r="A95" i="28"/>
  <c r="A5" i="28"/>
  <c r="AC98" i="28"/>
  <c r="AC102" i="28"/>
  <c r="A48" i="28"/>
  <c r="AC114" i="28"/>
  <c r="A121" i="28"/>
  <c r="AC53" i="28"/>
  <c r="AC57" i="28"/>
  <c r="AC61" i="28"/>
  <c r="A72" i="28"/>
  <c r="AC65" i="28"/>
  <c r="A79" i="28"/>
  <c r="AC69" i="28"/>
  <c r="A15" i="28"/>
  <c r="AC73" i="28"/>
  <c r="A26" i="28"/>
  <c r="AC77" i="28"/>
  <c r="A56" i="28"/>
  <c r="A111" i="28"/>
  <c r="A91" i="28"/>
  <c r="AC89" i="28"/>
  <c r="A54" i="28"/>
  <c r="AC93" i="28"/>
  <c r="A21" i="28"/>
  <c r="AC97" i="28"/>
  <c r="AC101" i="28"/>
  <c r="A34" i="28"/>
  <c r="A9" i="28"/>
  <c r="AC113" i="28"/>
  <c r="A67" i="28"/>
  <c r="AC44" i="28"/>
  <c r="A36" i="28"/>
  <c r="AC48" i="28"/>
  <c r="A55" i="28"/>
  <c r="AC52" i="28"/>
  <c r="A93" i="28"/>
  <c r="AC56" i="28"/>
  <c r="A124" i="28"/>
  <c r="AC60" i="28"/>
  <c r="A42" i="28"/>
  <c r="AC64" i="28"/>
  <c r="A117" i="28"/>
  <c r="AC68" i="28"/>
  <c r="A90" i="28"/>
  <c r="AC72" i="28"/>
  <c r="A100" i="28"/>
  <c r="AC76" i="28"/>
  <c r="A27" i="28"/>
  <c r="AC80" i="28"/>
  <c r="A125" i="28"/>
  <c r="AC84" i="28"/>
  <c r="A78" i="28"/>
  <c r="AC88" i="28"/>
  <c r="A86" i="28"/>
  <c r="AC92" i="28"/>
  <c r="A18" i="28"/>
  <c r="AC96" i="28"/>
  <c r="A50" i="28"/>
  <c r="AC100" i="28"/>
  <c r="A68" i="28"/>
  <c r="AC104" i="28"/>
  <c r="A24" i="28"/>
  <c r="AC108" i="28"/>
  <c r="A59" i="28"/>
  <c r="AC112" i="28"/>
  <c r="A65" i="28"/>
  <c r="AC116" i="28"/>
  <c r="A35" i="28"/>
  <c r="AC120" i="28"/>
  <c r="A114" i="28"/>
  <c r="AC47" i="28"/>
  <c r="A33" i="28"/>
  <c r="AC51" i="28"/>
  <c r="A107" i="28"/>
  <c r="AC55" i="28"/>
  <c r="A94" i="28"/>
  <c r="AC59" i="28"/>
  <c r="A12" i="28"/>
  <c r="AC63" i="28"/>
  <c r="A14" i="28"/>
  <c r="AC67" i="28"/>
  <c r="A16" i="28"/>
  <c r="AC71" i="28"/>
  <c r="A73" i="28"/>
  <c r="AC75" i="28"/>
  <c r="A45" i="28"/>
  <c r="AC79" i="28"/>
  <c r="A104" i="28"/>
  <c r="AC83" i="28"/>
  <c r="A44" i="28"/>
  <c r="AC87" i="28"/>
  <c r="A23" i="28"/>
  <c r="AC91" i="28"/>
  <c r="A31" i="28"/>
  <c r="AC95" i="28"/>
  <c r="A46" i="28"/>
  <c r="AC99" i="28"/>
  <c r="A6" i="28"/>
  <c r="AC103" i="28"/>
  <c r="A4" i="28"/>
  <c r="AC107" i="28"/>
  <c r="A8" i="28"/>
  <c r="AC111" i="28"/>
  <c r="A77" i="28"/>
  <c r="AC115" i="28"/>
  <c r="A101" i="28"/>
  <c r="AC119" i="28"/>
  <c r="A76" i="28"/>
  <c r="A82" i="28"/>
  <c r="A13" i="28"/>
  <c r="F130" i="28"/>
  <c r="K130" i="28"/>
  <c r="P130" i="28"/>
  <c r="U130" i="28"/>
  <c r="A20" i="28"/>
  <c r="G130" i="28"/>
  <c r="L130" i="28"/>
  <c r="Q130" i="28"/>
  <c r="V130" i="28"/>
  <c r="AC121" i="28"/>
  <c r="AC122" i="28"/>
  <c r="AC123" i="28"/>
  <c r="AC124" i="28"/>
  <c r="AC125" i="28"/>
  <c r="R207" i="14" l="1"/>
  <c r="Q207" i="14"/>
  <c r="P207" i="14"/>
  <c r="O207" i="14"/>
  <c r="N207" i="14"/>
  <c r="M207" i="14"/>
  <c r="L207" i="14"/>
  <c r="K207" i="14"/>
  <c r="J207" i="14"/>
  <c r="G207" i="14"/>
  <c r="F207" i="14"/>
  <c r="E207" i="14"/>
  <c r="D207" i="14"/>
  <c r="C207" i="14"/>
  <c r="B207" i="14"/>
  <c r="A207" i="14"/>
  <c r="R206" i="14"/>
  <c r="Q206" i="14"/>
  <c r="P206" i="14"/>
  <c r="O206" i="14"/>
  <c r="N206" i="14"/>
  <c r="M206" i="14"/>
  <c r="L206" i="14"/>
  <c r="K206" i="14"/>
  <c r="J206" i="14"/>
  <c r="G206" i="14"/>
  <c r="F206" i="14"/>
  <c r="E206" i="14"/>
  <c r="D206" i="14"/>
  <c r="C206" i="14"/>
  <c r="B206" i="14"/>
  <c r="A206" i="14"/>
  <c r="R205" i="14"/>
  <c r="Q205" i="14"/>
  <c r="P205" i="14"/>
  <c r="O205" i="14"/>
  <c r="N205" i="14"/>
  <c r="M205" i="14"/>
  <c r="L205" i="14"/>
  <c r="K205" i="14"/>
  <c r="J205" i="14"/>
  <c r="G205" i="14"/>
  <c r="F205" i="14"/>
  <c r="E205" i="14"/>
  <c r="D205" i="14"/>
  <c r="C205" i="14"/>
  <c r="B205" i="14"/>
  <c r="A205" i="14"/>
  <c r="R204" i="14"/>
  <c r="Q204" i="14"/>
  <c r="P204" i="14"/>
  <c r="O204" i="14"/>
  <c r="N204" i="14"/>
  <c r="M204" i="14"/>
  <c r="L204" i="14"/>
  <c r="K204" i="14"/>
  <c r="J204" i="14"/>
  <c r="G204" i="14"/>
  <c r="F204" i="14"/>
  <c r="E204" i="14"/>
  <c r="D204" i="14"/>
  <c r="C204" i="14"/>
  <c r="B204" i="14"/>
  <c r="A204" i="14"/>
  <c r="R203" i="14"/>
  <c r="Q203" i="14"/>
  <c r="P203" i="14"/>
  <c r="O203" i="14"/>
  <c r="N203" i="14"/>
  <c r="M203" i="14"/>
  <c r="L203" i="14"/>
  <c r="K203" i="14"/>
  <c r="J203" i="14"/>
  <c r="G203" i="14"/>
  <c r="F203" i="14"/>
  <c r="E203" i="14"/>
  <c r="D203" i="14"/>
  <c r="C203" i="14"/>
  <c r="B203" i="14"/>
  <c r="A203" i="14"/>
  <c r="R202" i="14"/>
  <c r="Q202" i="14"/>
  <c r="P202" i="14"/>
  <c r="O202" i="14"/>
  <c r="N202" i="14"/>
  <c r="M202" i="14"/>
  <c r="L202" i="14"/>
  <c r="K202" i="14"/>
  <c r="J202" i="14"/>
  <c r="G202" i="14"/>
  <c r="F202" i="14"/>
  <c r="E202" i="14"/>
  <c r="D202" i="14"/>
  <c r="C202" i="14"/>
  <c r="B202" i="14"/>
  <c r="A202" i="14"/>
  <c r="R201" i="14"/>
  <c r="Q201" i="14"/>
  <c r="P201" i="14"/>
  <c r="O201" i="14"/>
  <c r="N201" i="14"/>
  <c r="M201" i="14"/>
  <c r="L201" i="14"/>
  <c r="K201" i="14"/>
  <c r="J201" i="14"/>
  <c r="G201" i="14"/>
  <c r="F201" i="14"/>
  <c r="E201" i="14"/>
  <c r="D201" i="14"/>
  <c r="C201" i="14"/>
  <c r="B201" i="14"/>
  <c r="A201" i="14"/>
  <c r="R200" i="14"/>
  <c r="Q200" i="14"/>
  <c r="P200" i="14"/>
  <c r="O200" i="14"/>
  <c r="N200" i="14"/>
  <c r="M200" i="14"/>
  <c r="L200" i="14"/>
  <c r="K200" i="14"/>
  <c r="J200" i="14"/>
  <c r="G200" i="14"/>
  <c r="F200" i="14"/>
  <c r="E200" i="14"/>
  <c r="D200" i="14"/>
  <c r="C200" i="14"/>
  <c r="B200" i="14"/>
  <c r="A200" i="14"/>
  <c r="R199" i="14"/>
  <c r="Q199" i="14"/>
  <c r="P199" i="14"/>
  <c r="O199" i="14"/>
  <c r="N199" i="14"/>
  <c r="M199" i="14"/>
  <c r="L199" i="14"/>
  <c r="K199" i="14"/>
  <c r="J199" i="14"/>
  <c r="G199" i="14"/>
  <c r="F199" i="14"/>
  <c r="E199" i="14"/>
  <c r="D199" i="14"/>
  <c r="C199" i="14"/>
  <c r="B199" i="14"/>
  <c r="A199" i="14"/>
  <c r="R198" i="14"/>
  <c r="Q198" i="14"/>
  <c r="P198" i="14"/>
  <c r="O198" i="14"/>
  <c r="N198" i="14"/>
  <c r="M198" i="14"/>
  <c r="L198" i="14"/>
  <c r="K198" i="14"/>
  <c r="J198" i="14"/>
  <c r="G198" i="14"/>
  <c r="F198" i="14"/>
  <c r="E198" i="14"/>
  <c r="D198" i="14"/>
  <c r="C198" i="14"/>
  <c r="B198" i="14"/>
  <c r="A198" i="14"/>
  <c r="R197" i="14"/>
  <c r="Q197" i="14"/>
  <c r="P197" i="14"/>
  <c r="O197" i="14"/>
  <c r="N197" i="14"/>
  <c r="M197" i="14"/>
  <c r="L197" i="14"/>
  <c r="K197" i="14"/>
  <c r="J197" i="14"/>
  <c r="G197" i="14"/>
  <c r="F197" i="14"/>
  <c r="E197" i="14"/>
  <c r="D197" i="14"/>
  <c r="C197" i="14"/>
  <c r="B197" i="14"/>
  <c r="A197" i="14"/>
  <c r="R196" i="14"/>
  <c r="Q196" i="14"/>
  <c r="P196" i="14"/>
  <c r="O196" i="14"/>
  <c r="N196" i="14"/>
  <c r="M196" i="14"/>
  <c r="L196" i="14"/>
  <c r="K196" i="14"/>
  <c r="J196" i="14"/>
  <c r="G196" i="14"/>
  <c r="F196" i="14"/>
  <c r="E196" i="14"/>
  <c r="D196" i="14"/>
  <c r="C196" i="14"/>
  <c r="B196" i="14"/>
  <c r="A196" i="14"/>
  <c r="R195" i="14"/>
  <c r="Q195" i="14"/>
  <c r="P195" i="14"/>
  <c r="O195" i="14"/>
  <c r="N195" i="14"/>
  <c r="M195" i="14"/>
  <c r="L195" i="14"/>
  <c r="K195" i="14"/>
  <c r="J195" i="14"/>
  <c r="G195" i="14"/>
  <c r="F195" i="14"/>
  <c r="E195" i="14"/>
  <c r="D195" i="14"/>
  <c r="C195" i="14"/>
  <c r="B195" i="14"/>
  <c r="A195" i="14"/>
  <c r="R194" i="14"/>
  <c r="Q194" i="14"/>
  <c r="P194" i="14"/>
  <c r="O194" i="14"/>
  <c r="N194" i="14"/>
  <c r="M194" i="14"/>
  <c r="L194" i="14"/>
  <c r="K194" i="14"/>
  <c r="J194" i="14"/>
  <c r="G194" i="14"/>
  <c r="F194" i="14"/>
  <c r="E194" i="14"/>
  <c r="D194" i="14"/>
  <c r="C194" i="14"/>
  <c r="B194" i="14"/>
  <c r="A194" i="14"/>
  <c r="R193" i="14"/>
  <c r="Q193" i="14"/>
  <c r="P193" i="14"/>
  <c r="O193" i="14"/>
  <c r="N193" i="14"/>
  <c r="M193" i="14"/>
  <c r="L193" i="14"/>
  <c r="K193" i="14"/>
  <c r="J193" i="14"/>
  <c r="G193" i="14"/>
  <c r="F193" i="14"/>
  <c r="E193" i="14"/>
  <c r="D193" i="14"/>
  <c r="C193" i="14"/>
  <c r="B193" i="14"/>
  <c r="A193" i="14"/>
  <c r="R192" i="14"/>
  <c r="Q192" i="14"/>
  <c r="P192" i="14"/>
  <c r="O192" i="14"/>
  <c r="N192" i="14"/>
  <c r="M192" i="14"/>
  <c r="L192" i="14"/>
  <c r="K192" i="14"/>
  <c r="J192" i="14"/>
  <c r="G192" i="14"/>
  <c r="F192" i="14"/>
  <c r="E192" i="14"/>
  <c r="D192" i="14"/>
  <c r="C192" i="14"/>
  <c r="B192" i="14"/>
  <c r="A192" i="14"/>
  <c r="R191" i="14"/>
  <c r="Q191" i="14"/>
  <c r="P191" i="14"/>
  <c r="O191" i="14"/>
  <c r="N191" i="14"/>
  <c r="M191" i="14"/>
  <c r="L191" i="14"/>
  <c r="K191" i="14"/>
  <c r="J191" i="14"/>
  <c r="G191" i="14"/>
  <c r="F191" i="14"/>
  <c r="E191" i="14"/>
  <c r="D191" i="14"/>
  <c r="C191" i="14"/>
  <c r="B191" i="14"/>
  <c r="A191" i="14"/>
  <c r="R190" i="14"/>
  <c r="Q190" i="14"/>
  <c r="P190" i="14"/>
  <c r="O190" i="14"/>
  <c r="N190" i="14"/>
  <c r="M190" i="14"/>
  <c r="L190" i="14"/>
  <c r="K190" i="14"/>
  <c r="J190" i="14"/>
  <c r="G190" i="14"/>
  <c r="F190" i="14"/>
  <c r="E190" i="14"/>
  <c r="D190" i="14"/>
  <c r="C190" i="14"/>
  <c r="B190" i="14"/>
  <c r="A190" i="14"/>
  <c r="R189" i="14"/>
  <c r="Q189" i="14"/>
  <c r="P189" i="14"/>
  <c r="O189" i="14"/>
  <c r="N189" i="14"/>
  <c r="M189" i="14"/>
  <c r="L189" i="14"/>
  <c r="K189" i="14"/>
  <c r="J189" i="14"/>
  <c r="G189" i="14"/>
  <c r="F189" i="14"/>
  <c r="E189" i="14"/>
  <c r="D189" i="14"/>
  <c r="C189" i="14"/>
  <c r="B189" i="14"/>
  <c r="A189" i="14"/>
  <c r="R188" i="14"/>
  <c r="Q188" i="14"/>
  <c r="P188" i="14"/>
  <c r="O188" i="14"/>
  <c r="N188" i="14"/>
  <c r="M188" i="14"/>
  <c r="L188" i="14"/>
  <c r="K188" i="14"/>
  <c r="J188" i="14"/>
  <c r="G188" i="14"/>
  <c r="F188" i="14"/>
  <c r="E188" i="14"/>
  <c r="D188" i="14"/>
  <c r="C188" i="14"/>
  <c r="B188" i="14"/>
  <c r="A188" i="14"/>
  <c r="R187" i="14"/>
  <c r="Q187" i="14"/>
  <c r="P187" i="14"/>
  <c r="O187" i="14"/>
  <c r="N187" i="14"/>
  <c r="M187" i="14"/>
  <c r="L187" i="14"/>
  <c r="K187" i="14"/>
  <c r="J187" i="14"/>
  <c r="G187" i="14"/>
  <c r="F187" i="14"/>
  <c r="E187" i="14"/>
  <c r="D187" i="14"/>
  <c r="C187" i="14"/>
  <c r="B187" i="14"/>
  <c r="A187" i="14"/>
  <c r="R186" i="14"/>
  <c r="Q186" i="14"/>
  <c r="P186" i="14"/>
  <c r="O186" i="14"/>
  <c r="N186" i="14"/>
  <c r="M186" i="14"/>
  <c r="L186" i="14"/>
  <c r="K186" i="14"/>
  <c r="J186" i="14"/>
  <c r="G186" i="14"/>
  <c r="F186" i="14"/>
  <c r="E186" i="14"/>
  <c r="D186" i="14"/>
  <c r="C186" i="14"/>
  <c r="B186" i="14"/>
  <c r="A186" i="14"/>
  <c r="R185" i="14"/>
  <c r="Q185" i="14"/>
  <c r="P185" i="14"/>
  <c r="O185" i="14"/>
  <c r="N185" i="14"/>
  <c r="M185" i="14"/>
  <c r="L185" i="14"/>
  <c r="K185" i="14"/>
  <c r="J185" i="14"/>
  <c r="G185" i="14"/>
  <c r="F185" i="14"/>
  <c r="E185" i="14"/>
  <c r="D185" i="14"/>
  <c r="C185" i="14"/>
  <c r="B185" i="14"/>
  <c r="A185" i="14"/>
  <c r="R184" i="14"/>
  <c r="Q184" i="14"/>
  <c r="P184" i="14"/>
  <c r="O184" i="14"/>
  <c r="N184" i="14"/>
  <c r="M184" i="14"/>
  <c r="L184" i="14"/>
  <c r="K184" i="14"/>
  <c r="J184" i="14"/>
  <c r="G184" i="14"/>
  <c r="F184" i="14"/>
  <c r="E184" i="14"/>
  <c r="D184" i="14"/>
  <c r="C184" i="14"/>
  <c r="B184" i="14"/>
  <c r="A184" i="14"/>
  <c r="R183" i="14"/>
  <c r="Q183" i="14"/>
  <c r="P183" i="14"/>
  <c r="O183" i="14"/>
  <c r="N183" i="14"/>
  <c r="M183" i="14"/>
  <c r="L183" i="14"/>
  <c r="K183" i="14"/>
  <c r="J183" i="14"/>
  <c r="G183" i="14"/>
  <c r="F183" i="14"/>
  <c r="E183" i="14"/>
  <c r="D183" i="14"/>
  <c r="C183" i="14"/>
  <c r="B183" i="14"/>
  <c r="A183" i="14"/>
  <c r="R182" i="14"/>
  <c r="Q182" i="14"/>
  <c r="P182" i="14"/>
  <c r="O182" i="14"/>
  <c r="N182" i="14"/>
  <c r="M182" i="14"/>
  <c r="L182" i="14"/>
  <c r="K182" i="14"/>
  <c r="J182" i="14"/>
  <c r="G182" i="14"/>
  <c r="F182" i="14"/>
  <c r="E182" i="14"/>
  <c r="D182" i="14"/>
  <c r="C182" i="14"/>
  <c r="B182" i="14"/>
  <c r="A182" i="14"/>
  <c r="R181" i="14"/>
  <c r="Q181" i="14"/>
  <c r="P181" i="14"/>
  <c r="O181" i="14"/>
  <c r="N181" i="14"/>
  <c r="M181" i="14"/>
  <c r="L181" i="14"/>
  <c r="K181" i="14"/>
  <c r="J181" i="14"/>
  <c r="G181" i="14"/>
  <c r="F181" i="14"/>
  <c r="E181" i="14"/>
  <c r="D181" i="14"/>
  <c r="C181" i="14"/>
  <c r="B181" i="14"/>
  <c r="A181" i="14"/>
  <c r="R180" i="14"/>
  <c r="Q180" i="14"/>
  <c r="P180" i="14"/>
  <c r="O180" i="14"/>
  <c r="N180" i="14"/>
  <c r="M180" i="14"/>
  <c r="L180" i="14"/>
  <c r="K180" i="14"/>
  <c r="J180" i="14"/>
  <c r="G180" i="14"/>
  <c r="F180" i="14"/>
  <c r="E180" i="14"/>
  <c r="D180" i="14"/>
  <c r="C180" i="14"/>
  <c r="B180" i="14"/>
  <c r="A180" i="14"/>
  <c r="R179" i="14"/>
  <c r="Q179" i="14"/>
  <c r="P179" i="14"/>
  <c r="O179" i="14"/>
  <c r="N179" i="14"/>
  <c r="M179" i="14"/>
  <c r="L179" i="14"/>
  <c r="K179" i="14"/>
  <c r="J179" i="14"/>
  <c r="G179" i="14"/>
  <c r="F179" i="14"/>
  <c r="E179" i="14"/>
  <c r="D179" i="14"/>
  <c r="C179" i="14"/>
  <c r="B179" i="14"/>
  <c r="A179" i="14"/>
  <c r="R178" i="14"/>
  <c r="Q178" i="14"/>
  <c r="P178" i="14"/>
  <c r="O178" i="14"/>
  <c r="N178" i="14"/>
  <c r="M178" i="14"/>
  <c r="L178" i="14"/>
  <c r="K178" i="14"/>
  <c r="J178" i="14"/>
  <c r="G178" i="14"/>
  <c r="F178" i="14"/>
  <c r="E178" i="14"/>
  <c r="D178" i="14"/>
  <c r="C178" i="14"/>
  <c r="B178" i="14"/>
  <c r="A178" i="14"/>
  <c r="R177" i="14"/>
  <c r="Q177" i="14"/>
  <c r="P177" i="14"/>
  <c r="O177" i="14"/>
  <c r="N177" i="14"/>
  <c r="M177" i="14"/>
  <c r="L177" i="14"/>
  <c r="K177" i="14"/>
  <c r="J177" i="14"/>
  <c r="G177" i="14"/>
  <c r="F177" i="14"/>
  <c r="E177" i="14"/>
  <c r="D177" i="14"/>
  <c r="C177" i="14"/>
  <c r="B177" i="14"/>
  <c r="A177" i="14"/>
  <c r="R176" i="14"/>
  <c r="Q176" i="14"/>
  <c r="P176" i="14"/>
  <c r="O176" i="14"/>
  <c r="N176" i="14"/>
  <c r="M176" i="14"/>
  <c r="L176" i="14"/>
  <c r="K176" i="14"/>
  <c r="J176" i="14"/>
  <c r="G176" i="14"/>
  <c r="F176" i="14"/>
  <c r="E176" i="14"/>
  <c r="D176" i="14"/>
  <c r="C176" i="14"/>
  <c r="B176" i="14"/>
  <c r="A176" i="14"/>
  <c r="R175" i="14"/>
  <c r="Q175" i="14"/>
  <c r="P175" i="14"/>
  <c r="O175" i="14"/>
  <c r="N175" i="14"/>
  <c r="M175" i="14"/>
  <c r="L175" i="14"/>
  <c r="K175" i="14"/>
  <c r="J175" i="14"/>
  <c r="G175" i="14"/>
  <c r="F175" i="14"/>
  <c r="E175" i="14"/>
  <c r="D175" i="14"/>
  <c r="C175" i="14"/>
  <c r="B175" i="14"/>
  <c r="A175" i="14"/>
  <c r="R174" i="14"/>
  <c r="Q174" i="14"/>
  <c r="P174" i="14"/>
  <c r="O174" i="14"/>
  <c r="N174" i="14"/>
  <c r="M174" i="14"/>
  <c r="L174" i="14"/>
  <c r="K174" i="14"/>
  <c r="J174" i="14"/>
  <c r="G174" i="14"/>
  <c r="F174" i="14"/>
  <c r="E174" i="14"/>
  <c r="D174" i="14"/>
  <c r="C174" i="14"/>
  <c r="B174" i="14"/>
  <c r="A174" i="14"/>
  <c r="R173" i="14"/>
  <c r="Q173" i="14"/>
  <c r="P173" i="14"/>
  <c r="O173" i="14"/>
  <c r="N173" i="14"/>
  <c r="M173" i="14"/>
  <c r="L173" i="14"/>
  <c r="K173" i="14"/>
  <c r="J173" i="14"/>
  <c r="G173" i="14"/>
  <c r="F173" i="14"/>
  <c r="E173" i="14"/>
  <c r="D173" i="14"/>
  <c r="C173" i="14"/>
  <c r="B173" i="14"/>
  <c r="A173" i="14"/>
  <c r="R172" i="14"/>
  <c r="Q172" i="14"/>
  <c r="P172" i="14"/>
  <c r="O172" i="14"/>
  <c r="N172" i="14"/>
  <c r="M172" i="14"/>
  <c r="L172" i="14"/>
  <c r="K172" i="14"/>
  <c r="J172" i="14"/>
  <c r="G172" i="14"/>
  <c r="F172" i="14"/>
  <c r="E172" i="14"/>
  <c r="D172" i="14"/>
  <c r="C172" i="14"/>
  <c r="B172" i="14"/>
  <c r="A172" i="14"/>
  <c r="R171" i="14"/>
  <c r="Q171" i="14"/>
  <c r="P171" i="14"/>
  <c r="O171" i="14"/>
  <c r="N171" i="14"/>
  <c r="M171" i="14"/>
  <c r="L171" i="14"/>
  <c r="K171" i="14"/>
  <c r="J171" i="14"/>
  <c r="G171" i="14"/>
  <c r="F171" i="14"/>
  <c r="E171" i="14"/>
  <c r="D171" i="14"/>
  <c r="C171" i="14"/>
  <c r="B171" i="14"/>
  <c r="A171" i="14"/>
  <c r="R170" i="14"/>
  <c r="Q170" i="14"/>
  <c r="P170" i="14"/>
  <c r="O170" i="14"/>
  <c r="N170" i="14"/>
  <c r="M170" i="14"/>
  <c r="L170" i="14"/>
  <c r="K170" i="14"/>
  <c r="J170" i="14"/>
  <c r="G170" i="14"/>
  <c r="F170" i="14"/>
  <c r="E170" i="14"/>
  <c r="D170" i="14"/>
  <c r="C170" i="14"/>
  <c r="B170" i="14"/>
  <c r="A170" i="14"/>
  <c r="R169" i="14"/>
  <c r="Q169" i="14"/>
  <c r="P169" i="14"/>
  <c r="O169" i="14"/>
  <c r="N169" i="14"/>
  <c r="M169" i="14"/>
  <c r="L169" i="14"/>
  <c r="K169" i="14"/>
  <c r="J169" i="14"/>
  <c r="G169" i="14"/>
  <c r="F169" i="14"/>
  <c r="E169" i="14"/>
  <c r="D169" i="14"/>
  <c r="C169" i="14"/>
  <c r="B169" i="14"/>
  <c r="A169" i="14"/>
  <c r="R168" i="14"/>
  <c r="Q168" i="14"/>
  <c r="P168" i="14"/>
  <c r="O168" i="14"/>
  <c r="N168" i="14"/>
  <c r="M168" i="14"/>
  <c r="L168" i="14"/>
  <c r="K168" i="14"/>
  <c r="J168" i="14"/>
  <c r="G168" i="14"/>
  <c r="F168" i="14"/>
  <c r="E168" i="14"/>
  <c r="D168" i="14"/>
  <c r="C168" i="14"/>
  <c r="B168" i="14"/>
  <c r="A168" i="14"/>
  <c r="R167" i="14"/>
  <c r="Q167" i="14"/>
  <c r="P167" i="14"/>
  <c r="O167" i="14"/>
  <c r="N167" i="14"/>
  <c r="M167" i="14"/>
  <c r="L167" i="14"/>
  <c r="K167" i="14"/>
  <c r="J167" i="14"/>
  <c r="G167" i="14"/>
  <c r="F167" i="14"/>
  <c r="E167" i="14"/>
  <c r="D167" i="14"/>
  <c r="C167" i="14"/>
  <c r="B167" i="14"/>
  <c r="A167" i="14"/>
  <c r="R166" i="14"/>
  <c r="Q166" i="14"/>
  <c r="P166" i="14"/>
  <c r="O166" i="14"/>
  <c r="N166" i="14"/>
  <c r="M166" i="14"/>
  <c r="L166" i="14"/>
  <c r="K166" i="14"/>
  <c r="J166" i="14"/>
  <c r="G166" i="14"/>
  <c r="F166" i="14"/>
  <c r="E166" i="14"/>
  <c r="D166" i="14"/>
  <c r="C166" i="14"/>
  <c r="B166" i="14"/>
  <c r="A166" i="14"/>
  <c r="R165" i="14"/>
  <c r="Q165" i="14"/>
  <c r="P165" i="14"/>
  <c r="O165" i="14"/>
  <c r="N165" i="14"/>
  <c r="M165" i="14"/>
  <c r="L165" i="14"/>
  <c r="K165" i="14"/>
  <c r="J165" i="14"/>
  <c r="G165" i="14"/>
  <c r="F165" i="14"/>
  <c r="E165" i="14"/>
  <c r="D165" i="14"/>
  <c r="C165" i="14"/>
  <c r="B165" i="14"/>
  <c r="A165" i="14"/>
  <c r="R164" i="14"/>
  <c r="Q164" i="14"/>
  <c r="P164" i="14"/>
  <c r="O164" i="14"/>
  <c r="N164" i="14"/>
  <c r="M164" i="14"/>
  <c r="L164" i="14"/>
  <c r="K164" i="14"/>
  <c r="J164" i="14"/>
  <c r="G164" i="14"/>
  <c r="F164" i="14"/>
  <c r="E164" i="14"/>
  <c r="D164" i="14"/>
  <c r="C164" i="14"/>
  <c r="B164" i="14"/>
  <c r="A164" i="14"/>
  <c r="R163" i="14"/>
  <c r="Q163" i="14"/>
  <c r="P163" i="14"/>
  <c r="O163" i="14"/>
  <c r="N163" i="14"/>
  <c r="M163" i="14"/>
  <c r="L163" i="14"/>
  <c r="K163" i="14"/>
  <c r="J163" i="14"/>
  <c r="G163" i="14"/>
  <c r="F163" i="14"/>
  <c r="E163" i="14"/>
  <c r="D163" i="14"/>
  <c r="C163" i="14"/>
  <c r="B163" i="14"/>
  <c r="A163" i="14"/>
  <c r="R162" i="14"/>
  <c r="Q162" i="14"/>
  <c r="P162" i="14"/>
  <c r="O162" i="14"/>
  <c r="N162" i="14"/>
  <c r="M162" i="14"/>
  <c r="L162" i="14"/>
  <c r="K162" i="14"/>
  <c r="J162" i="14"/>
  <c r="G162" i="14"/>
  <c r="F162" i="14"/>
  <c r="E162" i="14"/>
  <c r="D162" i="14"/>
  <c r="C162" i="14"/>
  <c r="B162" i="14"/>
  <c r="A162" i="14"/>
  <c r="R161" i="14"/>
  <c r="Q161" i="14"/>
  <c r="P161" i="14"/>
  <c r="O161" i="14"/>
  <c r="N161" i="14"/>
  <c r="M161" i="14"/>
  <c r="L161" i="14"/>
  <c r="K161" i="14"/>
  <c r="J161" i="14"/>
  <c r="G161" i="14"/>
  <c r="F161" i="14"/>
  <c r="E161" i="14"/>
  <c r="D161" i="14"/>
  <c r="C161" i="14"/>
  <c r="B161" i="14"/>
  <c r="A161" i="14"/>
  <c r="R160" i="14"/>
  <c r="Q160" i="14"/>
  <c r="P160" i="14"/>
  <c r="O160" i="14"/>
  <c r="N160" i="14"/>
  <c r="M160" i="14"/>
  <c r="L160" i="14"/>
  <c r="K160" i="14"/>
  <c r="J160" i="14"/>
  <c r="G160" i="14"/>
  <c r="F160" i="14"/>
  <c r="E160" i="14"/>
  <c r="D160" i="14"/>
  <c r="C160" i="14"/>
  <c r="B160" i="14"/>
  <c r="A160" i="14"/>
  <c r="R159" i="14"/>
  <c r="Q159" i="14"/>
  <c r="P159" i="14"/>
  <c r="O159" i="14"/>
  <c r="N159" i="14"/>
  <c r="M159" i="14"/>
  <c r="L159" i="14"/>
  <c r="K159" i="14"/>
  <c r="J159" i="14"/>
  <c r="G159" i="14"/>
  <c r="F159" i="14"/>
  <c r="E159" i="14"/>
  <c r="D159" i="14"/>
  <c r="C159" i="14"/>
  <c r="B159" i="14"/>
  <c r="A159" i="14"/>
  <c r="R158" i="14"/>
  <c r="Q158" i="14"/>
  <c r="P158" i="14"/>
  <c r="O158" i="14"/>
  <c r="N158" i="14"/>
  <c r="M158" i="14"/>
  <c r="L158" i="14"/>
  <c r="K158" i="14"/>
  <c r="J158" i="14"/>
  <c r="G158" i="14"/>
  <c r="F158" i="14"/>
  <c r="E158" i="14"/>
  <c r="D158" i="14"/>
  <c r="C158" i="14"/>
  <c r="B158" i="14"/>
  <c r="A158" i="14"/>
  <c r="R157" i="14"/>
  <c r="Q157" i="14"/>
  <c r="P157" i="14"/>
  <c r="O157" i="14"/>
  <c r="N157" i="14"/>
  <c r="M157" i="14"/>
  <c r="L157" i="14"/>
  <c r="K157" i="14"/>
  <c r="J157" i="14"/>
  <c r="G157" i="14"/>
  <c r="F157" i="14"/>
  <c r="E157" i="14"/>
  <c r="D157" i="14"/>
  <c r="C157" i="14"/>
  <c r="B157" i="14"/>
  <c r="A157" i="14"/>
  <c r="R156" i="14"/>
  <c r="Q156" i="14"/>
  <c r="P156" i="14"/>
  <c r="O156" i="14"/>
  <c r="N156" i="14"/>
  <c r="M156" i="14"/>
  <c r="L156" i="14"/>
  <c r="K156" i="14"/>
  <c r="J156" i="14"/>
  <c r="G156" i="14"/>
  <c r="F156" i="14"/>
  <c r="E156" i="14"/>
  <c r="D156" i="14"/>
  <c r="C156" i="14"/>
  <c r="B156" i="14"/>
  <c r="A156" i="14"/>
  <c r="R155" i="14"/>
  <c r="Q155" i="14"/>
  <c r="P155" i="14"/>
  <c r="O155" i="14"/>
  <c r="N155" i="14"/>
  <c r="M155" i="14"/>
  <c r="L155" i="14"/>
  <c r="K155" i="14"/>
  <c r="J155" i="14"/>
  <c r="G155" i="14"/>
  <c r="F155" i="14"/>
  <c r="E155" i="14"/>
  <c r="D155" i="14"/>
  <c r="C155" i="14"/>
  <c r="B155" i="14"/>
  <c r="A155" i="14"/>
  <c r="R154" i="14"/>
  <c r="Q154" i="14"/>
  <c r="P154" i="14"/>
  <c r="O154" i="14"/>
  <c r="N154" i="14"/>
  <c r="M154" i="14"/>
  <c r="L154" i="14"/>
  <c r="K154" i="14"/>
  <c r="J154" i="14"/>
  <c r="G154" i="14"/>
  <c r="F154" i="14"/>
  <c r="E154" i="14"/>
  <c r="D154" i="14"/>
  <c r="C154" i="14"/>
  <c r="B154" i="14"/>
  <c r="A154" i="14"/>
  <c r="R153" i="14"/>
  <c r="Q153" i="14"/>
  <c r="P153" i="14"/>
  <c r="O153" i="14"/>
  <c r="N153" i="14"/>
  <c r="M153" i="14"/>
  <c r="L153" i="14"/>
  <c r="K153" i="14"/>
  <c r="J153" i="14"/>
  <c r="G153" i="14"/>
  <c r="F153" i="14"/>
  <c r="E153" i="14"/>
  <c r="D153" i="14"/>
  <c r="C153" i="14"/>
  <c r="B153" i="14"/>
  <c r="A153" i="14"/>
  <c r="R152" i="14"/>
  <c r="Q152" i="14"/>
  <c r="P152" i="14"/>
  <c r="O152" i="14"/>
  <c r="N152" i="14"/>
  <c r="M152" i="14"/>
  <c r="L152" i="14"/>
  <c r="K152" i="14"/>
  <c r="J152" i="14"/>
  <c r="G152" i="14"/>
  <c r="F152" i="14"/>
  <c r="E152" i="14"/>
  <c r="D152" i="14"/>
  <c r="C152" i="14"/>
  <c r="B152" i="14"/>
  <c r="A152" i="14"/>
  <c r="R151" i="14"/>
  <c r="Q151" i="14"/>
  <c r="P151" i="14"/>
  <c r="O151" i="14"/>
  <c r="N151" i="14"/>
  <c r="M151" i="14"/>
  <c r="L151" i="14"/>
  <c r="K151" i="14"/>
  <c r="J151" i="14"/>
  <c r="G151" i="14"/>
  <c r="F151" i="14"/>
  <c r="E151" i="14"/>
  <c r="D151" i="14"/>
  <c r="C151" i="14"/>
  <c r="B151" i="14"/>
  <c r="A151" i="14"/>
  <c r="R150" i="14"/>
  <c r="Q150" i="14"/>
  <c r="P150" i="14"/>
  <c r="O150" i="14"/>
  <c r="N150" i="14"/>
  <c r="M150" i="14"/>
  <c r="L150" i="14"/>
  <c r="K150" i="14"/>
  <c r="J150" i="14"/>
  <c r="G150" i="14"/>
  <c r="F150" i="14"/>
  <c r="E150" i="14"/>
  <c r="D150" i="14"/>
  <c r="C150" i="14"/>
  <c r="B150" i="14"/>
  <c r="A150" i="14"/>
  <c r="R149" i="14"/>
  <c r="Q149" i="14"/>
  <c r="P149" i="14"/>
  <c r="O149" i="14"/>
  <c r="N149" i="14"/>
  <c r="M149" i="14"/>
  <c r="L149" i="14"/>
  <c r="K149" i="14"/>
  <c r="J149" i="14"/>
  <c r="G149" i="14"/>
  <c r="F149" i="14"/>
  <c r="E149" i="14"/>
  <c r="D149" i="14"/>
  <c r="C149" i="14"/>
  <c r="B149" i="14"/>
  <c r="A149" i="14"/>
  <c r="R148" i="14"/>
  <c r="Q148" i="14"/>
  <c r="P148" i="14"/>
  <c r="O148" i="14"/>
  <c r="N148" i="14"/>
  <c r="M148" i="14"/>
  <c r="L148" i="14"/>
  <c r="K148" i="14"/>
  <c r="J148" i="14"/>
  <c r="G148" i="14"/>
  <c r="F148" i="14"/>
  <c r="E148" i="14"/>
  <c r="D148" i="14"/>
  <c r="C148" i="14"/>
  <c r="B148" i="14"/>
  <c r="A148" i="14"/>
  <c r="R147" i="14"/>
  <c r="Q147" i="14"/>
  <c r="P147" i="14"/>
  <c r="O147" i="14"/>
  <c r="N147" i="14"/>
  <c r="M147" i="14"/>
  <c r="L147" i="14"/>
  <c r="K147" i="14"/>
  <c r="J147" i="14"/>
  <c r="G147" i="14"/>
  <c r="F147" i="14"/>
  <c r="E147" i="14"/>
  <c r="D147" i="14"/>
  <c r="C147" i="14"/>
  <c r="B147" i="14"/>
  <c r="A147" i="14"/>
  <c r="R146" i="14"/>
  <c r="Q146" i="14"/>
  <c r="P146" i="14"/>
  <c r="O146" i="14"/>
  <c r="N146" i="14"/>
  <c r="M146" i="14"/>
  <c r="L146" i="14"/>
  <c r="K146" i="14"/>
  <c r="J146" i="14"/>
  <c r="G146" i="14"/>
  <c r="F146" i="14"/>
  <c r="E146" i="14"/>
  <c r="D146" i="14"/>
  <c r="C146" i="14"/>
  <c r="B146" i="14"/>
  <c r="A146" i="14"/>
  <c r="R145" i="14"/>
  <c r="Q145" i="14"/>
  <c r="P145" i="14"/>
  <c r="O145" i="14"/>
  <c r="N145" i="14"/>
  <c r="M145" i="14"/>
  <c r="L145" i="14"/>
  <c r="K145" i="14"/>
  <c r="J145" i="14"/>
  <c r="G145" i="14"/>
  <c r="F145" i="14"/>
  <c r="E145" i="14"/>
  <c r="D145" i="14"/>
  <c r="C145" i="14"/>
  <c r="B145" i="14"/>
  <c r="A145" i="14"/>
  <c r="R144" i="14"/>
  <c r="Q144" i="14"/>
  <c r="P144" i="14"/>
  <c r="O144" i="14"/>
  <c r="N144" i="14"/>
  <c r="M144" i="14"/>
  <c r="L144" i="14"/>
  <c r="K144" i="14"/>
  <c r="J144" i="14"/>
  <c r="G144" i="14"/>
  <c r="F144" i="14"/>
  <c r="E144" i="14"/>
  <c r="D144" i="14"/>
  <c r="C144" i="14"/>
  <c r="B144" i="14"/>
  <c r="A144" i="14"/>
  <c r="Q143" i="14"/>
  <c r="M143" i="14"/>
  <c r="C143" i="14"/>
  <c r="B143" i="14"/>
  <c r="Q142" i="14"/>
  <c r="M142" i="14"/>
  <c r="C142" i="14"/>
  <c r="B142" i="14"/>
  <c r="Q141" i="14"/>
  <c r="M141" i="14"/>
  <c r="C141" i="14"/>
  <c r="B141" i="14"/>
  <c r="Q140" i="14"/>
  <c r="M140" i="14"/>
  <c r="L140" i="14"/>
  <c r="C140" i="14"/>
  <c r="B140" i="14"/>
  <c r="Q139" i="14"/>
  <c r="M139" i="14"/>
  <c r="C139" i="14"/>
  <c r="B139" i="14"/>
  <c r="Q138" i="14"/>
  <c r="M138" i="14"/>
  <c r="C138" i="14"/>
  <c r="B138" i="14"/>
  <c r="Q137" i="14"/>
  <c r="O137" i="14"/>
  <c r="M137" i="14"/>
  <c r="C137" i="14"/>
  <c r="B137" i="14"/>
  <c r="Q136" i="14"/>
  <c r="M136" i="14"/>
  <c r="C136" i="14"/>
  <c r="B136" i="14"/>
  <c r="Q135" i="14"/>
  <c r="M135" i="14"/>
  <c r="C135" i="14"/>
  <c r="B135" i="14"/>
  <c r="R134" i="14"/>
  <c r="Q134" i="14"/>
  <c r="P134" i="14"/>
  <c r="O134" i="14"/>
  <c r="N134" i="14"/>
  <c r="M134" i="14"/>
  <c r="L134" i="14"/>
  <c r="K134" i="14"/>
  <c r="J134" i="14"/>
  <c r="G134" i="14"/>
  <c r="F134" i="14"/>
  <c r="E134" i="14"/>
  <c r="D134" i="14"/>
  <c r="C134" i="14"/>
  <c r="B134" i="14"/>
  <c r="A134" i="14"/>
  <c r="R133" i="14"/>
  <c r="Q133" i="14"/>
  <c r="P133" i="14"/>
  <c r="O133" i="14"/>
  <c r="N133" i="14"/>
  <c r="M133" i="14"/>
  <c r="L133" i="14"/>
  <c r="K133" i="14"/>
  <c r="J133" i="14"/>
  <c r="G133" i="14"/>
  <c r="F133" i="14"/>
  <c r="E133" i="14"/>
  <c r="D133" i="14"/>
  <c r="C133" i="14"/>
  <c r="B133" i="14"/>
  <c r="A133" i="14"/>
  <c r="R132" i="14"/>
  <c r="Q132" i="14"/>
  <c r="P132" i="14"/>
  <c r="O132" i="14"/>
  <c r="N132" i="14"/>
  <c r="M132" i="14"/>
  <c r="L132" i="14"/>
  <c r="K132" i="14"/>
  <c r="J132" i="14"/>
  <c r="G132" i="14"/>
  <c r="F132" i="14"/>
  <c r="E132" i="14"/>
  <c r="D132" i="14"/>
  <c r="C132" i="14"/>
  <c r="B132" i="14"/>
  <c r="A132" i="14"/>
  <c r="R131" i="14"/>
  <c r="Q131" i="14"/>
  <c r="P131" i="14"/>
  <c r="O131" i="14"/>
  <c r="N131" i="14"/>
  <c r="M131" i="14"/>
  <c r="L131" i="14"/>
  <c r="K131" i="14"/>
  <c r="J131" i="14"/>
  <c r="G131" i="14"/>
  <c r="F131" i="14"/>
  <c r="E131" i="14"/>
  <c r="D131" i="14"/>
  <c r="C131" i="14"/>
  <c r="B131" i="14"/>
  <c r="A131" i="14"/>
  <c r="R130" i="14"/>
  <c r="Q130" i="14"/>
  <c r="P130" i="14"/>
  <c r="O130" i="14"/>
  <c r="N130" i="14"/>
  <c r="M130" i="14"/>
  <c r="L130" i="14"/>
  <c r="K130" i="14"/>
  <c r="J130" i="14"/>
  <c r="G130" i="14"/>
  <c r="F130" i="14"/>
  <c r="E130" i="14"/>
  <c r="D130" i="14"/>
  <c r="C130" i="14"/>
  <c r="B130" i="14"/>
  <c r="A130" i="14"/>
  <c r="R129" i="14"/>
  <c r="Q129" i="14"/>
  <c r="P129" i="14"/>
  <c r="O129" i="14"/>
  <c r="N129" i="14"/>
  <c r="M129" i="14"/>
  <c r="L129" i="14"/>
  <c r="K129" i="14"/>
  <c r="J129" i="14"/>
  <c r="G129" i="14"/>
  <c r="F129" i="14"/>
  <c r="E129" i="14"/>
  <c r="D129" i="14"/>
  <c r="C129" i="14"/>
  <c r="B129" i="14"/>
  <c r="A129" i="14"/>
  <c r="R128" i="14"/>
  <c r="Q128" i="14"/>
  <c r="P128" i="14"/>
  <c r="O128" i="14"/>
  <c r="N128" i="14"/>
  <c r="M128" i="14"/>
  <c r="L128" i="14"/>
  <c r="K128" i="14"/>
  <c r="J128" i="14"/>
  <c r="G128" i="14"/>
  <c r="F128" i="14"/>
  <c r="E128" i="14"/>
  <c r="D128" i="14"/>
  <c r="C128" i="14"/>
  <c r="B128" i="14"/>
  <c r="A128" i="14"/>
  <c r="R127" i="14"/>
  <c r="Q127" i="14"/>
  <c r="P127" i="14"/>
  <c r="O127" i="14"/>
  <c r="N127" i="14"/>
  <c r="M127" i="14"/>
  <c r="L127" i="14"/>
  <c r="K127" i="14"/>
  <c r="J127" i="14"/>
  <c r="G127" i="14"/>
  <c r="F127" i="14"/>
  <c r="E127" i="14"/>
  <c r="D127" i="14"/>
  <c r="C127" i="14"/>
  <c r="B127" i="14"/>
  <c r="A127" i="14"/>
  <c r="R126" i="14"/>
  <c r="Q126" i="14"/>
  <c r="P126" i="14"/>
  <c r="O126" i="14"/>
  <c r="N126" i="14"/>
  <c r="M126" i="14"/>
  <c r="L126" i="14"/>
  <c r="K126" i="14"/>
  <c r="J126" i="14"/>
  <c r="G126" i="14"/>
  <c r="F126" i="14"/>
  <c r="E126" i="14"/>
  <c r="D126" i="14"/>
  <c r="C126" i="14"/>
  <c r="B126" i="14"/>
  <c r="A126" i="14"/>
  <c r="R125" i="14"/>
  <c r="Q125" i="14"/>
  <c r="P125" i="14"/>
  <c r="O125" i="14"/>
  <c r="N125" i="14"/>
  <c r="M125" i="14"/>
  <c r="L125" i="14"/>
  <c r="K125" i="14"/>
  <c r="J125" i="14"/>
  <c r="G125" i="14"/>
  <c r="F125" i="14"/>
  <c r="E125" i="14"/>
  <c r="D125" i="14"/>
  <c r="C125" i="14"/>
  <c r="B125" i="14"/>
  <c r="A125" i="14"/>
  <c r="R124" i="14"/>
  <c r="Q124" i="14"/>
  <c r="P124" i="14"/>
  <c r="O124" i="14"/>
  <c r="N124" i="14"/>
  <c r="M124" i="14"/>
  <c r="L124" i="14"/>
  <c r="K124" i="14"/>
  <c r="J124" i="14"/>
  <c r="G124" i="14"/>
  <c r="F124" i="14"/>
  <c r="E124" i="14"/>
  <c r="D124" i="14"/>
  <c r="C124" i="14"/>
  <c r="B124" i="14"/>
  <c r="A124" i="14"/>
  <c r="R123" i="14"/>
  <c r="Q123" i="14"/>
  <c r="P123" i="14"/>
  <c r="O123" i="14"/>
  <c r="N123" i="14"/>
  <c r="M123" i="14"/>
  <c r="L123" i="14"/>
  <c r="K123" i="14"/>
  <c r="J123" i="14"/>
  <c r="G123" i="14"/>
  <c r="F123" i="14"/>
  <c r="E123" i="14"/>
  <c r="D123" i="14"/>
  <c r="C123" i="14"/>
  <c r="B123" i="14"/>
  <c r="A123" i="14"/>
  <c r="R122" i="14"/>
  <c r="Q122" i="14"/>
  <c r="P122" i="14"/>
  <c r="O122" i="14"/>
  <c r="N122" i="14"/>
  <c r="M122" i="14"/>
  <c r="L122" i="14"/>
  <c r="K122" i="14"/>
  <c r="J122" i="14"/>
  <c r="G122" i="14"/>
  <c r="F122" i="14"/>
  <c r="E122" i="14"/>
  <c r="D122" i="14"/>
  <c r="C122" i="14"/>
  <c r="B122" i="14"/>
  <c r="A122" i="14"/>
  <c r="R121" i="14"/>
  <c r="Q121" i="14"/>
  <c r="P121" i="14"/>
  <c r="O121" i="14"/>
  <c r="N121" i="14"/>
  <c r="M121" i="14"/>
  <c r="L121" i="14"/>
  <c r="K121" i="14"/>
  <c r="J121" i="14"/>
  <c r="G121" i="14"/>
  <c r="F121" i="14"/>
  <c r="E121" i="14"/>
  <c r="D121" i="14"/>
  <c r="C121" i="14"/>
  <c r="B121" i="14"/>
  <c r="A121" i="14"/>
  <c r="Q120" i="14"/>
  <c r="M120" i="14"/>
  <c r="C120" i="14"/>
  <c r="B120" i="14"/>
  <c r="Q119" i="14"/>
  <c r="M119" i="14"/>
  <c r="C119" i="14"/>
  <c r="B119" i="14"/>
  <c r="Q118" i="14"/>
  <c r="M118" i="14"/>
  <c r="C118" i="14"/>
  <c r="B118" i="14"/>
  <c r="Q117" i="14"/>
  <c r="M117" i="14"/>
  <c r="C117" i="14"/>
  <c r="B117" i="14"/>
  <c r="Q116" i="14"/>
  <c r="M116" i="14"/>
  <c r="C116" i="14"/>
  <c r="B116" i="14"/>
  <c r="Q115" i="14"/>
  <c r="M115" i="14"/>
  <c r="C115" i="14"/>
  <c r="B115" i="14"/>
  <c r="Q114" i="14"/>
  <c r="M114" i="14"/>
  <c r="C114" i="14"/>
  <c r="B114" i="14"/>
  <c r="Q113" i="14"/>
  <c r="O113" i="14"/>
  <c r="M113" i="14"/>
  <c r="C113" i="14"/>
  <c r="B113" i="14"/>
  <c r="Q112" i="14"/>
  <c r="M112" i="14"/>
  <c r="C112" i="14"/>
  <c r="B112" i="14"/>
  <c r="Q111" i="14"/>
  <c r="M111" i="14"/>
  <c r="C111" i="14"/>
  <c r="B111" i="14"/>
  <c r="Q110" i="14"/>
  <c r="M110" i="14"/>
  <c r="C110" i="14"/>
  <c r="B110" i="14"/>
  <c r="Q109" i="14"/>
  <c r="M109" i="14"/>
  <c r="K109" i="14"/>
  <c r="C109" i="14"/>
  <c r="B109" i="14"/>
  <c r="Q108" i="14"/>
  <c r="M108" i="14"/>
  <c r="C108" i="14"/>
  <c r="B108" i="14"/>
  <c r="Q107" i="14"/>
  <c r="O107" i="14"/>
  <c r="M107" i="14"/>
  <c r="C107" i="14"/>
  <c r="B107" i="14"/>
  <c r="Q106" i="14"/>
  <c r="M106" i="14"/>
  <c r="C106" i="14"/>
  <c r="B106" i="14"/>
  <c r="Q105" i="14"/>
  <c r="M105" i="14"/>
  <c r="C105" i="14"/>
  <c r="B105" i="14"/>
  <c r="Q104" i="14"/>
  <c r="M104" i="14"/>
  <c r="C104" i="14"/>
  <c r="B104" i="14"/>
  <c r="Q103" i="14"/>
  <c r="N103" i="14"/>
  <c r="M103" i="14"/>
  <c r="C103" i="14"/>
  <c r="B103" i="14"/>
  <c r="Q102" i="14"/>
  <c r="M102" i="14"/>
  <c r="C102" i="14"/>
  <c r="B102" i="14"/>
  <c r="Q101" i="14"/>
  <c r="M101" i="14"/>
  <c r="L101" i="14"/>
  <c r="C101" i="14"/>
  <c r="B101" i="14"/>
  <c r="Q100" i="14"/>
  <c r="M100" i="14"/>
  <c r="J100" i="14"/>
  <c r="C100" i="14"/>
  <c r="B100" i="14"/>
  <c r="Q99" i="14"/>
  <c r="M99" i="14"/>
  <c r="C99" i="14"/>
  <c r="B99" i="14"/>
  <c r="Q98" i="14"/>
  <c r="M98" i="14"/>
  <c r="C98" i="14"/>
  <c r="B98" i="14"/>
  <c r="Q97" i="14"/>
  <c r="M97" i="14"/>
  <c r="C97" i="14"/>
  <c r="B97" i="14"/>
  <c r="Q96" i="14"/>
  <c r="N96" i="14"/>
  <c r="M96" i="14"/>
  <c r="C96" i="14"/>
  <c r="B96" i="14"/>
  <c r="Q95" i="14"/>
  <c r="M95" i="14"/>
  <c r="C95" i="14"/>
  <c r="B95" i="14"/>
  <c r="Q94" i="14"/>
  <c r="M94" i="14"/>
  <c r="C94" i="14"/>
  <c r="B94" i="14"/>
  <c r="Q93" i="14"/>
  <c r="M93" i="14"/>
  <c r="C93" i="14"/>
  <c r="B93" i="14"/>
  <c r="Q92" i="14"/>
  <c r="O92" i="14"/>
  <c r="M92" i="14"/>
  <c r="C92" i="14"/>
  <c r="B92" i="14"/>
  <c r="Q91" i="14"/>
  <c r="N91" i="14"/>
  <c r="M91" i="14"/>
  <c r="C91" i="14"/>
  <c r="B91" i="14"/>
  <c r="Q90" i="14"/>
  <c r="O90" i="14"/>
  <c r="M90" i="14"/>
  <c r="C90" i="14"/>
  <c r="B90" i="14"/>
  <c r="Q89" i="14"/>
  <c r="M89" i="14"/>
  <c r="C89" i="14"/>
  <c r="B89" i="14"/>
  <c r="Q88" i="14"/>
  <c r="M88" i="14"/>
  <c r="C88" i="14"/>
  <c r="B88" i="14"/>
  <c r="Q87" i="14"/>
  <c r="M87" i="14"/>
  <c r="C87" i="14"/>
  <c r="B87" i="14"/>
  <c r="Q86" i="14"/>
  <c r="M86" i="14"/>
  <c r="L86" i="14"/>
  <c r="C86" i="14"/>
  <c r="B86" i="14"/>
  <c r="Q85" i="14"/>
  <c r="M85" i="14"/>
  <c r="C85" i="14"/>
  <c r="B85" i="14"/>
  <c r="Q84" i="14"/>
  <c r="M84" i="14"/>
  <c r="C84" i="14"/>
  <c r="B84" i="14"/>
  <c r="Q83" i="14"/>
  <c r="O83" i="14"/>
  <c r="M83" i="14"/>
  <c r="C83" i="14"/>
  <c r="B83" i="14"/>
  <c r="R82" i="14"/>
  <c r="Q82" i="14"/>
  <c r="P82" i="14"/>
  <c r="O82" i="14"/>
  <c r="N82" i="14"/>
  <c r="M82" i="14"/>
  <c r="L82" i="14"/>
  <c r="K82" i="14"/>
  <c r="J82" i="14"/>
  <c r="G82" i="14"/>
  <c r="F82" i="14"/>
  <c r="E82" i="14"/>
  <c r="D82" i="14"/>
  <c r="C82" i="14"/>
  <c r="B82" i="14"/>
  <c r="A82" i="14"/>
  <c r="Q81" i="14"/>
  <c r="M81" i="14"/>
  <c r="C81" i="14"/>
  <c r="B81" i="14"/>
  <c r="Q80" i="14"/>
  <c r="M80" i="14"/>
  <c r="C80" i="14"/>
  <c r="B80" i="14"/>
  <c r="Q79" i="14"/>
  <c r="O79" i="14"/>
  <c r="M79" i="14"/>
  <c r="C79" i="14"/>
  <c r="B79" i="14"/>
  <c r="Q78" i="14"/>
  <c r="M78" i="14"/>
  <c r="C78" i="14"/>
  <c r="B78" i="14"/>
  <c r="Q77" i="14"/>
  <c r="M77" i="14"/>
  <c r="C77" i="14"/>
  <c r="B77" i="14"/>
  <c r="Q76" i="14"/>
  <c r="M76" i="14"/>
  <c r="C76" i="14"/>
  <c r="B76" i="14"/>
  <c r="Q75" i="14"/>
  <c r="M75" i="14"/>
  <c r="C75" i="14"/>
  <c r="B75" i="14"/>
  <c r="Q74" i="14"/>
  <c r="M74" i="14"/>
  <c r="C74" i="14"/>
  <c r="B74" i="14"/>
  <c r="Q73" i="14"/>
  <c r="M73" i="14"/>
  <c r="C73" i="14"/>
  <c r="B73" i="14"/>
  <c r="Q72" i="14"/>
  <c r="N72" i="14"/>
  <c r="M72" i="14"/>
  <c r="C72" i="14"/>
  <c r="B72" i="14"/>
  <c r="R71" i="14"/>
  <c r="Q71" i="14"/>
  <c r="P71" i="14"/>
  <c r="O71" i="14"/>
  <c r="N71" i="14"/>
  <c r="M71" i="14"/>
  <c r="L71" i="14"/>
  <c r="K71" i="14"/>
  <c r="J71" i="14"/>
  <c r="G71" i="14"/>
  <c r="F71" i="14"/>
  <c r="E71" i="14"/>
  <c r="D71" i="14"/>
  <c r="C71" i="14"/>
  <c r="B71" i="14"/>
  <c r="A71" i="14"/>
  <c r="Q70" i="14"/>
  <c r="M70" i="14"/>
  <c r="L70" i="14"/>
  <c r="C70" i="14"/>
  <c r="B70" i="14"/>
  <c r="Q69" i="14"/>
  <c r="M69" i="14"/>
  <c r="C69" i="14"/>
  <c r="B69" i="14"/>
  <c r="Q68" i="14"/>
  <c r="M68" i="14"/>
  <c r="C68" i="14"/>
  <c r="B68" i="14"/>
  <c r="Q67" i="14"/>
  <c r="M67" i="14"/>
  <c r="C67" i="14"/>
  <c r="B67" i="14"/>
  <c r="Q66" i="14"/>
  <c r="M66" i="14"/>
  <c r="L66" i="14"/>
  <c r="C66" i="14"/>
  <c r="B66" i="14"/>
  <c r="Q65" i="14"/>
  <c r="M65" i="14"/>
  <c r="C65" i="14"/>
  <c r="B65" i="14"/>
  <c r="Q64" i="14"/>
  <c r="M64" i="14"/>
  <c r="C64" i="14"/>
  <c r="B64" i="14"/>
  <c r="Q63" i="14"/>
  <c r="M63" i="14"/>
  <c r="C63" i="14"/>
  <c r="B63" i="14"/>
  <c r="Q62" i="14"/>
  <c r="M62" i="14"/>
  <c r="L62" i="14"/>
  <c r="C62" i="14"/>
  <c r="B62" i="14"/>
  <c r="Q61" i="14"/>
  <c r="M61" i="14"/>
  <c r="K61" i="14"/>
  <c r="C61" i="14"/>
  <c r="B61" i="14"/>
  <c r="Q60" i="14"/>
  <c r="M60" i="14"/>
  <c r="C60" i="14"/>
  <c r="B60" i="14"/>
  <c r="Q59" i="14"/>
  <c r="M59" i="14"/>
  <c r="C59" i="14"/>
  <c r="B59" i="14"/>
  <c r="Q58" i="14"/>
  <c r="M58" i="14"/>
  <c r="C58" i="14"/>
  <c r="B58" i="14"/>
  <c r="Q57" i="14"/>
  <c r="M57" i="14"/>
  <c r="C57" i="14"/>
  <c r="B57" i="14"/>
  <c r="Q56" i="14"/>
  <c r="O56" i="14"/>
  <c r="M56" i="14"/>
  <c r="C56" i="14"/>
  <c r="B56" i="14"/>
  <c r="Q55" i="14"/>
  <c r="M55" i="14"/>
  <c r="C55" i="14"/>
  <c r="B55" i="14"/>
  <c r="Q54" i="14"/>
  <c r="M54" i="14"/>
  <c r="L54" i="14"/>
  <c r="C54" i="14"/>
  <c r="B54" i="14"/>
  <c r="Q53" i="14"/>
  <c r="M53" i="14"/>
  <c r="C53" i="14"/>
  <c r="B53" i="14"/>
  <c r="Q52" i="14"/>
  <c r="M52" i="14"/>
  <c r="C52" i="14"/>
  <c r="B52" i="14"/>
  <c r="R51" i="14"/>
  <c r="Q51" i="14"/>
  <c r="P51" i="14"/>
  <c r="O51" i="14"/>
  <c r="N51" i="14"/>
  <c r="M51" i="14"/>
  <c r="L51" i="14"/>
  <c r="K51" i="14"/>
  <c r="J51" i="14"/>
  <c r="G51" i="14"/>
  <c r="F51" i="14"/>
  <c r="E51" i="14"/>
  <c r="D51" i="14"/>
  <c r="C51" i="14"/>
  <c r="B51" i="14"/>
  <c r="A51" i="14"/>
  <c r="Q50" i="14"/>
  <c r="O50" i="14"/>
  <c r="M50" i="14"/>
  <c r="L50" i="14"/>
  <c r="K50" i="14"/>
  <c r="C50" i="14"/>
  <c r="B50" i="14"/>
  <c r="Q49" i="14"/>
  <c r="M49" i="14"/>
  <c r="C49" i="14"/>
  <c r="B49" i="14"/>
  <c r="Q48" i="14"/>
  <c r="M48" i="14"/>
  <c r="C48" i="14"/>
  <c r="B48" i="14"/>
  <c r="Q47" i="14"/>
  <c r="N47" i="14"/>
  <c r="M47" i="14"/>
  <c r="C47" i="14"/>
  <c r="B47" i="14"/>
  <c r="Q46" i="14"/>
  <c r="M46" i="14"/>
  <c r="L46" i="14"/>
  <c r="C46" i="14"/>
  <c r="B46" i="14"/>
  <c r="R45" i="14"/>
  <c r="Q45" i="14"/>
  <c r="P45" i="14"/>
  <c r="O45" i="14"/>
  <c r="N45" i="14"/>
  <c r="M45" i="14"/>
  <c r="L45" i="14"/>
  <c r="K45" i="14"/>
  <c r="J45" i="14"/>
  <c r="G45" i="14"/>
  <c r="F45" i="14"/>
  <c r="E45" i="14"/>
  <c r="D45" i="14"/>
  <c r="C45" i="14"/>
  <c r="B45" i="14"/>
  <c r="A45" i="14"/>
  <c r="Q44" i="14"/>
  <c r="M44" i="14"/>
  <c r="C44" i="14"/>
  <c r="B44" i="14"/>
  <c r="Q43" i="14"/>
  <c r="M43" i="14"/>
  <c r="L43" i="14"/>
  <c r="C43" i="14"/>
  <c r="B43" i="14"/>
  <c r="Q42" i="14"/>
  <c r="O42" i="14"/>
  <c r="M42" i="14"/>
  <c r="J42" i="14"/>
  <c r="C42" i="14"/>
  <c r="B42" i="14"/>
  <c r="Q41" i="14"/>
  <c r="M41" i="14"/>
  <c r="K41" i="14"/>
  <c r="C41" i="14"/>
  <c r="B41" i="14"/>
  <c r="Q40" i="14"/>
  <c r="O40" i="14"/>
  <c r="M40" i="14"/>
  <c r="C40" i="14"/>
  <c r="B40" i="14"/>
  <c r="Q39" i="14"/>
  <c r="M39" i="14"/>
  <c r="C39" i="14"/>
  <c r="B39" i="14"/>
  <c r="Q38" i="14"/>
  <c r="M38" i="14"/>
  <c r="C38" i="14"/>
  <c r="B38" i="14"/>
  <c r="Q37" i="14"/>
  <c r="M37" i="14"/>
  <c r="K37" i="14"/>
  <c r="C37" i="14"/>
  <c r="B37" i="14"/>
  <c r="R36" i="14"/>
  <c r="Q36" i="14"/>
  <c r="P36" i="14"/>
  <c r="O36" i="14"/>
  <c r="N36" i="14"/>
  <c r="M36" i="14"/>
  <c r="L36" i="14"/>
  <c r="K36" i="14"/>
  <c r="J36" i="14"/>
  <c r="G36" i="14"/>
  <c r="F36" i="14"/>
  <c r="E36" i="14"/>
  <c r="D36" i="14"/>
  <c r="C36" i="14"/>
  <c r="B36" i="14"/>
  <c r="A36" i="14"/>
  <c r="Q35" i="14"/>
  <c r="M35" i="14"/>
  <c r="J35" i="14"/>
  <c r="C35" i="14"/>
  <c r="B35" i="14"/>
  <c r="Q34" i="14"/>
  <c r="M34" i="14"/>
  <c r="C34" i="14"/>
  <c r="B34" i="14"/>
  <c r="Q33" i="14"/>
  <c r="M33" i="14"/>
  <c r="C33" i="14"/>
  <c r="B33" i="14"/>
  <c r="Q32" i="14"/>
  <c r="M32" i="14"/>
  <c r="C32" i="14"/>
  <c r="B32" i="14"/>
  <c r="Q31" i="14"/>
  <c r="M31" i="14"/>
  <c r="C31" i="14"/>
  <c r="B31" i="14"/>
  <c r="Q30" i="14"/>
  <c r="O30" i="14"/>
  <c r="M30" i="14"/>
  <c r="C30" i="14"/>
  <c r="B30" i="14"/>
  <c r="Q29" i="14"/>
  <c r="M29" i="14"/>
  <c r="C29" i="14"/>
  <c r="B29" i="14"/>
  <c r="Q28" i="14"/>
  <c r="M28" i="14"/>
  <c r="C28" i="14"/>
  <c r="B28" i="14"/>
  <c r="Q27" i="14"/>
  <c r="N27" i="14"/>
  <c r="M27" i="14"/>
  <c r="C27" i="14"/>
  <c r="B27" i="14"/>
  <c r="Q26" i="14"/>
  <c r="M26" i="14"/>
  <c r="L26" i="14"/>
  <c r="C26" i="14"/>
  <c r="B26" i="14"/>
  <c r="Q25" i="14"/>
  <c r="M25" i="14"/>
  <c r="C25" i="14"/>
  <c r="B25" i="14"/>
  <c r="Q24" i="14"/>
  <c r="M24" i="14"/>
  <c r="C24" i="14"/>
  <c r="B24" i="14"/>
  <c r="Q23" i="14"/>
  <c r="M23" i="14"/>
  <c r="C23" i="14"/>
  <c r="B23" i="14"/>
  <c r="R22" i="14"/>
  <c r="Q22" i="14"/>
  <c r="P22" i="14"/>
  <c r="O22" i="14"/>
  <c r="N22" i="14"/>
  <c r="M22" i="14"/>
  <c r="L22" i="14"/>
  <c r="K22" i="14"/>
  <c r="J22" i="14"/>
  <c r="G22" i="14"/>
  <c r="F22" i="14"/>
  <c r="E22" i="14"/>
  <c r="D22" i="14"/>
  <c r="C22" i="14"/>
  <c r="B22" i="14"/>
  <c r="A22" i="14"/>
  <c r="R21" i="14"/>
  <c r="Q21" i="14"/>
  <c r="P21" i="14"/>
  <c r="O21" i="14"/>
  <c r="N21" i="14"/>
  <c r="M21" i="14"/>
  <c r="L21" i="14"/>
  <c r="K21" i="14"/>
  <c r="J21" i="14"/>
  <c r="G21" i="14"/>
  <c r="F21" i="14"/>
  <c r="E21" i="14"/>
  <c r="D21" i="14"/>
  <c r="C21" i="14"/>
  <c r="B21" i="14"/>
  <c r="A21" i="14"/>
  <c r="Q20" i="14"/>
  <c r="M20" i="14"/>
  <c r="C20" i="14"/>
  <c r="B20" i="14"/>
  <c r="Q19" i="14"/>
  <c r="M19" i="14"/>
  <c r="C19" i="14"/>
  <c r="B19" i="14"/>
  <c r="Q18" i="14"/>
  <c r="M18" i="14"/>
  <c r="L18" i="14"/>
  <c r="C18" i="14"/>
  <c r="B18" i="14"/>
  <c r="Q17" i="14"/>
  <c r="N17" i="14"/>
  <c r="M17" i="14"/>
  <c r="C17" i="14"/>
  <c r="B17" i="14"/>
  <c r="Q16" i="14"/>
  <c r="M16" i="14"/>
  <c r="C16" i="14"/>
  <c r="B16" i="14"/>
  <c r="Q15" i="14"/>
  <c r="N15" i="14"/>
  <c r="M15" i="14"/>
  <c r="C15" i="14"/>
  <c r="B15" i="14"/>
  <c r="Q14" i="14"/>
  <c r="M14" i="14"/>
  <c r="C14" i="14"/>
  <c r="B14" i="14"/>
  <c r="Q13" i="14"/>
  <c r="N13" i="14"/>
  <c r="M13" i="14"/>
  <c r="C13" i="14"/>
  <c r="B13" i="14"/>
  <c r="Q12" i="14"/>
  <c r="M12" i="14"/>
  <c r="C12" i="14"/>
  <c r="B12" i="14"/>
  <c r="Q11" i="14"/>
  <c r="M11" i="14"/>
  <c r="C11" i="14"/>
  <c r="B11" i="14"/>
  <c r="Q10" i="14"/>
  <c r="N10" i="14"/>
  <c r="M10" i="14"/>
  <c r="C10" i="14"/>
  <c r="B10" i="14"/>
  <c r="Q9" i="14"/>
  <c r="M9" i="14"/>
  <c r="C9" i="14"/>
  <c r="B9" i="14"/>
  <c r="Q8" i="14"/>
  <c r="M8" i="14"/>
  <c r="C8" i="14"/>
  <c r="B8" i="14"/>
  <c r="Q7" i="14"/>
  <c r="M7" i="14"/>
  <c r="C7" i="14"/>
  <c r="B7" i="14"/>
  <c r="Q6" i="14"/>
  <c r="M6" i="14"/>
  <c r="C6" i="14"/>
  <c r="B6" i="14"/>
  <c r="Q5" i="14"/>
  <c r="M5" i="14"/>
  <c r="C5" i="14"/>
  <c r="B5" i="14"/>
  <c r="Q4" i="14"/>
  <c r="M4" i="14"/>
  <c r="C4" i="14"/>
  <c r="B4" i="14"/>
  <c r="Q3" i="14"/>
  <c r="M3" i="14"/>
  <c r="C3" i="14"/>
  <c r="B3" i="14"/>
  <c r="Q2" i="14"/>
  <c r="M2" i="14"/>
  <c r="C2" i="14"/>
  <c r="B2" i="14"/>
  <c r="M130" i="13"/>
  <c r="U129" i="13"/>
  <c r="O143" i="14" s="1"/>
  <c r="T129" i="13"/>
  <c r="S129" i="13"/>
  <c r="R129" i="13"/>
  <c r="Q129" i="13"/>
  <c r="N143" i="14" s="1"/>
  <c r="P129" i="13"/>
  <c r="O129" i="13"/>
  <c r="N129" i="13"/>
  <c r="M129" i="13"/>
  <c r="L129" i="13"/>
  <c r="K129" i="13"/>
  <c r="L143" i="14" s="1"/>
  <c r="J129" i="13"/>
  <c r="K143" i="14" s="1"/>
  <c r="I129" i="13"/>
  <c r="H129" i="13"/>
  <c r="G129" i="13"/>
  <c r="F129" i="13"/>
  <c r="J143" i="14" s="1"/>
  <c r="E129" i="13"/>
  <c r="D129" i="13"/>
  <c r="C129" i="13"/>
  <c r="B129" i="13"/>
  <c r="A129" i="13"/>
  <c r="U128" i="13"/>
  <c r="O142" i="14" s="1"/>
  <c r="T128" i="13"/>
  <c r="S128" i="13"/>
  <c r="R128" i="13"/>
  <c r="Q128" i="13"/>
  <c r="N142" i="14" s="1"/>
  <c r="P128" i="13"/>
  <c r="O128" i="13"/>
  <c r="N128" i="13"/>
  <c r="M128" i="13"/>
  <c r="L128" i="13"/>
  <c r="K128" i="13"/>
  <c r="L142" i="14" s="1"/>
  <c r="J128" i="13"/>
  <c r="K142" i="14" s="1"/>
  <c r="I128" i="13"/>
  <c r="H128" i="13"/>
  <c r="G128" i="13"/>
  <c r="F128" i="13"/>
  <c r="J142" i="14" s="1"/>
  <c r="E128" i="13"/>
  <c r="D128" i="13"/>
  <c r="C128" i="13"/>
  <c r="B128" i="13"/>
  <c r="A128" i="13"/>
  <c r="U127" i="13"/>
  <c r="O141" i="14" s="1"/>
  <c r="T127" i="13"/>
  <c r="S127" i="13"/>
  <c r="R127" i="13"/>
  <c r="Q127" i="13"/>
  <c r="N141" i="14" s="1"/>
  <c r="P127" i="13"/>
  <c r="O127" i="13"/>
  <c r="N127" i="13"/>
  <c r="M127" i="13"/>
  <c r="L127" i="13"/>
  <c r="K127" i="13"/>
  <c r="L141" i="14" s="1"/>
  <c r="J127" i="13"/>
  <c r="K141" i="14" s="1"/>
  <c r="I127" i="13"/>
  <c r="H127" i="13"/>
  <c r="G127" i="13"/>
  <c r="F127" i="13"/>
  <c r="J141" i="14" s="1"/>
  <c r="E127" i="13"/>
  <c r="D127" i="13"/>
  <c r="C127" i="13"/>
  <c r="B127" i="13"/>
  <c r="A127" i="13"/>
  <c r="U126" i="13"/>
  <c r="O140" i="14" s="1"/>
  <c r="T126" i="13"/>
  <c r="S126" i="13"/>
  <c r="R126" i="13"/>
  <c r="Q126" i="13"/>
  <c r="N140" i="14" s="1"/>
  <c r="P126" i="13"/>
  <c r="O126" i="13"/>
  <c r="N126" i="13"/>
  <c r="M126" i="13"/>
  <c r="L126" i="13"/>
  <c r="K126" i="13"/>
  <c r="J126" i="13"/>
  <c r="K140" i="14" s="1"/>
  <c r="I126" i="13"/>
  <c r="H126" i="13"/>
  <c r="G126" i="13"/>
  <c r="F126" i="13"/>
  <c r="J140" i="14" s="1"/>
  <c r="E126" i="13"/>
  <c r="D126" i="13"/>
  <c r="C126" i="13"/>
  <c r="B126" i="13"/>
  <c r="A126" i="13"/>
  <c r="U125" i="13"/>
  <c r="O139" i="14" s="1"/>
  <c r="T125" i="13"/>
  <c r="S125" i="13"/>
  <c r="R125" i="13"/>
  <c r="Q125" i="13"/>
  <c r="N139" i="14" s="1"/>
  <c r="P125" i="13"/>
  <c r="O125" i="13"/>
  <c r="N125" i="13"/>
  <c r="M125" i="13"/>
  <c r="L125" i="13"/>
  <c r="K125" i="13"/>
  <c r="L139" i="14" s="1"/>
  <c r="J125" i="13"/>
  <c r="K139" i="14" s="1"/>
  <c r="I125" i="13"/>
  <c r="H125" i="13"/>
  <c r="G125" i="13"/>
  <c r="F125" i="13"/>
  <c r="J139" i="14" s="1"/>
  <c r="E125" i="13"/>
  <c r="D125" i="13"/>
  <c r="C125" i="13"/>
  <c r="B125" i="13"/>
  <c r="A125" i="13"/>
  <c r="U124" i="13"/>
  <c r="O138" i="14" s="1"/>
  <c r="T124" i="13"/>
  <c r="S124" i="13"/>
  <c r="R124" i="13"/>
  <c r="Q124" i="13"/>
  <c r="N138" i="14" s="1"/>
  <c r="P124" i="13"/>
  <c r="O124" i="13"/>
  <c r="N124" i="13"/>
  <c r="M124" i="13"/>
  <c r="L124" i="13"/>
  <c r="K124" i="13"/>
  <c r="L138" i="14" s="1"/>
  <c r="J124" i="13"/>
  <c r="K138" i="14" s="1"/>
  <c r="I124" i="13"/>
  <c r="H124" i="13"/>
  <c r="G124" i="13"/>
  <c r="F124" i="13"/>
  <c r="J138" i="14" s="1"/>
  <c r="E124" i="13"/>
  <c r="D124" i="13"/>
  <c r="C124" i="13"/>
  <c r="B124" i="13"/>
  <c r="A124" i="13"/>
  <c r="U123" i="13"/>
  <c r="T123" i="13"/>
  <c r="S123" i="13"/>
  <c r="R123" i="13"/>
  <c r="Q123" i="13"/>
  <c r="N137" i="14" s="1"/>
  <c r="P123" i="13"/>
  <c r="O123" i="13"/>
  <c r="N123" i="13"/>
  <c r="M123" i="13"/>
  <c r="L123" i="13"/>
  <c r="K123" i="13"/>
  <c r="L137" i="14" s="1"/>
  <c r="J123" i="13"/>
  <c r="K137" i="14" s="1"/>
  <c r="I123" i="13"/>
  <c r="H123" i="13"/>
  <c r="G123" i="13"/>
  <c r="F123" i="13"/>
  <c r="J137" i="14" s="1"/>
  <c r="E123" i="13"/>
  <c r="D123" i="13"/>
  <c r="C123" i="13"/>
  <c r="B123" i="13"/>
  <c r="A123" i="13"/>
  <c r="U122" i="13"/>
  <c r="O136" i="14" s="1"/>
  <c r="T122" i="13"/>
  <c r="S122" i="13"/>
  <c r="R122" i="13"/>
  <c r="Q122" i="13"/>
  <c r="N136" i="14" s="1"/>
  <c r="P122" i="13"/>
  <c r="O122" i="13"/>
  <c r="N122" i="13"/>
  <c r="M122" i="13"/>
  <c r="L122" i="13"/>
  <c r="K122" i="13"/>
  <c r="L136" i="14" s="1"/>
  <c r="J122" i="13"/>
  <c r="K136" i="14" s="1"/>
  <c r="I122" i="13"/>
  <c r="H122" i="13"/>
  <c r="G122" i="13"/>
  <c r="F122" i="13"/>
  <c r="J136" i="14" s="1"/>
  <c r="E122" i="13"/>
  <c r="D122" i="13"/>
  <c r="C122" i="13"/>
  <c r="B122" i="13"/>
  <c r="A122" i="13"/>
  <c r="U121" i="13"/>
  <c r="O135" i="14" s="1"/>
  <c r="T121" i="13"/>
  <c r="S121" i="13"/>
  <c r="R121" i="13"/>
  <c r="Q121" i="13"/>
  <c r="N135" i="14" s="1"/>
  <c r="P121" i="13"/>
  <c r="O121" i="13"/>
  <c r="N121" i="13"/>
  <c r="M121" i="13"/>
  <c r="L121" i="13"/>
  <c r="K121" i="13"/>
  <c r="L135" i="14" s="1"/>
  <c r="J121" i="13"/>
  <c r="K135" i="14" s="1"/>
  <c r="I121" i="13"/>
  <c r="H121" i="13"/>
  <c r="G121" i="13"/>
  <c r="F121" i="13"/>
  <c r="J135" i="14" s="1"/>
  <c r="E121" i="13"/>
  <c r="D121" i="13"/>
  <c r="C121" i="13"/>
  <c r="B121" i="13"/>
  <c r="A121" i="13"/>
  <c r="U120" i="13"/>
  <c r="O120" i="14" s="1"/>
  <c r="T120" i="13"/>
  <c r="S120" i="13"/>
  <c r="R120" i="13"/>
  <c r="Q120" i="13"/>
  <c r="N120" i="14" s="1"/>
  <c r="P120" i="13"/>
  <c r="O120" i="13"/>
  <c r="N120" i="13"/>
  <c r="M120" i="13"/>
  <c r="L120" i="13"/>
  <c r="K120" i="13"/>
  <c r="L120" i="14" s="1"/>
  <c r="J120" i="13"/>
  <c r="K120" i="14" s="1"/>
  <c r="I120" i="13"/>
  <c r="H120" i="13"/>
  <c r="G120" i="13"/>
  <c r="F120" i="13"/>
  <c r="J120" i="14" s="1"/>
  <c r="E120" i="13"/>
  <c r="D120" i="13"/>
  <c r="C120" i="13"/>
  <c r="B120" i="13"/>
  <c r="U119" i="13"/>
  <c r="O119" i="14" s="1"/>
  <c r="T119" i="13"/>
  <c r="S119" i="13"/>
  <c r="R119" i="13"/>
  <c r="Q119" i="13"/>
  <c r="N119" i="14" s="1"/>
  <c r="P119" i="13"/>
  <c r="O119" i="13"/>
  <c r="N119" i="13"/>
  <c r="M119" i="13"/>
  <c r="L119" i="13"/>
  <c r="K119" i="13"/>
  <c r="L119" i="14" s="1"/>
  <c r="J119" i="13"/>
  <c r="K119" i="14" s="1"/>
  <c r="I119" i="13"/>
  <c r="H119" i="13"/>
  <c r="G119" i="13"/>
  <c r="F119" i="13"/>
  <c r="J119" i="14" s="1"/>
  <c r="E119" i="13"/>
  <c r="D119" i="13"/>
  <c r="C119" i="13"/>
  <c r="B119" i="13"/>
  <c r="A119" i="13"/>
  <c r="U118" i="13"/>
  <c r="O118" i="14" s="1"/>
  <c r="T118" i="13"/>
  <c r="S118" i="13"/>
  <c r="R118" i="13"/>
  <c r="Q118" i="13"/>
  <c r="N118" i="14" s="1"/>
  <c r="P118" i="13"/>
  <c r="O118" i="13"/>
  <c r="N118" i="13"/>
  <c r="M118" i="13"/>
  <c r="L118" i="13"/>
  <c r="K118" i="13"/>
  <c r="L118" i="14" s="1"/>
  <c r="J118" i="13"/>
  <c r="K118" i="14" s="1"/>
  <c r="I118" i="13"/>
  <c r="H118" i="13"/>
  <c r="G118" i="13"/>
  <c r="F118" i="13"/>
  <c r="J118" i="14" s="1"/>
  <c r="E118" i="13"/>
  <c r="D118" i="13"/>
  <c r="C118" i="13"/>
  <c r="B118" i="13"/>
  <c r="A118" i="13"/>
  <c r="U117" i="13"/>
  <c r="O117" i="14" s="1"/>
  <c r="T117" i="13"/>
  <c r="S117" i="13"/>
  <c r="R117" i="13"/>
  <c r="Q117" i="13"/>
  <c r="N117" i="14" s="1"/>
  <c r="P117" i="13"/>
  <c r="O117" i="13"/>
  <c r="N117" i="13"/>
  <c r="M117" i="13"/>
  <c r="L117" i="13"/>
  <c r="K117" i="13"/>
  <c r="L117" i="14" s="1"/>
  <c r="J117" i="13"/>
  <c r="K117" i="14" s="1"/>
  <c r="I117" i="13"/>
  <c r="H117" i="13"/>
  <c r="G117" i="13"/>
  <c r="F117" i="13"/>
  <c r="J117" i="14" s="1"/>
  <c r="E117" i="13"/>
  <c r="D117" i="13"/>
  <c r="C117" i="13"/>
  <c r="B117" i="13"/>
  <c r="A117" i="13"/>
  <c r="U116" i="13"/>
  <c r="O116" i="14" s="1"/>
  <c r="T116" i="13"/>
  <c r="S116" i="13"/>
  <c r="R116" i="13"/>
  <c r="Q116" i="13"/>
  <c r="N116" i="14" s="1"/>
  <c r="P116" i="13"/>
  <c r="O116" i="13"/>
  <c r="N116" i="13"/>
  <c r="M116" i="13"/>
  <c r="L116" i="13"/>
  <c r="K116" i="13"/>
  <c r="L116" i="14" s="1"/>
  <c r="J116" i="13"/>
  <c r="K116" i="14" s="1"/>
  <c r="I116" i="13"/>
  <c r="H116" i="13"/>
  <c r="G116" i="13"/>
  <c r="F116" i="13"/>
  <c r="J116" i="14" s="1"/>
  <c r="E116" i="13"/>
  <c r="D116" i="13"/>
  <c r="C116" i="13"/>
  <c r="B116" i="13"/>
  <c r="A116" i="13"/>
  <c r="U115" i="13"/>
  <c r="O115" i="14" s="1"/>
  <c r="T115" i="13"/>
  <c r="S115" i="13"/>
  <c r="R115" i="13"/>
  <c r="Q115" i="13"/>
  <c r="N115" i="14" s="1"/>
  <c r="P115" i="13"/>
  <c r="O115" i="13"/>
  <c r="N115" i="13"/>
  <c r="M115" i="13"/>
  <c r="L115" i="13"/>
  <c r="K115" i="13"/>
  <c r="L115" i="14" s="1"/>
  <c r="J115" i="13"/>
  <c r="K115" i="14" s="1"/>
  <c r="I115" i="13"/>
  <c r="H115" i="13"/>
  <c r="G115" i="13"/>
  <c r="F115" i="13"/>
  <c r="J115" i="14" s="1"/>
  <c r="E115" i="13"/>
  <c r="D115" i="13"/>
  <c r="C115" i="13"/>
  <c r="B115" i="13"/>
  <c r="A115" i="13"/>
  <c r="U114" i="13"/>
  <c r="O114" i="14" s="1"/>
  <c r="T114" i="13"/>
  <c r="S114" i="13"/>
  <c r="R114" i="13"/>
  <c r="Q114" i="13"/>
  <c r="N114" i="14" s="1"/>
  <c r="P114" i="13"/>
  <c r="O114" i="13"/>
  <c r="N114" i="13"/>
  <c r="M114" i="13"/>
  <c r="L114" i="13"/>
  <c r="K114" i="13"/>
  <c r="L114" i="14" s="1"/>
  <c r="J114" i="13"/>
  <c r="K114" i="14" s="1"/>
  <c r="I114" i="13"/>
  <c r="H114" i="13"/>
  <c r="G114" i="13"/>
  <c r="F114" i="13"/>
  <c r="J114" i="14" s="1"/>
  <c r="E114" i="13"/>
  <c r="D114" i="13"/>
  <c r="C114" i="13"/>
  <c r="B114" i="13"/>
  <c r="A114" i="13"/>
  <c r="U113" i="13"/>
  <c r="T113" i="13"/>
  <c r="S113" i="13"/>
  <c r="R113" i="13"/>
  <c r="Q113" i="13"/>
  <c r="N113" i="14" s="1"/>
  <c r="P113" i="13"/>
  <c r="O113" i="13"/>
  <c r="N113" i="13"/>
  <c r="M113" i="13"/>
  <c r="L113" i="13"/>
  <c r="K113" i="13"/>
  <c r="L113" i="14" s="1"/>
  <c r="J113" i="13"/>
  <c r="K113" i="14" s="1"/>
  <c r="I113" i="13"/>
  <c r="H113" i="13"/>
  <c r="G113" i="13"/>
  <c r="F113" i="13"/>
  <c r="J113" i="14" s="1"/>
  <c r="E113" i="13"/>
  <c r="D113" i="13"/>
  <c r="C113" i="13"/>
  <c r="B113" i="13"/>
  <c r="A113" i="13"/>
  <c r="U112" i="13"/>
  <c r="O112" i="14" s="1"/>
  <c r="T112" i="13"/>
  <c r="S112" i="13"/>
  <c r="R112" i="13"/>
  <c r="Q112" i="13"/>
  <c r="N112" i="14" s="1"/>
  <c r="P112" i="13"/>
  <c r="O112" i="13"/>
  <c r="N112" i="13"/>
  <c r="M112" i="13"/>
  <c r="L112" i="13"/>
  <c r="K112" i="13"/>
  <c r="L112" i="14" s="1"/>
  <c r="J112" i="13"/>
  <c r="K112" i="14" s="1"/>
  <c r="I112" i="13"/>
  <c r="H112" i="13"/>
  <c r="G112" i="13"/>
  <c r="F112" i="13"/>
  <c r="J112" i="14" s="1"/>
  <c r="E112" i="13"/>
  <c r="D112" i="13"/>
  <c r="C112" i="13"/>
  <c r="B112" i="13"/>
  <c r="A112" i="13"/>
  <c r="U111" i="13"/>
  <c r="O111" i="14" s="1"/>
  <c r="T111" i="13"/>
  <c r="S111" i="13"/>
  <c r="R111" i="13"/>
  <c r="Q111" i="13"/>
  <c r="N111" i="14" s="1"/>
  <c r="P111" i="13"/>
  <c r="O111" i="13"/>
  <c r="N111" i="13"/>
  <c r="M111" i="13"/>
  <c r="L111" i="13"/>
  <c r="K111" i="13"/>
  <c r="L111" i="14" s="1"/>
  <c r="J111" i="13"/>
  <c r="K111" i="14" s="1"/>
  <c r="I111" i="13"/>
  <c r="H111" i="13"/>
  <c r="G111" i="13"/>
  <c r="F111" i="13"/>
  <c r="J111" i="14" s="1"/>
  <c r="E111" i="13"/>
  <c r="D111" i="13"/>
  <c r="C111" i="13"/>
  <c r="B111" i="13"/>
  <c r="A111" i="13"/>
  <c r="U110" i="13"/>
  <c r="O110" i="14" s="1"/>
  <c r="T110" i="13"/>
  <c r="S110" i="13"/>
  <c r="R110" i="13"/>
  <c r="Q110" i="13"/>
  <c r="N110" i="14" s="1"/>
  <c r="P110" i="13"/>
  <c r="O110" i="13"/>
  <c r="N110" i="13"/>
  <c r="M110" i="13"/>
  <c r="L110" i="13"/>
  <c r="K110" i="13"/>
  <c r="L110" i="14" s="1"/>
  <c r="J110" i="13"/>
  <c r="K110" i="14" s="1"/>
  <c r="I110" i="13"/>
  <c r="H110" i="13"/>
  <c r="G110" i="13"/>
  <c r="F110" i="13"/>
  <c r="J110" i="14" s="1"/>
  <c r="E110" i="13"/>
  <c r="D110" i="13"/>
  <c r="C110" i="13"/>
  <c r="B110" i="13"/>
  <c r="A110" i="13"/>
  <c r="U109" i="13"/>
  <c r="O109" i="14" s="1"/>
  <c r="T109" i="13"/>
  <c r="S109" i="13"/>
  <c r="R109" i="13"/>
  <c r="Q109" i="13"/>
  <c r="N109" i="14" s="1"/>
  <c r="P109" i="13"/>
  <c r="O109" i="13"/>
  <c r="N109" i="13"/>
  <c r="M109" i="13"/>
  <c r="L109" i="13"/>
  <c r="K109" i="13"/>
  <c r="L109" i="14" s="1"/>
  <c r="J109" i="13"/>
  <c r="I109" i="13"/>
  <c r="H109" i="13"/>
  <c r="G109" i="13"/>
  <c r="F109" i="13"/>
  <c r="J109" i="14" s="1"/>
  <c r="E109" i="13"/>
  <c r="D109" i="13"/>
  <c r="C109" i="13"/>
  <c r="B109" i="13"/>
  <c r="A109" i="13"/>
  <c r="U108" i="13"/>
  <c r="O108" i="14" s="1"/>
  <c r="T108" i="13"/>
  <c r="S108" i="13"/>
  <c r="R108" i="13"/>
  <c r="Q108" i="13"/>
  <c r="N108" i="14" s="1"/>
  <c r="P108" i="13"/>
  <c r="O108" i="13"/>
  <c r="N108" i="13"/>
  <c r="M108" i="13"/>
  <c r="L108" i="13"/>
  <c r="K108" i="13"/>
  <c r="L108" i="14" s="1"/>
  <c r="J108" i="13"/>
  <c r="K108" i="14" s="1"/>
  <c r="I108" i="13"/>
  <c r="H108" i="13"/>
  <c r="G108" i="13"/>
  <c r="F108" i="13"/>
  <c r="J108" i="14" s="1"/>
  <c r="E108" i="13"/>
  <c r="D108" i="13"/>
  <c r="C108" i="13"/>
  <c r="B108" i="13"/>
  <c r="A108" i="13"/>
  <c r="U107" i="13"/>
  <c r="T107" i="13"/>
  <c r="S107" i="13"/>
  <c r="R107" i="13"/>
  <c r="Q107" i="13"/>
  <c r="N107" i="14" s="1"/>
  <c r="P107" i="13"/>
  <c r="O107" i="13"/>
  <c r="N107" i="13"/>
  <c r="M107" i="13"/>
  <c r="L107" i="13"/>
  <c r="K107" i="13"/>
  <c r="L107" i="14" s="1"/>
  <c r="J107" i="13"/>
  <c r="K107" i="14" s="1"/>
  <c r="I107" i="13"/>
  <c r="H107" i="13"/>
  <c r="G107" i="13"/>
  <c r="F107" i="13"/>
  <c r="J107" i="14" s="1"/>
  <c r="E107" i="13"/>
  <c r="D107" i="13"/>
  <c r="C107" i="13"/>
  <c r="B107" i="13"/>
  <c r="A107" i="13"/>
  <c r="U106" i="13"/>
  <c r="O106" i="14" s="1"/>
  <c r="T106" i="13"/>
  <c r="S106" i="13"/>
  <c r="R106" i="13"/>
  <c r="Q106" i="13"/>
  <c r="N106" i="14" s="1"/>
  <c r="P106" i="13"/>
  <c r="O106" i="13"/>
  <c r="N106" i="13"/>
  <c r="M106" i="13"/>
  <c r="L106" i="13"/>
  <c r="K106" i="13"/>
  <c r="L106" i="14" s="1"/>
  <c r="J106" i="13"/>
  <c r="K106" i="14" s="1"/>
  <c r="I106" i="13"/>
  <c r="H106" i="13"/>
  <c r="G106" i="13"/>
  <c r="F106" i="13"/>
  <c r="J106" i="14" s="1"/>
  <c r="E106" i="13"/>
  <c r="D106" i="13"/>
  <c r="C106" i="13"/>
  <c r="B106" i="13"/>
  <c r="A106" i="13"/>
  <c r="U105" i="13"/>
  <c r="O105" i="14" s="1"/>
  <c r="T105" i="13"/>
  <c r="S105" i="13"/>
  <c r="R105" i="13"/>
  <c r="Q105" i="13"/>
  <c r="N105" i="14" s="1"/>
  <c r="P105" i="13"/>
  <c r="O105" i="13"/>
  <c r="N105" i="13"/>
  <c r="M105" i="13"/>
  <c r="L105" i="13"/>
  <c r="K105" i="13"/>
  <c r="L105" i="14" s="1"/>
  <c r="J105" i="13"/>
  <c r="K105" i="14" s="1"/>
  <c r="I105" i="13"/>
  <c r="H105" i="13"/>
  <c r="G105" i="13"/>
  <c r="F105" i="13"/>
  <c r="J105" i="14" s="1"/>
  <c r="E105" i="13"/>
  <c r="D105" i="13"/>
  <c r="C105" i="13"/>
  <c r="B105" i="13"/>
  <c r="A105" i="13"/>
  <c r="U104" i="13"/>
  <c r="O104" i="14" s="1"/>
  <c r="T104" i="13"/>
  <c r="S104" i="13"/>
  <c r="R104" i="13"/>
  <c r="Q104" i="13"/>
  <c r="N104" i="14" s="1"/>
  <c r="P104" i="13"/>
  <c r="O104" i="13"/>
  <c r="N104" i="13"/>
  <c r="M104" i="13"/>
  <c r="L104" i="13"/>
  <c r="K104" i="13"/>
  <c r="L104" i="14" s="1"/>
  <c r="J104" i="13"/>
  <c r="K104" i="14" s="1"/>
  <c r="I104" i="13"/>
  <c r="H104" i="13"/>
  <c r="G104" i="13"/>
  <c r="F104" i="13"/>
  <c r="J104" i="14" s="1"/>
  <c r="E104" i="13"/>
  <c r="D104" i="13"/>
  <c r="C104" i="13"/>
  <c r="B104" i="13"/>
  <c r="A104" i="13"/>
  <c r="U103" i="13"/>
  <c r="O103" i="14" s="1"/>
  <c r="T103" i="13"/>
  <c r="S103" i="13"/>
  <c r="R103" i="13"/>
  <c r="Q103" i="13"/>
  <c r="P103" i="13"/>
  <c r="O103" i="13"/>
  <c r="N103" i="13"/>
  <c r="M103" i="13"/>
  <c r="L103" i="13"/>
  <c r="K103" i="13"/>
  <c r="L103" i="14" s="1"/>
  <c r="J103" i="13"/>
  <c r="K103" i="14" s="1"/>
  <c r="I103" i="13"/>
  <c r="H103" i="13"/>
  <c r="G103" i="13"/>
  <c r="F103" i="13"/>
  <c r="J103" i="14" s="1"/>
  <c r="E103" i="13"/>
  <c r="D103" i="13"/>
  <c r="C103" i="13"/>
  <c r="B103" i="13"/>
  <c r="A103" i="13"/>
  <c r="U102" i="13"/>
  <c r="O102" i="14" s="1"/>
  <c r="T102" i="13"/>
  <c r="S102" i="13"/>
  <c r="R102" i="13"/>
  <c r="Q102" i="13"/>
  <c r="N102" i="14" s="1"/>
  <c r="P102" i="13"/>
  <c r="O102" i="13"/>
  <c r="N102" i="13"/>
  <c r="M102" i="13"/>
  <c r="L102" i="13"/>
  <c r="K102" i="13"/>
  <c r="L102" i="14" s="1"/>
  <c r="J102" i="13"/>
  <c r="K102" i="14" s="1"/>
  <c r="I102" i="13"/>
  <c r="H102" i="13"/>
  <c r="G102" i="13"/>
  <c r="F102" i="13"/>
  <c r="J102" i="14" s="1"/>
  <c r="E102" i="13"/>
  <c r="D102" i="13"/>
  <c r="C102" i="13"/>
  <c r="B102" i="13"/>
  <c r="A102" i="13"/>
  <c r="U101" i="13"/>
  <c r="O101" i="14" s="1"/>
  <c r="T101" i="13"/>
  <c r="S101" i="13"/>
  <c r="R101" i="13"/>
  <c r="Q101" i="13"/>
  <c r="N101" i="14" s="1"/>
  <c r="P101" i="13"/>
  <c r="O101" i="13"/>
  <c r="N101" i="13"/>
  <c r="M101" i="13"/>
  <c r="L101" i="13"/>
  <c r="K101" i="13"/>
  <c r="J101" i="13"/>
  <c r="K101" i="14" s="1"/>
  <c r="I101" i="13"/>
  <c r="H101" i="13"/>
  <c r="G101" i="13"/>
  <c r="F101" i="13"/>
  <c r="J101" i="14" s="1"/>
  <c r="E101" i="13"/>
  <c r="D101" i="13"/>
  <c r="C101" i="13"/>
  <c r="B101" i="13"/>
  <c r="A101" i="13"/>
  <c r="W100" i="13"/>
  <c r="G100" i="14" s="1"/>
  <c r="U100" i="13"/>
  <c r="O100" i="14" s="1"/>
  <c r="T100" i="13"/>
  <c r="S100" i="13"/>
  <c r="R100" i="13"/>
  <c r="Q100" i="13"/>
  <c r="N100" i="14" s="1"/>
  <c r="P100" i="13"/>
  <c r="O100" i="13"/>
  <c r="N100" i="13"/>
  <c r="M100" i="13"/>
  <c r="L100" i="13"/>
  <c r="K100" i="13"/>
  <c r="L100" i="14" s="1"/>
  <c r="J100" i="13"/>
  <c r="K100" i="14" s="1"/>
  <c r="I100" i="13"/>
  <c r="H100" i="13"/>
  <c r="G100" i="13"/>
  <c r="F100" i="13"/>
  <c r="E100" i="13"/>
  <c r="D100" i="13"/>
  <c r="C100" i="13"/>
  <c r="B100" i="13"/>
  <c r="A100" i="13"/>
  <c r="U99" i="13"/>
  <c r="O99" i="14" s="1"/>
  <c r="T99" i="13"/>
  <c r="S99" i="13"/>
  <c r="R99" i="13"/>
  <c r="Q99" i="13"/>
  <c r="N99" i="14" s="1"/>
  <c r="P99" i="13"/>
  <c r="O99" i="13"/>
  <c r="N99" i="13"/>
  <c r="M99" i="13"/>
  <c r="L99" i="13"/>
  <c r="K99" i="13"/>
  <c r="L99" i="14" s="1"/>
  <c r="J99" i="13"/>
  <c r="K99" i="14" s="1"/>
  <c r="I99" i="13"/>
  <c r="H99" i="13"/>
  <c r="G99" i="13"/>
  <c r="F99" i="13"/>
  <c r="J99" i="14" s="1"/>
  <c r="E99" i="13"/>
  <c r="D99" i="13"/>
  <c r="C99" i="13"/>
  <c r="B99" i="13"/>
  <c r="A99" i="13"/>
  <c r="U98" i="13"/>
  <c r="O98" i="14" s="1"/>
  <c r="T98" i="13"/>
  <c r="S98" i="13"/>
  <c r="R98" i="13"/>
  <c r="Q98" i="13"/>
  <c r="N98" i="14" s="1"/>
  <c r="P98" i="13"/>
  <c r="O98" i="13"/>
  <c r="N98" i="13"/>
  <c r="M98" i="13"/>
  <c r="L98" i="13"/>
  <c r="K98" i="13"/>
  <c r="L98" i="14" s="1"/>
  <c r="J98" i="13"/>
  <c r="K98" i="14" s="1"/>
  <c r="I98" i="13"/>
  <c r="H98" i="13"/>
  <c r="G98" i="13"/>
  <c r="F98" i="13"/>
  <c r="J98" i="14" s="1"/>
  <c r="E98" i="13"/>
  <c r="D98" i="13"/>
  <c r="C98" i="13"/>
  <c r="B98" i="13"/>
  <c r="A98" i="13"/>
  <c r="U97" i="13"/>
  <c r="O97" i="14" s="1"/>
  <c r="T97" i="13"/>
  <c r="S97" i="13"/>
  <c r="R97" i="13"/>
  <c r="Q97" i="13"/>
  <c r="N97" i="14" s="1"/>
  <c r="P97" i="13"/>
  <c r="O97" i="13"/>
  <c r="N97" i="13"/>
  <c r="M97" i="13"/>
  <c r="L97" i="13"/>
  <c r="K97" i="13"/>
  <c r="L97" i="14" s="1"/>
  <c r="J97" i="13"/>
  <c r="K97" i="14" s="1"/>
  <c r="I97" i="13"/>
  <c r="H97" i="13"/>
  <c r="G97" i="13"/>
  <c r="F97" i="13"/>
  <c r="J97" i="14" s="1"/>
  <c r="E97" i="13"/>
  <c r="D97" i="13"/>
  <c r="C97" i="13"/>
  <c r="B97" i="13"/>
  <c r="A97" i="13"/>
  <c r="U96" i="13"/>
  <c r="O96" i="14" s="1"/>
  <c r="T96" i="13"/>
  <c r="S96" i="13"/>
  <c r="R96" i="13"/>
  <c r="Q96" i="13"/>
  <c r="P96" i="13"/>
  <c r="O96" i="13"/>
  <c r="N96" i="13"/>
  <c r="M96" i="13"/>
  <c r="L96" i="13"/>
  <c r="K96" i="13"/>
  <c r="L96" i="14" s="1"/>
  <c r="J96" i="13"/>
  <c r="K96" i="14" s="1"/>
  <c r="I96" i="13"/>
  <c r="H96" i="13"/>
  <c r="G96" i="13"/>
  <c r="F96" i="13"/>
  <c r="J96" i="14" s="1"/>
  <c r="E96" i="13"/>
  <c r="D96" i="13"/>
  <c r="C96" i="13"/>
  <c r="B96" i="13"/>
  <c r="A96" i="13"/>
  <c r="U95" i="13"/>
  <c r="O95" i="14" s="1"/>
  <c r="T95" i="13"/>
  <c r="S95" i="13"/>
  <c r="R95" i="13"/>
  <c r="Q95" i="13"/>
  <c r="N95" i="14" s="1"/>
  <c r="P95" i="13"/>
  <c r="O95" i="13"/>
  <c r="N95" i="13"/>
  <c r="M95" i="13"/>
  <c r="L95" i="13"/>
  <c r="K95" i="13"/>
  <c r="L95" i="14" s="1"/>
  <c r="J95" i="13"/>
  <c r="K95" i="14" s="1"/>
  <c r="I95" i="13"/>
  <c r="H95" i="13"/>
  <c r="G95" i="13"/>
  <c r="F95" i="13"/>
  <c r="J95" i="14" s="1"/>
  <c r="E95" i="13"/>
  <c r="D95" i="13"/>
  <c r="C95" i="13"/>
  <c r="B95" i="13"/>
  <c r="A95" i="13"/>
  <c r="U94" i="13"/>
  <c r="O94" i="14" s="1"/>
  <c r="T94" i="13"/>
  <c r="S94" i="13"/>
  <c r="R94" i="13"/>
  <c r="Q94" i="13"/>
  <c r="N94" i="14" s="1"/>
  <c r="P94" i="13"/>
  <c r="O94" i="13"/>
  <c r="N94" i="13"/>
  <c r="M94" i="13"/>
  <c r="L94" i="13"/>
  <c r="K94" i="13"/>
  <c r="L94" i="14" s="1"/>
  <c r="J94" i="13"/>
  <c r="K94" i="14" s="1"/>
  <c r="I94" i="13"/>
  <c r="H94" i="13"/>
  <c r="G94" i="13"/>
  <c r="F94" i="13"/>
  <c r="J94" i="14" s="1"/>
  <c r="E94" i="13"/>
  <c r="D94" i="13"/>
  <c r="C94" i="13"/>
  <c r="B94" i="13"/>
  <c r="A94" i="13"/>
  <c r="U93" i="13"/>
  <c r="O93" i="14" s="1"/>
  <c r="T93" i="13"/>
  <c r="S93" i="13"/>
  <c r="R93" i="13"/>
  <c r="Q93" i="13"/>
  <c r="N93" i="14" s="1"/>
  <c r="P93" i="13"/>
  <c r="O93" i="13"/>
  <c r="N93" i="13"/>
  <c r="M93" i="13"/>
  <c r="L93" i="13"/>
  <c r="K93" i="13"/>
  <c r="L93" i="14" s="1"/>
  <c r="J93" i="13"/>
  <c r="K93" i="14" s="1"/>
  <c r="I93" i="13"/>
  <c r="H93" i="13"/>
  <c r="G93" i="13"/>
  <c r="F93" i="13"/>
  <c r="J93" i="14" s="1"/>
  <c r="E93" i="13"/>
  <c r="D93" i="13"/>
  <c r="C93" i="13"/>
  <c r="B93" i="13"/>
  <c r="A93" i="13"/>
  <c r="U92" i="13"/>
  <c r="T92" i="13"/>
  <c r="S92" i="13"/>
  <c r="R92" i="13"/>
  <c r="Q92" i="13"/>
  <c r="N92" i="14" s="1"/>
  <c r="P92" i="13"/>
  <c r="O92" i="13"/>
  <c r="N92" i="13"/>
  <c r="M92" i="13"/>
  <c r="L92" i="13"/>
  <c r="K92" i="13"/>
  <c r="L92" i="14" s="1"/>
  <c r="J92" i="13"/>
  <c r="K92" i="14" s="1"/>
  <c r="I92" i="13"/>
  <c r="H92" i="13"/>
  <c r="G92" i="13"/>
  <c r="F92" i="13"/>
  <c r="J92" i="14" s="1"/>
  <c r="E92" i="13"/>
  <c r="D92" i="13"/>
  <c r="C92" i="13"/>
  <c r="B92" i="13"/>
  <c r="A92" i="13"/>
  <c r="U91" i="13"/>
  <c r="O91" i="14" s="1"/>
  <c r="T91" i="13"/>
  <c r="S91" i="13"/>
  <c r="R91" i="13"/>
  <c r="Q91" i="13"/>
  <c r="P91" i="13"/>
  <c r="O91" i="13"/>
  <c r="N91" i="13"/>
  <c r="M91" i="13"/>
  <c r="L91" i="13"/>
  <c r="K91" i="13"/>
  <c r="L91" i="14" s="1"/>
  <c r="J91" i="13"/>
  <c r="K91" i="14" s="1"/>
  <c r="I91" i="13"/>
  <c r="H91" i="13"/>
  <c r="G91" i="13"/>
  <c r="F91" i="13"/>
  <c r="J91" i="14" s="1"/>
  <c r="E91" i="13"/>
  <c r="D91" i="13"/>
  <c r="C91" i="13"/>
  <c r="B91" i="13"/>
  <c r="A91" i="13"/>
  <c r="U90" i="13"/>
  <c r="T90" i="13"/>
  <c r="S90" i="13"/>
  <c r="R90" i="13"/>
  <c r="Q90" i="13"/>
  <c r="N90" i="14" s="1"/>
  <c r="P90" i="13"/>
  <c r="O90" i="13"/>
  <c r="N90" i="13"/>
  <c r="M90" i="13"/>
  <c r="L90" i="13"/>
  <c r="K90" i="13"/>
  <c r="L90" i="14" s="1"/>
  <c r="J90" i="13"/>
  <c r="K90" i="14" s="1"/>
  <c r="I90" i="13"/>
  <c r="H90" i="13"/>
  <c r="G90" i="13"/>
  <c r="F90" i="13"/>
  <c r="J90" i="14" s="1"/>
  <c r="E90" i="13"/>
  <c r="D90" i="13"/>
  <c r="C90" i="13"/>
  <c r="B90" i="13"/>
  <c r="A90" i="13"/>
  <c r="U89" i="13"/>
  <c r="O89" i="14" s="1"/>
  <c r="T89" i="13"/>
  <c r="S89" i="13"/>
  <c r="R89" i="13"/>
  <c r="Q89" i="13"/>
  <c r="N89" i="14" s="1"/>
  <c r="P89" i="13"/>
  <c r="O89" i="13"/>
  <c r="N89" i="13"/>
  <c r="M89" i="13"/>
  <c r="L89" i="13"/>
  <c r="K89" i="13"/>
  <c r="L89" i="14" s="1"/>
  <c r="J89" i="13"/>
  <c r="K89" i="14" s="1"/>
  <c r="I89" i="13"/>
  <c r="H89" i="13"/>
  <c r="G89" i="13"/>
  <c r="F89" i="13"/>
  <c r="J89" i="14" s="1"/>
  <c r="E89" i="13"/>
  <c r="D89" i="13"/>
  <c r="C89" i="13"/>
  <c r="B89" i="13"/>
  <c r="A89" i="13"/>
  <c r="U88" i="13"/>
  <c r="O88" i="14" s="1"/>
  <c r="T88" i="13"/>
  <c r="S88" i="13"/>
  <c r="R88" i="13"/>
  <c r="Q88" i="13"/>
  <c r="N88" i="14" s="1"/>
  <c r="P88" i="13"/>
  <c r="O88" i="13"/>
  <c r="N88" i="13"/>
  <c r="M88" i="13"/>
  <c r="L88" i="13"/>
  <c r="K88" i="13"/>
  <c r="L88" i="14" s="1"/>
  <c r="J88" i="13"/>
  <c r="K88" i="14" s="1"/>
  <c r="I88" i="13"/>
  <c r="H88" i="13"/>
  <c r="G88" i="13"/>
  <c r="F88" i="13"/>
  <c r="J88" i="14" s="1"/>
  <c r="E88" i="13"/>
  <c r="D88" i="13"/>
  <c r="C88" i="13"/>
  <c r="B88" i="13"/>
  <c r="A88" i="13"/>
  <c r="U87" i="13"/>
  <c r="O87" i="14" s="1"/>
  <c r="T87" i="13"/>
  <c r="S87" i="13"/>
  <c r="R87" i="13"/>
  <c r="Q87" i="13"/>
  <c r="N87" i="14" s="1"/>
  <c r="P87" i="13"/>
  <c r="O87" i="13"/>
  <c r="N87" i="13"/>
  <c r="M87" i="13"/>
  <c r="L87" i="13"/>
  <c r="K87" i="13"/>
  <c r="L87" i="14" s="1"/>
  <c r="J87" i="13"/>
  <c r="K87" i="14" s="1"/>
  <c r="I87" i="13"/>
  <c r="H87" i="13"/>
  <c r="G87" i="13"/>
  <c r="F87" i="13"/>
  <c r="J87" i="14" s="1"/>
  <c r="E87" i="13"/>
  <c r="D87" i="13"/>
  <c r="C87" i="13"/>
  <c r="B87" i="13"/>
  <c r="A87" i="13"/>
  <c r="U86" i="13"/>
  <c r="O86" i="14" s="1"/>
  <c r="T86" i="13"/>
  <c r="S86" i="13"/>
  <c r="R86" i="13"/>
  <c r="Q86" i="13"/>
  <c r="N86" i="14" s="1"/>
  <c r="P86" i="13"/>
  <c r="O86" i="13"/>
  <c r="N86" i="13"/>
  <c r="M86" i="13"/>
  <c r="L86" i="13"/>
  <c r="K86" i="13"/>
  <c r="J86" i="13"/>
  <c r="K86" i="14" s="1"/>
  <c r="I86" i="13"/>
  <c r="H86" i="13"/>
  <c r="G86" i="13"/>
  <c r="F86" i="13"/>
  <c r="J86" i="14" s="1"/>
  <c r="E86" i="13"/>
  <c r="D86" i="13"/>
  <c r="C86" i="13"/>
  <c r="B86" i="13"/>
  <c r="A86" i="13"/>
  <c r="U85" i="13"/>
  <c r="O85" i="14" s="1"/>
  <c r="T85" i="13"/>
  <c r="S85" i="13"/>
  <c r="R85" i="13"/>
  <c r="Q85" i="13"/>
  <c r="N85" i="14" s="1"/>
  <c r="P85" i="13"/>
  <c r="O85" i="13"/>
  <c r="N85" i="13"/>
  <c r="M85" i="13"/>
  <c r="L85" i="13"/>
  <c r="K85" i="13"/>
  <c r="L85" i="14" s="1"/>
  <c r="J85" i="13"/>
  <c r="K85" i="14" s="1"/>
  <c r="I85" i="13"/>
  <c r="H85" i="13"/>
  <c r="G85" i="13"/>
  <c r="F85" i="13"/>
  <c r="J85" i="14" s="1"/>
  <c r="E85" i="13"/>
  <c r="D85" i="13"/>
  <c r="C85" i="13"/>
  <c r="B85" i="13"/>
  <c r="A85" i="13"/>
  <c r="U84" i="13"/>
  <c r="O84" i="14" s="1"/>
  <c r="T84" i="13"/>
  <c r="S84" i="13"/>
  <c r="R84" i="13"/>
  <c r="Q84" i="13"/>
  <c r="N84" i="14" s="1"/>
  <c r="P84" i="13"/>
  <c r="O84" i="13"/>
  <c r="N84" i="13"/>
  <c r="M84" i="13"/>
  <c r="L84" i="13"/>
  <c r="K84" i="13"/>
  <c r="L84" i="14" s="1"/>
  <c r="J84" i="13"/>
  <c r="K84" i="14" s="1"/>
  <c r="I84" i="13"/>
  <c r="H84" i="13"/>
  <c r="G84" i="13"/>
  <c r="F84" i="13"/>
  <c r="J84" i="14" s="1"/>
  <c r="E84" i="13"/>
  <c r="D84" i="13"/>
  <c r="C84" i="13"/>
  <c r="B84" i="13"/>
  <c r="A84" i="13"/>
  <c r="U83" i="13"/>
  <c r="T83" i="13"/>
  <c r="S83" i="13"/>
  <c r="R83" i="13"/>
  <c r="Q83" i="13"/>
  <c r="N83" i="14" s="1"/>
  <c r="P83" i="13"/>
  <c r="O83" i="13"/>
  <c r="N83" i="13"/>
  <c r="M83" i="13"/>
  <c r="L83" i="13"/>
  <c r="K83" i="13"/>
  <c r="L83" i="14" s="1"/>
  <c r="J83" i="13"/>
  <c r="K83" i="14" s="1"/>
  <c r="I83" i="13"/>
  <c r="H83" i="13"/>
  <c r="G83" i="13"/>
  <c r="F83" i="13"/>
  <c r="J83" i="14" s="1"/>
  <c r="E83" i="13"/>
  <c r="D83" i="13"/>
  <c r="C83" i="13"/>
  <c r="B83" i="13"/>
  <c r="A83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A82" i="13"/>
  <c r="U81" i="13"/>
  <c r="O81" i="14" s="1"/>
  <c r="T81" i="13"/>
  <c r="S81" i="13"/>
  <c r="R81" i="13"/>
  <c r="Q81" i="13"/>
  <c r="N81" i="14" s="1"/>
  <c r="P81" i="13"/>
  <c r="O81" i="13"/>
  <c r="N81" i="13"/>
  <c r="M81" i="13"/>
  <c r="L81" i="13"/>
  <c r="K81" i="13"/>
  <c r="L81" i="14" s="1"/>
  <c r="J81" i="13"/>
  <c r="K81" i="14" s="1"/>
  <c r="I81" i="13"/>
  <c r="H81" i="13"/>
  <c r="G81" i="13"/>
  <c r="F81" i="13"/>
  <c r="J81" i="14" s="1"/>
  <c r="E81" i="13"/>
  <c r="D81" i="13"/>
  <c r="C81" i="13"/>
  <c r="B81" i="13"/>
  <c r="A81" i="13"/>
  <c r="U80" i="13"/>
  <c r="O80" i="14" s="1"/>
  <c r="T80" i="13"/>
  <c r="S80" i="13"/>
  <c r="R80" i="13"/>
  <c r="Q80" i="13"/>
  <c r="N80" i="14" s="1"/>
  <c r="P80" i="13"/>
  <c r="O80" i="13"/>
  <c r="N80" i="13"/>
  <c r="M80" i="13"/>
  <c r="L80" i="13"/>
  <c r="K80" i="13"/>
  <c r="L80" i="14" s="1"/>
  <c r="J80" i="13"/>
  <c r="K80" i="14" s="1"/>
  <c r="I80" i="13"/>
  <c r="H80" i="13"/>
  <c r="G80" i="13"/>
  <c r="F80" i="13"/>
  <c r="J80" i="14" s="1"/>
  <c r="E80" i="13"/>
  <c r="D80" i="13"/>
  <c r="C80" i="13"/>
  <c r="B80" i="13"/>
  <c r="A80" i="13"/>
  <c r="U79" i="13"/>
  <c r="T79" i="13"/>
  <c r="S79" i="13"/>
  <c r="R79" i="13"/>
  <c r="Q79" i="13"/>
  <c r="N79" i="14" s="1"/>
  <c r="P79" i="13"/>
  <c r="O79" i="13"/>
  <c r="N79" i="13"/>
  <c r="M79" i="13"/>
  <c r="L79" i="13"/>
  <c r="K79" i="13"/>
  <c r="L79" i="14" s="1"/>
  <c r="J79" i="13"/>
  <c r="K79" i="14" s="1"/>
  <c r="I79" i="13"/>
  <c r="H79" i="13"/>
  <c r="G79" i="13"/>
  <c r="F79" i="13"/>
  <c r="J79" i="14" s="1"/>
  <c r="E79" i="13"/>
  <c r="D79" i="13"/>
  <c r="C79" i="13"/>
  <c r="B79" i="13"/>
  <c r="A79" i="13"/>
  <c r="U78" i="13"/>
  <c r="O78" i="14" s="1"/>
  <c r="T78" i="13"/>
  <c r="S78" i="13"/>
  <c r="R78" i="13"/>
  <c r="Q78" i="13"/>
  <c r="N78" i="14" s="1"/>
  <c r="P78" i="13"/>
  <c r="O78" i="13"/>
  <c r="N78" i="13"/>
  <c r="M78" i="13"/>
  <c r="L78" i="13"/>
  <c r="K78" i="13"/>
  <c r="L78" i="14" s="1"/>
  <c r="J78" i="13"/>
  <c r="K78" i="14" s="1"/>
  <c r="I78" i="13"/>
  <c r="H78" i="13"/>
  <c r="G78" i="13"/>
  <c r="F78" i="13"/>
  <c r="J78" i="14" s="1"/>
  <c r="E78" i="13"/>
  <c r="D78" i="13"/>
  <c r="C78" i="13"/>
  <c r="B78" i="13"/>
  <c r="A78" i="13"/>
  <c r="U77" i="13"/>
  <c r="O77" i="14" s="1"/>
  <c r="T77" i="13"/>
  <c r="S77" i="13"/>
  <c r="R77" i="13"/>
  <c r="Q77" i="13"/>
  <c r="N77" i="14" s="1"/>
  <c r="P77" i="13"/>
  <c r="O77" i="13"/>
  <c r="N77" i="13"/>
  <c r="M77" i="13"/>
  <c r="L77" i="13"/>
  <c r="K77" i="13"/>
  <c r="L77" i="14" s="1"/>
  <c r="J77" i="13"/>
  <c r="K77" i="14" s="1"/>
  <c r="I77" i="13"/>
  <c r="H77" i="13"/>
  <c r="G77" i="13"/>
  <c r="F77" i="13"/>
  <c r="J77" i="14" s="1"/>
  <c r="E77" i="13"/>
  <c r="D77" i="13"/>
  <c r="C77" i="13"/>
  <c r="B77" i="13"/>
  <c r="A77" i="13"/>
  <c r="U76" i="13"/>
  <c r="O76" i="14" s="1"/>
  <c r="T76" i="13"/>
  <c r="S76" i="13"/>
  <c r="R76" i="13"/>
  <c r="Q76" i="13"/>
  <c r="N76" i="14" s="1"/>
  <c r="P76" i="13"/>
  <c r="O76" i="13"/>
  <c r="N76" i="13"/>
  <c r="M76" i="13"/>
  <c r="L76" i="13"/>
  <c r="K76" i="13"/>
  <c r="L76" i="14" s="1"/>
  <c r="J76" i="13"/>
  <c r="K76" i="14" s="1"/>
  <c r="I76" i="13"/>
  <c r="H76" i="13"/>
  <c r="G76" i="13"/>
  <c r="F76" i="13"/>
  <c r="J76" i="14" s="1"/>
  <c r="E76" i="13"/>
  <c r="D76" i="13"/>
  <c r="C76" i="13"/>
  <c r="B76" i="13"/>
  <c r="A76" i="13"/>
  <c r="U75" i="13"/>
  <c r="O75" i="14" s="1"/>
  <c r="T75" i="13"/>
  <c r="S75" i="13"/>
  <c r="R75" i="13"/>
  <c r="Q75" i="13"/>
  <c r="N75" i="14" s="1"/>
  <c r="P75" i="13"/>
  <c r="O75" i="13"/>
  <c r="N75" i="13"/>
  <c r="M75" i="13"/>
  <c r="L75" i="13"/>
  <c r="K75" i="13"/>
  <c r="L75" i="14" s="1"/>
  <c r="J75" i="13"/>
  <c r="K75" i="14" s="1"/>
  <c r="I75" i="13"/>
  <c r="H75" i="13"/>
  <c r="G75" i="13"/>
  <c r="F75" i="13"/>
  <c r="J75" i="14" s="1"/>
  <c r="E75" i="13"/>
  <c r="D75" i="13"/>
  <c r="C75" i="13"/>
  <c r="B75" i="13"/>
  <c r="A75" i="13"/>
  <c r="U74" i="13"/>
  <c r="O74" i="14" s="1"/>
  <c r="T74" i="13"/>
  <c r="S74" i="13"/>
  <c r="R74" i="13"/>
  <c r="Q74" i="13"/>
  <c r="N74" i="14" s="1"/>
  <c r="P74" i="13"/>
  <c r="O74" i="13"/>
  <c r="N74" i="13"/>
  <c r="M74" i="13"/>
  <c r="L74" i="13"/>
  <c r="K74" i="13"/>
  <c r="L74" i="14" s="1"/>
  <c r="J74" i="13"/>
  <c r="K74" i="14" s="1"/>
  <c r="I74" i="13"/>
  <c r="H74" i="13"/>
  <c r="G74" i="13"/>
  <c r="F74" i="13"/>
  <c r="J74" i="14" s="1"/>
  <c r="E74" i="13"/>
  <c r="D74" i="13"/>
  <c r="C74" i="13"/>
  <c r="B74" i="13"/>
  <c r="A74" i="13"/>
  <c r="U73" i="13"/>
  <c r="O73" i="14" s="1"/>
  <c r="T73" i="13"/>
  <c r="S73" i="13"/>
  <c r="R73" i="13"/>
  <c r="Q73" i="13"/>
  <c r="N73" i="14" s="1"/>
  <c r="P73" i="13"/>
  <c r="O73" i="13"/>
  <c r="N73" i="13"/>
  <c r="M73" i="13"/>
  <c r="L73" i="13"/>
  <c r="K73" i="13"/>
  <c r="L73" i="14" s="1"/>
  <c r="J73" i="13"/>
  <c r="K73" i="14" s="1"/>
  <c r="I73" i="13"/>
  <c r="H73" i="13"/>
  <c r="G73" i="13"/>
  <c r="F73" i="13"/>
  <c r="J73" i="14" s="1"/>
  <c r="E73" i="13"/>
  <c r="D73" i="13"/>
  <c r="C73" i="13"/>
  <c r="B73" i="13"/>
  <c r="A73" i="13"/>
  <c r="U72" i="13"/>
  <c r="O72" i="14" s="1"/>
  <c r="T72" i="13"/>
  <c r="S72" i="13"/>
  <c r="R72" i="13"/>
  <c r="Q72" i="13"/>
  <c r="P72" i="13"/>
  <c r="O72" i="13"/>
  <c r="N72" i="13"/>
  <c r="M72" i="13"/>
  <c r="L72" i="13"/>
  <c r="K72" i="13"/>
  <c r="L72" i="14" s="1"/>
  <c r="J72" i="13"/>
  <c r="K72" i="14" s="1"/>
  <c r="I72" i="13"/>
  <c r="H72" i="13"/>
  <c r="G72" i="13"/>
  <c r="F72" i="13"/>
  <c r="J72" i="14" s="1"/>
  <c r="E72" i="13"/>
  <c r="D72" i="13"/>
  <c r="C72" i="13"/>
  <c r="B72" i="13"/>
  <c r="A72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U70" i="13"/>
  <c r="O70" i="14" s="1"/>
  <c r="T70" i="13"/>
  <c r="S70" i="13"/>
  <c r="R70" i="13"/>
  <c r="Q70" i="13"/>
  <c r="N70" i="14" s="1"/>
  <c r="P70" i="13"/>
  <c r="O70" i="13"/>
  <c r="N70" i="13"/>
  <c r="M70" i="13"/>
  <c r="L70" i="13"/>
  <c r="K70" i="13"/>
  <c r="J70" i="13"/>
  <c r="K70" i="14" s="1"/>
  <c r="I70" i="13"/>
  <c r="H70" i="13"/>
  <c r="G70" i="13"/>
  <c r="F70" i="13"/>
  <c r="J70" i="14" s="1"/>
  <c r="E70" i="13"/>
  <c r="D70" i="13"/>
  <c r="C70" i="13"/>
  <c r="B70" i="13"/>
  <c r="A70" i="13"/>
  <c r="U69" i="13"/>
  <c r="O69" i="14" s="1"/>
  <c r="T69" i="13"/>
  <c r="S69" i="13"/>
  <c r="R69" i="13"/>
  <c r="Q69" i="13"/>
  <c r="N69" i="14" s="1"/>
  <c r="P69" i="13"/>
  <c r="O69" i="13"/>
  <c r="N69" i="13"/>
  <c r="M69" i="13"/>
  <c r="L69" i="13"/>
  <c r="K69" i="13"/>
  <c r="L69" i="14" s="1"/>
  <c r="J69" i="13"/>
  <c r="K69" i="14" s="1"/>
  <c r="I69" i="13"/>
  <c r="H69" i="13"/>
  <c r="G69" i="13"/>
  <c r="F69" i="13"/>
  <c r="J69" i="14" s="1"/>
  <c r="E69" i="13"/>
  <c r="D69" i="13"/>
  <c r="C69" i="13"/>
  <c r="B69" i="13"/>
  <c r="A69" i="13"/>
  <c r="U68" i="13"/>
  <c r="O68" i="14" s="1"/>
  <c r="T68" i="13"/>
  <c r="S68" i="13"/>
  <c r="R68" i="13"/>
  <c r="Q68" i="13"/>
  <c r="N68" i="14" s="1"/>
  <c r="P68" i="13"/>
  <c r="O68" i="13"/>
  <c r="N68" i="13"/>
  <c r="M68" i="13"/>
  <c r="L68" i="13"/>
  <c r="K68" i="13"/>
  <c r="L68" i="14" s="1"/>
  <c r="J68" i="13"/>
  <c r="K68" i="14" s="1"/>
  <c r="I68" i="13"/>
  <c r="H68" i="13"/>
  <c r="G68" i="13"/>
  <c r="F68" i="13"/>
  <c r="J68" i="14" s="1"/>
  <c r="E68" i="13"/>
  <c r="D68" i="13"/>
  <c r="C68" i="13"/>
  <c r="B68" i="13"/>
  <c r="A68" i="13"/>
  <c r="U67" i="13"/>
  <c r="O67" i="14" s="1"/>
  <c r="T67" i="13"/>
  <c r="S67" i="13"/>
  <c r="R67" i="13"/>
  <c r="Q67" i="13"/>
  <c r="N67" i="14" s="1"/>
  <c r="P67" i="13"/>
  <c r="O67" i="13"/>
  <c r="N67" i="13"/>
  <c r="M67" i="13"/>
  <c r="L67" i="13"/>
  <c r="K67" i="13"/>
  <c r="L67" i="14" s="1"/>
  <c r="J67" i="13"/>
  <c r="K67" i="14" s="1"/>
  <c r="I67" i="13"/>
  <c r="H67" i="13"/>
  <c r="G67" i="13"/>
  <c r="F67" i="13"/>
  <c r="J67" i="14" s="1"/>
  <c r="E67" i="13"/>
  <c r="D67" i="13"/>
  <c r="C67" i="13"/>
  <c r="B67" i="13"/>
  <c r="A67" i="13"/>
  <c r="U66" i="13"/>
  <c r="O66" i="14" s="1"/>
  <c r="T66" i="13"/>
  <c r="S66" i="13"/>
  <c r="R66" i="13"/>
  <c r="Q66" i="13"/>
  <c r="N66" i="14" s="1"/>
  <c r="P66" i="13"/>
  <c r="O66" i="13"/>
  <c r="N66" i="13"/>
  <c r="M66" i="13"/>
  <c r="L66" i="13"/>
  <c r="K66" i="13"/>
  <c r="J66" i="13"/>
  <c r="K66" i="14" s="1"/>
  <c r="I66" i="13"/>
  <c r="H66" i="13"/>
  <c r="G66" i="13"/>
  <c r="F66" i="13"/>
  <c r="J66" i="14" s="1"/>
  <c r="E66" i="13"/>
  <c r="D66" i="13"/>
  <c r="C66" i="13"/>
  <c r="B66" i="13"/>
  <c r="A66" i="13"/>
  <c r="U65" i="13"/>
  <c r="O65" i="14" s="1"/>
  <c r="T65" i="13"/>
  <c r="S65" i="13"/>
  <c r="R65" i="13"/>
  <c r="Q65" i="13"/>
  <c r="N65" i="14" s="1"/>
  <c r="P65" i="13"/>
  <c r="O65" i="13"/>
  <c r="N65" i="13"/>
  <c r="M65" i="13"/>
  <c r="L65" i="13"/>
  <c r="K65" i="13"/>
  <c r="L65" i="14" s="1"/>
  <c r="J65" i="13"/>
  <c r="K65" i="14" s="1"/>
  <c r="I65" i="13"/>
  <c r="H65" i="13"/>
  <c r="G65" i="13"/>
  <c r="F65" i="13"/>
  <c r="J65" i="14" s="1"/>
  <c r="E65" i="13"/>
  <c r="D65" i="13"/>
  <c r="C65" i="13"/>
  <c r="B65" i="13"/>
  <c r="A65" i="13"/>
  <c r="U64" i="13"/>
  <c r="O64" i="14" s="1"/>
  <c r="T64" i="13"/>
  <c r="S64" i="13"/>
  <c r="R64" i="13"/>
  <c r="Q64" i="13"/>
  <c r="N64" i="14" s="1"/>
  <c r="P64" i="13"/>
  <c r="O64" i="13"/>
  <c r="N64" i="13"/>
  <c r="M64" i="13"/>
  <c r="L64" i="13"/>
  <c r="K64" i="13"/>
  <c r="L64" i="14" s="1"/>
  <c r="J64" i="13"/>
  <c r="K64" i="14" s="1"/>
  <c r="I64" i="13"/>
  <c r="H64" i="13"/>
  <c r="G64" i="13"/>
  <c r="F64" i="13"/>
  <c r="J64" i="14" s="1"/>
  <c r="E64" i="13"/>
  <c r="D64" i="13"/>
  <c r="C64" i="13"/>
  <c r="B64" i="13"/>
  <c r="A64" i="13"/>
  <c r="U63" i="13"/>
  <c r="O63" i="14" s="1"/>
  <c r="T63" i="13"/>
  <c r="S63" i="13"/>
  <c r="R63" i="13"/>
  <c r="Q63" i="13"/>
  <c r="N63" i="14" s="1"/>
  <c r="P63" i="13"/>
  <c r="O63" i="13"/>
  <c r="N63" i="13"/>
  <c r="M63" i="13"/>
  <c r="L63" i="13"/>
  <c r="K63" i="13"/>
  <c r="L63" i="14" s="1"/>
  <c r="J63" i="13"/>
  <c r="K63" i="14" s="1"/>
  <c r="I63" i="13"/>
  <c r="H63" i="13"/>
  <c r="G63" i="13"/>
  <c r="F63" i="13"/>
  <c r="J63" i="14" s="1"/>
  <c r="E63" i="13"/>
  <c r="D63" i="13"/>
  <c r="C63" i="13"/>
  <c r="B63" i="13"/>
  <c r="A63" i="13"/>
  <c r="U62" i="13"/>
  <c r="O62" i="14" s="1"/>
  <c r="T62" i="13"/>
  <c r="S62" i="13"/>
  <c r="R62" i="13"/>
  <c r="Q62" i="13"/>
  <c r="N62" i="14" s="1"/>
  <c r="P62" i="13"/>
  <c r="O62" i="13"/>
  <c r="N62" i="13"/>
  <c r="M62" i="13"/>
  <c r="L62" i="13"/>
  <c r="K62" i="13"/>
  <c r="J62" i="13"/>
  <c r="K62" i="14" s="1"/>
  <c r="I62" i="13"/>
  <c r="H62" i="13"/>
  <c r="G62" i="13"/>
  <c r="F62" i="13"/>
  <c r="J62" i="14" s="1"/>
  <c r="E62" i="13"/>
  <c r="D62" i="13"/>
  <c r="C62" i="13"/>
  <c r="B62" i="13"/>
  <c r="A62" i="13"/>
  <c r="U61" i="13"/>
  <c r="O61" i="14" s="1"/>
  <c r="T61" i="13"/>
  <c r="S61" i="13"/>
  <c r="R61" i="13"/>
  <c r="Q61" i="13"/>
  <c r="N61" i="14" s="1"/>
  <c r="P61" i="13"/>
  <c r="O61" i="13"/>
  <c r="N61" i="13"/>
  <c r="M61" i="13"/>
  <c r="L61" i="13"/>
  <c r="K61" i="13"/>
  <c r="L61" i="14" s="1"/>
  <c r="J61" i="13"/>
  <c r="I61" i="13"/>
  <c r="H61" i="13"/>
  <c r="G61" i="13"/>
  <c r="F61" i="13"/>
  <c r="J61" i="14" s="1"/>
  <c r="E61" i="13"/>
  <c r="D61" i="13"/>
  <c r="C61" i="13"/>
  <c r="B61" i="13"/>
  <c r="A61" i="13"/>
  <c r="U60" i="13"/>
  <c r="O60" i="14" s="1"/>
  <c r="T60" i="13"/>
  <c r="S60" i="13"/>
  <c r="R60" i="13"/>
  <c r="Q60" i="13"/>
  <c r="N60" i="14" s="1"/>
  <c r="P60" i="13"/>
  <c r="O60" i="13"/>
  <c r="N60" i="13"/>
  <c r="M60" i="13"/>
  <c r="L60" i="13"/>
  <c r="K60" i="13"/>
  <c r="L60" i="14" s="1"/>
  <c r="J60" i="13"/>
  <c r="K60" i="14" s="1"/>
  <c r="I60" i="13"/>
  <c r="H60" i="13"/>
  <c r="G60" i="13"/>
  <c r="F60" i="13"/>
  <c r="J60" i="14" s="1"/>
  <c r="E60" i="13"/>
  <c r="D60" i="13"/>
  <c r="C60" i="13"/>
  <c r="B60" i="13"/>
  <c r="A60" i="13"/>
  <c r="U59" i="13"/>
  <c r="O59" i="14" s="1"/>
  <c r="T59" i="13"/>
  <c r="S59" i="13"/>
  <c r="R59" i="13"/>
  <c r="Q59" i="13"/>
  <c r="N59" i="14" s="1"/>
  <c r="P59" i="13"/>
  <c r="O59" i="13"/>
  <c r="N59" i="13"/>
  <c r="M59" i="13"/>
  <c r="L59" i="13"/>
  <c r="K59" i="13"/>
  <c r="L59" i="14" s="1"/>
  <c r="J59" i="13"/>
  <c r="K59" i="14" s="1"/>
  <c r="I59" i="13"/>
  <c r="H59" i="13"/>
  <c r="G59" i="13"/>
  <c r="F59" i="13"/>
  <c r="J59" i="14" s="1"/>
  <c r="E59" i="13"/>
  <c r="D59" i="13"/>
  <c r="C59" i="13"/>
  <c r="B59" i="13"/>
  <c r="A59" i="13"/>
  <c r="U58" i="13"/>
  <c r="O58" i="14" s="1"/>
  <c r="T58" i="13"/>
  <c r="S58" i="13"/>
  <c r="R58" i="13"/>
  <c r="Q58" i="13"/>
  <c r="N58" i="14" s="1"/>
  <c r="P58" i="13"/>
  <c r="O58" i="13"/>
  <c r="N58" i="13"/>
  <c r="M58" i="13"/>
  <c r="L58" i="13"/>
  <c r="K58" i="13"/>
  <c r="L58" i="14" s="1"/>
  <c r="J58" i="13"/>
  <c r="K58" i="14" s="1"/>
  <c r="I58" i="13"/>
  <c r="H58" i="13"/>
  <c r="G58" i="13"/>
  <c r="F58" i="13"/>
  <c r="J58" i="14" s="1"/>
  <c r="E58" i="13"/>
  <c r="D58" i="13"/>
  <c r="C58" i="13"/>
  <c r="B58" i="13"/>
  <c r="A58" i="13"/>
  <c r="U57" i="13"/>
  <c r="O57" i="14" s="1"/>
  <c r="T57" i="13"/>
  <c r="S57" i="13"/>
  <c r="R57" i="13"/>
  <c r="Q57" i="13"/>
  <c r="N57" i="14" s="1"/>
  <c r="P57" i="13"/>
  <c r="O57" i="13"/>
  <c r="N57" i="13"/>
  <c r="M57" i="13"/>
  <c r="L57" i="13"/>
  <c r="K57" i="13"/>
  <c r="L57" i="14" s="1"/>
  <c r="J57" i="13"/>
  <c r="K57" i="14" s="1"/>
  <c r="I57" i="13"/>
  <c r="H57" i="13"/>
  <c r="G57" i="13"/>
  <c r="F57" i="13"/>
  <c r="J57" i="14" s="1"/>
  <c r="E57" i="13"/>
  <c r="D57" i="13"/>
  <c r="C57" i="13"/>
  <c r="B57" i="13"/>
  <c r="A57" i="13"/>
  <c r="U56" i="13"/>
  <c r="T56" i="13"/>
  <c r="S56" i="13"/>
  <c r="R56" i="13"/>
  <c r="Q56" i="13"/>
  <c r="N56" i="14" s="1"/>
  <c r="P56" i="13"/>
  <c r="O56" i="13"/>
  <c r="N56" i="13"/>
  <c r="M56" i="13"/>
  <c r="L56" i="13"/>
  <c r="K56" i="13"/>
  <c r="L56" i="14" s="1"/>
  <c r="J56" i="13"/>
  <c r="K56" i="14" s="1"/>
  <c r="I56" i="13"/>
  <c r="H56" i="13"/>
  <c r="G56" i="13"/>
  <c r="F56" i="13"/>
  <c r="J56" i="14" s="1"/>
  <c r="E56" i="13"/>
  <c r="D56" i="13"/>
  <c r="C56" i="13"/>
  <c r="B56" i="13"/>
  <c r="A56" i="13"/>
  <c r="U55" i="13"/>
  <c r="O55" i="14" s="1"/>
  <c r="T55" i="13"/>
  <c r="S55" i="13"/>
  <c r="R55" i="13"/>
  <c r="Q55" i="13"/>
  <c r="N55" i="14" s="1"/>
  <c r="P55" i="13"/>
  <c r="O55" i="13"/>
  <c r="N55" i="13"/>
  <c r="M55" i="13"/>
  <c r="L55" i="13"/>
  <c r="K55" i="13"/>
  <c r="L55" i="14" s="1"/>
  <c r="J55" i="13"/>
  <c r="K55" i="14" s="1"/>
  <c r="I55" i="13"/>
  <c r="H55" i="13"/>
  <c r="G55" i="13"/>
  <c r="F55" i="13"/>
  <c r="J55" i="14" s="1"/>
  <c r="E55" i="13"/>
  <c r="D55" i="13"/>
  <c r="C55" i="13"/>
  <c r="B55" i="13"/>
  <c r="A55" i="13"/>
  <c r="U54" i="13"/>
  <c r="O54" i="14" s="1"/>
  <c r="T54" i="13"/>
  <c r="S54" i="13"/>
  <c r="R54" i="13"/>
  <c r="Q54" i="13"/>
  <c r="N54" i="14" s="1"/>
  <c r="P54" i="13"/>
  <c r="O54" i="13"/>
  <c r="N54" i="13"/>
  <c r="M54" i="13"/>
  <c r="L54" i="13"/>
  <c r="K54" i="13"/>
  <c r="J54" i="13"/>
  <c r="K54" i="14" s="1"/>
  <c r="I54" i="13"/>
  <c r="H54" i="13"/>
  <c r="G54" i="13"/>
  <c r="F54" i="13"/>
  <c r="J54" i="14" s="1"/>
  <c r="E54" i="13"/>
  <c r="D54" i="13"/>
  <c r="C54" i="13"/>
  <c r="B54" i="13"/>
  <c r="A54" i="13"/>
  <c r="U53" i="13"/>
  <c r="O53" i="14" s="1"/>
  <c r="T53" i="13"/>
  <c r="S53" i="13"/>
  <c r="R53" i="13"/>
  <c r="Q53" i="13"/>
  <c r="N53" i="14" s="1"/>
  <c r="P53" i="13"/>
  <c r="O53" i="13"/>
  <c r="N53" i="13"/>
  <c r="M53" i="13"/>
  <c r="L53" i="13"/>
  <c r="K53" i="13"/>
  <c r="L53" i="14" s="1"/>
  <c r="J53" i="13"/>
  <c r="K53" i="14" s="1"/>
  <c r="I53" i="13"/>
  <c r="H53" i="13"/>
  <c r="G53" i="13"/>
  <c r="F53" i="13"/>
  <c r="J53" i="14" s="1"/>
  <c r="E53" i="13"/>
  <c r="D53" i="13"/>
  <c r="C53" i="13"/>
  <c r="B53" i="13"/>
  <c r="A53" i="13"/>
  <c r="U52" i="13"/>
  <c r="O52" i="14" s="1"/>
  <c r="T52" i="13"/>
  <c r="S52" i="13"/>
  <c r="R52" i="13"/>
  <c r="Q52" i="13"/>
  <c r="N52" i="14" s="1"/>
  <c r="P52" i="13"/>
  <c r="O52" i="13"/>
  <c r="N52" i="13"/>
  <c r="M52" i="13"/>
  <c r="L52" i="13"/>
  <c r="K52" i="13"/>
  <c r="L52" i="14" s="1"/>
  <c r="J52" i="13"/>
  <c r="K52" i="14" s="1"/>
  <c r="I52" i="13"/>
  <c r="H52" i="13"/>
  <c r="G52" i="13"/>
  <c r="F52" i="13"/>
  <c r="J52" i="14" s="1"/>
  <c r="E52" i="13"/>
  <c r="D52" i="13"/>
  <c r="C52" i="13"/>
  <c r="B52" i="13"/>
  <c r="A52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U50" i="13"/>
  <c r="T50" i="13"/>
  <c r="S50" i="13"/>
  <c r="R50" i="13"/>
  <c r="Q50" i="13"/>
  <c r="N50" i="14" s="1"/>
  <c r="P50" i="13"/>
  <c r="O50" i="13"/>
  <c r="N50" i="13"/>
  <c r="M50" i="13"/>
  <c r="L50" i="13"/>
  <c r="K50" i="13"/>
  <c r="J50" i="13"/>
  <c r="I50" i="13"/>
  <c r="H50" i="13"/>
  <c r="G50" i="13"/>
  <c r="F50" i="13"/>
  <c r="J50" i="14" s="1"/>
  <c r="E50" i="13"/>
  <c r="D50" i="13"/>
  <c r="C50" i="13"/>
  <c r="B50" i="13"/>
  <c r="A50" i="13"/>
  <c r="U49" i="13"/>
  <c r="O49" i="14" s="1"/>
  <c r="T49" i="13"/>
  <c r="S49" i="13"/>
  <c r="R49" i="13"/>
  <c r="Q49" i="13"/>
  <c r="N49" i="14" s="1"/>
  <c r="P49" i="13"/>
  <c r="O49" i="13"/>
  <c r="N49" i="13"/>
  <c r="M49" i="13"/>
  <c r="L49" i="13"/>
  <c r="K49" i="13"/>
  <c r="L49" i="14" s="1"/>
  <c r="J49" i="13"/>
  <c r="K49" i="14" s="1"/>
  <c r="I49" i="13"/>
  <c r="H49" i="13"/>
  <c r="G49" i="13"/>
  <c r="F49" i="13"/>
  <c r="J49" i="14" s="1"/>
  <c r="E49" i="13"/>
  <c r="D49" i="13"/>
  <c r="C49" i="13"/>
  <c r="B49" i="13"/>
  <c r="A49" i="13"/>
  <c r="U48" i="13"/>
  <c r="O48" i="14" s="1"/>
  <c r="T48" i="13"/>
  <c r="S48" i="13"/>
  <c r="R48" i="13"/>
  <c r="Q48" i="13"/>
  <c r="N48" i="14" s="1"/>
  <c r="P48" i="13"/>
  <c r="O48" i="13"/>
  <c r="N48" i="13"/>
  <c r="M48" i="13"/>
  <c r="L48" i="13"/>
  <c r="K48" i="13"/>
  <c r="L48" i="14" s="1"/>
  <c r="J48" i="13"/>
  <c r="K48" i="14" s="1"/>
  <c r="I48" i="13"/>
  <c r="H48" i="13"/>
  <c r="G48" i="13"/>
  <c r="F48" i="13"/>
  <c r="J48" i="14" s="1"/>
  <c r="E48" i="13"/>
  <c r="D48" i="13"/>
  <c r="C48" i="13"/>
  <c r="B48" i="13"/>
  <c r="A48" i="13"/>
  <c r="U47" i="13"/>
  <c r="O47" i="14" s="1"/>
  <c r="T47" i="13"/>
  <c r="S47" i="13"/>
  <c r="R47" i="13"/>
  <c r="Q47" i="13"/>
  <c r="P47" i="13"/>
  <c r="O47" i="13"/>
  <c r="N47" i="13"/>
  <c r="M47" i="13"/>
  <c r="L47" i="13"/>
  <c r="K47" i="13"/>
  <c r="L47" i="14" s="1"/>
  <c r="J47" i="13"/>
  <c r="K47" i="14" s="1"/>
  <c r="I47" i="13"/>
  <c r="H47" i="13"/>
  <c r="G47" i="13"/>
  <c r="F47" i="13"/>
  <c r="J47" i="14" s="1"/>
  <c r="E47" i="13"/>
  <c r="D47" i="13"/>
  <c r="C47" i="13"/>
  <c r="B47" i="13"/>
  <c r="A47" i="13"/>
  <c r="U46" i="13"/>
  <c r="O46" i="14" s="1"/>
  <c r="T46" i="13"/>
  <c r="S46" i="13"/>
  <c r="R46" i="13"/>
  <c r="Q46" i="13"/>
  <c r="N46" i="14" s="1"/>
  <c r="P46" i="13"/>
  <c r="O46" i="13"/>
  <c r="N46" i="13"/>
  <c r="M46" i="13"/>
  <c r="L46" i="13"/>
  <c r="K46" i="13"/>
  <c r="J46" i="13"/>
  <c r="K46" i="14" s="1"/>
  <c r="I46" i="13"/>
  <c r="H46" i="13"/>
  <c r="G46" i="13"/>
  <c r="F46" i="13"/>
  <c r="J46" i="14" s="1"/>
  <c r="E46" i="13"/>
  <c r="D46" i="13"/>
  <c r="C46" i="13"/>
  <c r="B46" i="13"/>
  <c r="A46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U44" i="13"/>
  <c r="O44" i="14" s="1"/>
  <c r="T44" i="13"/>
  <c r="S44" i="13"/>
  <c r="R44" i="13"/>
  <c r="Q44" i="13"/>
  <c r="N44" i="14" s="1"/>
  <c r="P44" i="13"/>
  <c r="O44" i="13"/>
  <c r="N44" i="13"/>
  <c r="M44" i="13"/>
  <c r="L44" i="13"/>
  <c r="K44" i="13"/>
  <c r="L44" i="14" s="1"/>
  <c r="J44" i="13"/>
  <c r="K44" i="14" s="1"/>
  <c r="I44" i="13"/>
  <c r="H44" i="13"/>
  <c r="G44" i="13"/>
  <c r="F44" i="13"/>
  <c r="J44" i="14" s="1"/>
  <c r="E44" i="13"/>
  <c r="D44" i="13"/>
  <c r="C44" i="13"/>
  <c r="B44" i="13"/>
  <c r="A44" i="13"/>
  <c r="U43" i="13"/>
  <c r="O43" i="14" s="1"/>
  <c r="T43" i="13"/>
  <c r="S43" i="13"/>
  <c r="R43" i="13"/>
  <c r="Q43" i="13"/>
  <c r="N43" i="14" s="1"/>
  <c r="P43" i="13"/>
  <c r="O43" i="13"/>
  <c r="N43" i="13"/>
  <c r="M43" i="13"/>
  <c r="L43" i="13"/>
  <c r="K43" i="13"/>
  <c r="J43" i="13"/>
  <c r="K43" i="14" s="1"/>
  <c r="I43" i="13"/>
  <c r="H43" i="13"/>
  <c r="G43" i="13"/>
  <c r="F43" i="13"/>
  <c r="J43" i="14" s="1"/>
  <c r="E43" i="13"/>
  <c r="D43" i="13"/>
  <c r="C43" i="13"/>
  <c r="B43" i="13"/>
  <c r="A43" i="13"/>
  <c r="U42" i="13"/>
  <c r="T42" i="13"/>
  <c r="S42" i="13"/>
  <c r="R42" i="13"/>
  <c r="Q42" i="13"/>
  <c r="N42" i="14" s="1"/>
  <c r="P42" i="13"/>
  <c r="O42" i="13"/>
  <c r="N42" i="13"/>
  <c r="M42" i="13"/>
  <c r="L42" i="13"/>
  <c r="K42" i="13"/>
  <c r="L42" i="14" s="1"/>
  <c r="J42" i="13"/>
  <c r="K42" i="14" s="1"/>
  <c r="I42" i="13"/>
  <c r="H42" i="13"/>
  <c r="G42" i="13"/>
  <c r="F42" i="13"/>
  <c r="E42" i="13"/>
  <c r="D42" i="13"/>
  <c r="C42" i="13"/>
  <c r="B42" i="13"/>
  <c r="A42" i="13"/>
  <c r="U41" i="13"/>
  <c r="O41" i="14" s="1"/>
  <c r="T41" i="13"/>
  <c r="S41" i="13"/>
  <c r="R41" i="13"/>
  <c r="Q41" i="13"/>
  <c r="N41" i="14" s="1"/>
  <c r="P41" i="13"/>
  <c r="O41" i="13"/>
  <c r="N41" i="13"/>
  <c r="M41" i="13"/>
  <c r="L41" i="13"/>
  <c r="K41" i="13"/>
  <c r="L41" i="14" s="1"/>
  <c r="J41" i="13"/>
  <c r="I41" i="13"/>
  <c r="H41" i="13"/>
  <c r="G41" i="13"/>
  <c r="F41" i="13"/>
  <c r="J41" i="14" s="1"/>
  <c r="E41" i="13"/>
  <c r="D41" i="13"/>
  <c r="C41" i="13"/>
  <c r="B41" i="13"/>
  <c r="A41" i="13"/>
  <c r="U40" i="13"/>
  <c r="T40" i="13"/>
  <c r="S40" i="13"/>
  <c r="R40" i="13"/>
  <c r="Q40" i="13"/>
  <c r="N40" i="14" s="1"/>
  <c r="P40" i="13"/>
  <c r="O40" i="13"/>
  <c r="N40" i="13"/>
  <c r="M40" i="13"/>
  <c r="L40" i="13"/>
  <c r="K40" i="13"/>
  <c r="L40" i="14" s="1"/>
  <c r="J40" i="13"/>
  <c r="K40" i="14" s="1"/>
  <c r="I40" i="13"/>
  <c r="H40" i="13"/>
  <c r="G40" i="13"/>
  <c r="F40" i="13"/>
  <c r="J40" i="14" s="1"/>
  <c r="E40" i="13"/>
  <c r="D40" i="13"/>
  <c r="C40" i="13"/>
  <c r="B40" i="13"/>
  <c r="A40" i="13"/>
  <c r="U39" i="13"/>
  <c r="O39" i="14" s="1"/>
  <c r="T39" i="13"/>
  <c r="S39" i="13"/>
  <c r="R39" i="13"/>
  <c r="Q39" i="13"/>
  <c r="N39" i="14" s="1"/>
  <c r="P39" i="13"/>
  <c r="O39" i="13"/>
  <c r="N39" i="13"/>
  <c r="M39" i="13"/>
  <c r="L39" i="13"/>
  <c r="K39" i="13"/>
  <c r="L39" i="14" s="1"/>
  <c r="J39" i="13"/>
  <c r="K39" i="14" s="1"/>
  <c r="I39" i="13"/>
  <c r="H39" i="13"/>
  <c r="G39" i="13"/>
  <c r="F39" i="13"/>
  <c r="J39" i="14" s="1"/>
  <c r="E39" i="13"/>
  <c r="D39" i="13"/>
  <c r="C39" i="13"/>
  <c r="B39" i="13"/>
  <c r="A39" i="13"/>
  <c r="U38" i="13"/>
  <c r="O38" i="14" s="1"/>
  <c r="T38" i="13"/>
  <c r="S38" i="13"/>
  <c r="R38" i="13"/>
  <c r="Q38" i="13"/>
  <c r="N38" i="14" s="1"/>
  <c r="P38" i="13"/>
  <c r="O38" i="13"/>
  <c r="N38" i="13"/>
  <c r="M38" i="13"/>
  <c r="L38" i="13"/>
  <c r="K38" i="13"/>
  <c r="L38" i="14" s="1"/>
  <c r="J38" i="13"/>
  <c r="K38" i="14" s="1"/>
  <c r="I38" i="13"/>
  <c r="H38" i="13"/>
  <c r="G38" i="13"/>
  <c r="F38" i="13"/>
  <c r="J38" i="14" s="1"/>
  <c r="E38" i="13"/>
  <c r="D38" i="13"/>
  <c r="C38" i="13"/>
  <c r="B38" i="13"/>
  <c r="A38" i="13"/>
  <c r="U37" i="13"/>
  <c r="O37" i="14" s="1"/>
  <c r="T37" i="13"/>
  <c r="S37" i="13"/>
  <c r="R37" i="13"/>
  <c r="Q37" i="13"/>
  <c r="N37" i="14" s="1"/>
  <c r="P37" i="13"/>
  <c r="O37" i="13"/>
  <c r="N37" i="13"/>
  <c r="M37" i="13"/>
  <c r="L37" i="13"/>
  <c r="K37" i="13"/>
  <c r="L37" i="14" s="1"/>
  <c r="J37" i="13"/>
  <c r="I37" i="13"/>
  <c r="H37" i="13"/>
  <c r="G37" i="13"/>
  <c r="F37" i="13"/>
  <c r="J37" i="14" s="1"/>
  <c r="E37" i="13"/>
  <c r="D37" i="13"/>
  <c r="C37" i="13"/>
  <c r="B37" i="13"/>
  <c r="A37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U35" i="13"/>
  <c r="O35" i="14" s="1"/>
  <c r="T35" i="13"/>
  <c r="S35" i="13"/>
  <c r="R35" i="13"/>
  <c r="Q35" i="13"/>
  <c r="N35" i="14" s="1"/>
  <c r="P35" i="13"/>
  <c r="O35" i="13"/>
  <c r="N35" i="13"/>
  <c r="M35" i="13"/>
  <c r="L35" i="13"/>
  <c r="K35" i="13"/>
  <c r="L35" i="14" s="1"/>
  <c r="J35" i="13"/>
  <c r="K35" i="14" s="1"/>
  <c r="I35" i="13"/>
  <c r="H35" i="13"/>
  <c r="G35" i="13"/>
  <c r="F35" i="13"/>
  <c r="E35" i="13"/>
  <c r="D35" i="13"/>
  <c r="C35" i="13"/>
  <c r="B35" i="13"/>
  <c r="A35" i="13"/>
  <c r="U34" i="13"/>
  <c r="O34" i="14" s="1"/>
  <c r="T34" i="13"/>
  <c r="S34" i="13"/>
  <c r="R34" i="13"/>
  <c r="Q34" i="13"/>
  <c r="N34" i="14" s="1"/>
  <c r="P34" i="13"/>
  <c r="O34" i="13"/>
  <c r="N34" i="13"/>
  <c r="M34" i="13"/>
  <c r="L34" i="13"/>
  <c r="K34" i="13"/>
  <c r="L34" i="14" s="1"/>
  <c r="J34" i="13"/>
  <c r="K34" i="14" s="1"/>
  <c r="I34" i="13"/>
  <c r="H34" i="13"/>
  <c r="G34" i="13"/>
  <c r="F34" i="13"/>
  <c r="J34" i="14" s="1"/>
  <c r="E34" i="13"/>
  <c r="D34" i="13"/>
  <c r="C34" i="13"/>
  <c r="B34" i="13"/>
  <c r="A34" i="13"/>
  <c r="U33" i="13"/>
  <c r="O33" i="14" s="1"/>
  <c r="T33" i="13"/>
  <c r="S33" i="13"/>
  <c r="R33" i="13"/>
  <c r="Q33" i="13"/>
  <c r="N33" i="14" s="1"/>
  <c r="P33" i="13"/>
  <c r="O33" i="13"/>
  <c r="N33" i="13"/>
  <c r="M33" i="13"/>
  <c r="L33" i="13"/>
  <c r="K33" i="13"/>
  <c r="L33" i="14" s="1"/>
  <c r="J33" i="13"/>
  <c r="K33" i="14" s="1"/>
  <c r="I33" i="13"/>
  <c r="H33" i="13"/>
  <c r="G33" i="13"/>
  <c r="F33" i="13"/>
  <c r="J33" i="14" s="1"/>
  <c r="E33" i="13"/>
  <c r="D33" i="13"/>
  <c r="C33" i="13"/>
  <c r="B33" i="13"/>
  <c r="A33" i="13"/>
  <c r="U32" i="13"/>
  <c r="O32" i="14" s="1"/>
  <c r="T32" i="13"/>
  <c r="S32" i="13"/>
  <c r="R32" i="13"/>
  <c r="Q32" i="13"/>
  <c r="N32" i="14" s="1"/>
  <c r="P32" i="13"/>
  <c r="O32" i="13"/>
  <c r="N32" i="13"/>
  <c r="M32" i="13"/>
  <c r="L32" i="13"/>
  <c r="K32" i="13"/>
  <c r="L32" i="14" s="1"/>
  <c r="J32" i="13"/>
  <c r="K32" i="14" s="1"/>
  <c r="I32" i="13"/>
  <c r="H32" i="13"/>
  <c r="G32" i="13"/>
  <c r="F32" i="13"/>
  <c r="J32" i="14" s="1"/>
  <c r="E32" i="13"/>
  <c r="D32" i="13"/>
  <c r="C32" i="13"/>
  <c r="B32" i="13"/>
  <c r="A32" i="13"/>
  <c r="U31" i="13"/>
  <c r="O31" i="14" s="1"/>
  <c r="T31" i="13"/>
  <c r="S31" i="13"/>
  <c r="R31" i="13"/>
  <c r="Q31" i="13"/>
  <c r="N31" i="14" s="1"/>
  <c r="P31" i="13"/>
  <c r="O31" i="13"/>
  <c r="N31" i="13"/>
  <c r="M31" i="13"/>
  <c r="L31" i="13"/>
  <c r="K31" i="13"/>
  <c r="L31" i="14" s="1"/>
  <c r="J31" i="13"/>
  <c r="K31" i="14" s="1"/>
  <c r="I31" i="13"/>
  <c r="H31" i="13"/>
  <c r="G31" i="13"/>
  <c r="F31" i="13"/>
  <c r="J31" i="14" s="1"/>
  <c r="E31" i="13"/>
  <c r="D31" i="13"/>
  <c r="C31" i="13"/>
  <c r="B31" i="13"/>
  <c r="A31" i="13"/>
  <c r="U30" i="13"/>
  <c r="T30" i="13"/>
  <c r="S30" i="13"/>
  <c r="R30" i="13"/>
  <c r="Q30" i="13"/>
  <c r="N30" i="14" s="1"/>
  <c r="P30" i="13"/>
  <c r="O30" i="13"/>
  <c r="N30" i="13"/>
  <c r="M30" i="13"/>
  <c r="L30" i="13"/>
  <c r="K30" i="13"/>
  <c r="L30" i="14" s="1"/>
  <c r="J30" i="13"/>
  <c r="K30" i="14" s="1"/>
  <c r="I30" i="13"/>
  <c r="H30" i="13"/>
  <c r="G30" i="13"/>
  <c r="F30" i="13"/>
  <c r="J30" i="14" s="1"/>
  <c r="E30" i="13"/>
  <c r="D30" i="13"/>
  <c r="C30" i="13"/>
  <c r="B30" i="13"/>
  <c r="A30" i="13"/>
  <c r="U29" i="13"/>
  <c r="O29" i="14" s="1"/>
  <c r="T29" i="13"/>
  <c r="S29" i="13"/>
  <c r="R29" i="13"/>
  <c r="Q29" i="13"/>
  <c r="N29" i="14" s="1"/>
  <c r="P29" i="13"/>
  <c r="O29" i="13"/>
  <c r="N29" i="13"/>
  <c r="M29" i="13"/>
  <c r="L29" i="13"/>
  <c r="K29" i="13"/>
  <c r="L29" i="14" s="1"/>
  <c r="J29" i="13"/>
  <c r="K29" i="14" s="1"/>
  <c r="I29" i="13"/>
  <c r="H29" i="13"/>
  <c r="G29" i="13"/>
  <c r="F29" i="13"/>
  <c r="J29" i="14" s="1"/>
  <c r="E29" i="13"/>
  <c r="D29" i="13"/>
  <c r="C29" i="13"/>
  <c r="B29" i="13"/>
  <c r="A29" i="13"/>
  <c r="U28" i="13"/>
  <c r="O28" i="14" s="1"/>
  <c r="T28" i="13"/>
  <c r="S28" i="13"/>
  <c r="R28" i="13"/>
  <c r="Q28" i="13"/>
  <c r="N28" i="14" s="1"/>
  <c r="P28" i="13"/>
  <c r="O28" i="13"/>
  <c r="N28" i="13"/>
  <c r="M28" i="13"/>
  <c r="L28" i="13"/>
  <c r="K28" i="13"/>
  <c r="L28" i="14" s="1"/>
  <c r="J28" i="13"/>
  <c r="K28" i="14" s="1"/>
  <c r="I28" i="13"/>
  <c r="H28" i="13"/>
  <c r="G28" i="13"/>
  <c r="F28" i="13"/>
  <c r="J28" i="14" s="1"/>
  <c r="E28" i="13"/>
  <c r="D28" i="13"/>
  <c r="C28" i="13"/>
  <c r="B28" i="13"/>
  <c r="A28" i="13"/>
  <c r="U27" i="13"/>
  <c r="O27" i="14" s="1"/>
  <c r="T27" i="13"/>
  <c r="S27" i="13"/>
  <c r="R27" i="13"/>
  <c r="Q27" i="13"/>
  <c r="P27" i="13"/>
  <c r="O27" i="13"/>
  <c r="N27" i="13"/>
  <c r="M27" i="13"/>
  <c r="L27" i="13"/>
  <c r="K27" i="13"/>
  <c r="L27" i="14" s="1"/>
  <c r="J27" i="13"/>
  <c r="K27" i="14" s="1"/>
  <c r="I27" i="13"/>
  <c r="H27" i="13"/>
  <c r="G27" i="13"/>
  <c r="F27" i="13"/>
  <c r="J27" i="14" s="1"/>
  <c r="E27" i="13"/>
  <c r="D27" i="13"/>
  <c r="C27" i="13"/>
  <c r="B27" i="13"/>
  <c r="A27" i="13"/>
  <c r="U26" i="13"/>
  <c r="O26" i="14" s="1"/>
  <c r="T26" i="13"/>
  <c r="S26" i="13"/>
  <c r="R26" i="13"/>
  <c r="Q26" i="13"/>
  <c r="N26" i="14" s="1"/>
  <c r="P26" i="13"/>
  <c r="O26" i="13"/>
  <c r="N26" i="13"/>
  <c r="M26" i="13"/>
  <c r="L26" i="13"/>
  <c r="K26" i="13"/>
  <c r="J26" i="13"/>
  <c r="K26" i="14" s="1"/>
  <c r="I26" i="13"/>
  <c r="H26" i="13"/>
  <c r="G26" i="13"/>
  <c r="F26" i="13"/>
  <c r="J26" i="14" s="1"/>
  <c r="E26" i="13"/>
  <c r="D26" i="13"/>
  <c r="C26" i="13"/>
  <c r="B26" i="13"/>
  <c r="A26" i="13"/>
  <c r="U25" i="13"/>
  <c r="O25" i="14" s="1"/>
  <c r="T25" i="13"/>
  <c r="S25" i="13"/>
  <c r="R25" i="13"/>
  <c r="Q25" i="13"/>
  <c r="N25" i="14" s="1"/>
  <c r="P25" i="13"/>
  <c r="O25" i="13"/>
  <c r="N25" i="13"/>
  <c r="M25" i="13"/>
  <c r="L25" i="13"/>
  <c r="K25" i="13"/>
  <c r="L25" i="14" s="1"/>
  <c r="J25" i="13"/>
  <c r="K25" i="14" s="1"/>
  <c r="I25" i="13"/>
  <c r="H25" i="13"/>
  <c r="G25" i="13"/>
  <c r="F25" i="13"/>
  <c r="J25" i="14" s="1"/>
  <c r="E25" i="13"/>
  <c r="D25" i="13"/>
  <c r="C25" i="13"/>
  <c r="B25" i="13"/>
  <c r="A25" i="13"/>
  <c r="U24" i="13"/>
  <c r="O24" i="14" s="1"/>
  <c r="T24" i="13"/>
  <c r="S24" i="13"/>
  <c r="R24" i="13"/>
  <c r="Q24" i="13"/>
  <c r="N24" i="14" s="1"/>
  <c r="P24" i="13"/>
  <c r="O24" i="13"/>
  <c r="N24" i="13"/>
  <c r="M24" i="13"/>
  <c r="L24" i="13"/>
  <c r="K24" i="13"/>
  <c r="L24" i="14" s="1"/>
  <c r="J24" i="13"/>
  <c r="K24" i="14" s="1"/>
  <c r="I24" i="13"/>
  <c r="H24" i="13"/>
  <c r="G24" i="13"/>
  <c r="F24" i="13"/>
  <c r="J24" i="14" s="1"/>
  <c r="E24" i="13"/>
  <c r="D24" i="13"/>
  <c r="C24" i="13"/>
  <c r="B24" i="13"/>
  <c r="A24" i="13"/>
  <c r="U23" i="13"/>
  <c r="O23" i="14" s="1"/>
  <c r="T23" i="13"/>
  <c r="S23" i="13"/>
  <c r="R23" i="13"/>
  <c r="Q23" i="13"/>
  <c r="N23" i="14" s="1"/>
  <c r="P23" i="13"/>
  <c r="O23" i="13"/>
  <c r="N23" i="13"/>
  <c r="M23" i="13"/>
  <c r="L23" i="13"/>
  <c r="K23" i="13"/>
  <c r="L23" i="14" s="1"/>
  <c r="J23" i="13"/>
  <c r="K23" i="14" s="1"/>
  <c r="I23" i="13"/>
  <c r="H23" i="13"/>
  <c r="G23" i="13"/>
  <c r="F23" i="13"/>
  <c r="J23" i="14" s="1"/>
  <c r="E23" i="13"/>
  <c r="D23" i="13"/>
  <c r="C23" i="13"/>
  <c r="B23" i="13"/>
  <c r="A23" i="13"/>
  <c r="U21" i="13"/>
  <c r="O20" i="14" s="1"/>
  <c r="T21" i="13"/>
  <c r="S21" i="13"/>
  <c r="R21" i="13"/>
  <c r="Q21" i="13"/>
  <c r="N20" i="14" s="1"/>
  <c r="P21" i="13"/>
  <c r="O21" i="13"/>
  <c r="N21" i="13"/>
  <c r="M21" i="13"/>
  <c r="L21" i="13"/>
  <c r="K21" i="13"/>
  <c r="L20" i="14" s="1"/>
  <c r="J21" i="13"/>
  <c r="K20" i="14" s="1"/>
  <c r="I21" i="13"/>
  <c r="H21" i="13"/>
  <c r="G21" i="13"/>
  <c r="F21" i="13"/>
  <c r="J20" i="14" s="1"/>
  <c r="E21" i="13"/>
  <c r="D21" i="13"/>
  <c r="C21" i="13"/>
  <c r="B21" i="13"/>
  <c r="A21" i="13"/>
  <c r="U20" i="13"/>
  <c r="O19" i="14" s="1"/>
  <c r="T20" i="13"/>
  <c r="S20" i="13"/>
  <c r="R20" i="13"/>
  <c r="Q20" i="13"/>
  <c r="N19" i="14" s="1"/>
  <c r="P20" i="13"/>
  <c r="O20" i="13"/>
  <c r="N20" i="13"/>
  <c r="M20" i="13"/>
  <c r="L20" i="13"/>
  <c r="K20" i="13"/>
  <c r="L19" i="14" s="1"/>
  <c r="J20" i="13"/>
  <c r="K19" i="14" s="1"/>
  <c r="I20" i="13"/>
  <c r="H20" i="13"/>
  <c r="G20" i="13"/>
  <c r="F20" i="13"/>
  <c r="J19" i="14" s="1"/>
  <c r="E20" i="13"/>
  <c r="D20" i="13"/>
  <c r="C20" i="13"/>
  <c r="B20" i="13"/>
  <c r="A20" i="13"/>
  <c r="U19" i="13"/>
  <c r="O18" i="14" s="1"/>
  <c r="T19" i="13"/>
  <c r="S19" i="13"/>
  <c r="R19" i="13"/>
  <c r="Q19" i="13"/>
  <c r="N18" i="14" s="1"/>
  <c r="P19" i="13"/>
  <c r="O19" i="13"/>
  <c r="N19" i="13"/>
  <c r="M19" i="13"/>
  <c r="L19" i="13"/>
  <c r="K19" i="13"/>
  <c r="J19" i="13"/>
  <c r="K18" i="14" s="1"/>
  <c r="I19" i="13"/>
  <c r="H19" i="13"/>
  <c r="G19" i="13"/>
  <c r="F19" i="13"/>
  <c r="J18" i="14" s="1"/>
  <c r="E19" i="13"/>
  <c r="D19" i="13"/>
  <c r="C19" i="13"/>
  <c r="B19" i="13"/>
  <c r="A19" i="13"/>
  <c r="U18" i="13"/>
  <c r="O17" i="14" s="1"/>
  <c r="T18" i="13"/>
  <c r="S18" i="13"/>
  <c r="R18" i="13"/>
  <c r="Q18" i="13"/>
  <c r="P18" i="13"/>
  <c r="O18" i="13"/>
  <c r="N18" i="13"/>
  <c r="M18" i="13"/>
  <c r="L18" i="13"/>
  <c r="K18" i="13"/>
  <c r="L17" i="14" s="1"/>
  <c r="J18" i="13"/>
  <c r="K17" i="14" s="1"/>
  <c r="I18" i="13"/>
  <c r="H18" i="13"/>
  <c r="G18" i="13"/>
  <c r="F18" i="13"/>
  <c r="J17" i="14" s="1"/>
  <c r="E18" i="13"/>
  <c r="D18" i="13"/>
  <c r="C18" i="13"/>
  <c r="B18" i="13"/>
  <c r="A18" i="13"/>
  <c r="U17" i="13"/>
  <c r="O16" i="14" s="1"/>
  <c r="T17" i="13"/>
  <c r="S17" i="13"/>
  <c r="R17" i="13"/>
  <c r="Q17" i="13"/>
  <c r="N16" i="14" s="1"/>
  <c r="P17" i="13"/>
  <c r="O17" i="13"/>
  <c r="N17" i="13"/>
  <c r="M17" i="13"/>
  <c r="L17" i="13"/>
  <c r="K17" i="13"/>
  <c r="L16" i="14" s="1"/>
  <c r="J17" i="13"/>
  <c r="K16" i="14" s="1"/>
  <c r="I17" i="13"/>
  <c r="H17" i="13"/>
  <c r="G17" i="13"/>
  <c r="F17" i="13"/>
  <c r="J16" i="14" s="1"/>
  <c r="E17" i="13"/>
  <c r="D17" i="13"/>
  <c r="C17" i="13"/>
  <c r="B17" i="13"/>
  <c r="A17" i="13"/>
  <c r="U16" i="13"/>
  <c r="O15" i="14" s="1"/>
  <c r="T16" i="13"/>
  <c r="S16" i="13"/>
  <c r="R16" i="13"/>
  <c r="Q16" i="13"/>
  <c r="P16" i="13"/>
  <c r="O16" i="13"/>
  <c r="N16" i="13"/>
  <c r="M16" i="13"/>
  <c r="L16" i="13"/>
  <c r="K16" i="13"/>
  <c r="L15" i="14" s="1"/>
  <c r="J16" i="13"/>
  <c r="K15" i="14" s="1"/>
  <c r="I16" i="13"/>
  <c r="H16" i="13"/>
  <c r="G16" i="13"/>
  <c r="F16" i="13"/>
  <c r="J15" i="14" s="1"/>
  <c r="E16" i="13"/>
  <c r="D16" i="13"/>
  <c r="C16" i="13"/>
  <c r="B16" i="13"/>
  <c r="A16" i="13"/>
  <c r="U15" i="13"/>
  <c r="T15" i="13"/>
  <c r="S15" i="13"/>
  <c r="R15" i="13"/>
  <c r="Q15" i="13"/>
  <c r="N14" i="14" s="1"/>
  <c r="P15" i="13"/>
  <c r="O15" i="13"/>
  <c r="N15" i="13"/>
  <c r="M15" i="13"/>
  <c r="L15" i="13"/>
  <c r="K15" i="13"/>
  <c r="L14" i="14" s="1"/>
  <c r="J15" i="13"/>
  <c r="K14" i="14" s="1"/>
  <c r="I15" i="13"/>
  <c r="H15" i="13"/>
  <c r="G15" i="13"/>
  <c r="F15" i="13"/>
  <c r="J14" i="14" s="1"/>
  <c r="E15" i="13"/>
  <c r="D15" i="13"/>
  <c r="C15" i="13"/>
  <c r="B15" i="13"/>
  <c r="A15" i="13"/>
  <c r="U14" i="13"/>
  <c r="O13" i="14" s="1"/>
  <c r="T14" i="13"/>
  <c r="S14" i="13"/>
  <c r="R14" i="13"/>
  <c r="Q14" i="13"/>
  <c r="P14" i="13"/>
  <c r="O14" i="13"/>
  <c r="N14" i="13"/>
  <c r="M14" i="13"/>
  <c r="L14" i="13"/>
  <c r="K14" i="13"/>
  <c r="L13" i="14" s="1"/>
  <c r="J14" i="13"/>
  <c r="K13" i="14" s="1"/>
  <c r="I14" i="13"/>
  <c r="H14" i="13"/>
  <c r="G14" i="13"/>
  <c r="F14" i="13"/>
  <c r="J13" i="14" s="1"/>
  <c r="E14" i="13"/>
  <c r="D14" i="13"/>
  <c r="C14" i="13"/>
  <c r="B14" i="13"/>
  <c r="A14" i="13"/>
  <c r="U13" i="13"/>
  <c r="O12" i="14" s="1"/>
  <c r="T13" i="13"/>
  <c r="S13" i="13"/>
  <c r="R13" i="13"/>
  <c r="Q13" i="13"/>
  <c r="N12" i="14" s="1"/>
  <c r="P13" i="13"/>
  <c r="O13" i="13"/>
  <c r="N13" i="13"/>
  <c r="M13" i="13"/>
  <c r="L13" i="13"/>
  <c r="K13" i="13"/>
  <c r="L12" i="14" s="1"/>
  <c r="J13" i="13"/>
  <c r="K12" i="14" s="1"/>
  <c r="I13" i="13"/>
  <c r="H13" i="13"/>
  <c r="G13" i="13"/>
  <c r="F13" i="13"/>
  <c r="J12" i="14" s="1"/>
  <c r="E13" i="13"/>
  <c r="D13" i="13"/>
  <c r="C13" i="13"/>
  <c r="B13" i="13"/>
  <c r="A13" i="13"/>
  <c r="U12" i="13"/>
  <c r="O11" i="14" s="1"/>
  <c r="T12" i="13"/>
  <c r="S12" i="13"/>
  <c r="R12" i="13"/>
  <c r="Q12" i="13"/>
  <c r="N11" i="14" s="1"/>
  <c r="P12" i="13"/>
  <c r="O12" i="13"/>
  <c r="N12" i="13"/>
  <c r="M12" i="13"/>
  <c r="L12" i="13"/>
  <c r="K12" i="13"/>
  <c r="L11" i="14" s="1"/>
  <c r="J12" i="13"/>
  <c r="K11" i="14" s="1"/>
  <c r="I12" i="13"/>
  <c r="H12" i="13"/>
  <c r="G12" i="13"/>
  <c r="F12" i="13"/>
  <c r="J11" i="14" s="1"/>
  <c r="E12" i="13"/>
  <c r="D12" i="13"/>
  <c r="C12" i="13"/>
  <c r="B12" i="13"/>
  <c r="A12" i="13"/>
  <c r="U11" i="13"/>
  <c r="O10" i="14" s="1"/>
  <c r="T11" i="13"/>
  <c r="S11" i="13"/>
  <c r="R11" i="13"/>
  <c r="Q11" i="13"/>
  <c r="P11" i="13"/>
  <c r="O11" i="13"/>
  <c r="N11" i="13"/>
  <c r="M11" i="13"/>
  <c r="L11" i="13"/>
  <c r="K11" i="13"/>
  <c r="L10" i="14" s="1"/>
  <c r="J11" i="13"/>
  <c r="K10" i="14" s="1"/>
  <c r="I11" i="13"/>
  <c r="H11" i="13"/>
  <c r="G11" i="13"/>
  <c r="F11" i="13"/>
  <c r="J10" i="14" s="1"/>
  <c r="E11" i="13"/>
  <c r="D11" i="13"/>
  <c r="C11" i="13"/>
  <c r="B11" i="13"/>
  <c r="A11" i="13"/>
  <c r="U10" i="13"/>
  <c r="O9" i="14" s="1"/>
  <c r="T10" i="13"/>
  <c r="S10" i="13"/>
  <c r="R10" i="13"/>
  <c r="Q10" i="13"/>
  <c r="N9" i="14" s="1"/>
  <c r="P10" i="13"/>
  <c r="O10" i="13"/>
  <c r="N10" i="13"/>
  <c r="M10" i="13"/>
  <c r="L10" i="13"/>
  <c r="K10" i="13"/>
  <c r="L9" i="14" s="1"/>
  <c r="J10" i="13"/>
  <c r="K9" i="14" s="1"/>
  <c r="I10" i="13"/>
  <c r="H10" i="13"/>
  <c r="G10" i="13"/>
  <c r="F10" i="13"/>
  <c r="J9" i="14" s="1"/>
  <c r="E10" i="13"/>
  <c r="D10" i="13"/>
  <c r="C10" i="13"/>
  <c r="B10" i="13"/>
  <c r="A10" i="13"/>
  <c r="U9" i="13"/>
  <c r="O8" i="14" s="1"/>
  <c r="T9" i="13"/>
  <c r="S9" i="13"/>
  <c r="R9" i="13"/>
  <c r="Q9" i="13"/>
  <c r="N8" i="14" s="1"/>
  <c r="P9" i="13"/>
  <c r="O9" i="13"/>
  <c r="N9" i="13"/>
  <c r="M9" i="13"/>
  <c r="L9" i="13"/>
  <c r="K9" i="13"/>
  <c r="L8" i="14" s="1"/>
  <c r="J9" i="13"/>
  <c r="K8" i="14" s="1"/>
  <c r="I9" i="13"/>
  <c r="H9" i="13"/>
  <c r="G9" i="13"/>
  <c r="F9" i="13"/>
  <c r="J8" i="14" s="1"/>
  <c r="E9" i="13"/>
  <c r="D9" i="13"/>
  <c r="C9" i="13"/>
  <c r="B9" i="13"/>
  <c r="A9" i="13"/>
  <c r="U8" i="13"/>
  <c r="O7" i="14" s="1"/>
  <c r="T8" i="13"/>
  <c r="S8" i="13"/>
  <c r="R8" i="13"/>
  <c r="Q8" i="13"/>
  <c r="N7" i="14" s="1"/>
  <c r="P8" i="13"/>
  <c r="O8" i="13"/>
  <c r="N8" i="13"/>
  <c r="M8" i="13"/>
  <c r="L8" i="13"/>
  <c r="K8" i="13"/>
  <c r="L7" i="14" s="1"/>
  <c r="J8" i="13"/>
  <c r="K7" i="14" s="1"/>
  <c r="I8" i="13"/>
  <c r="H8" i="13"/>
  <c r="G8" i="13"/>
  <c r="F8" i="13"/>
  <c r="J7" i="14" s="1"/>
  <c r="E8" i="13"/>
  <c r="D8" i="13"/>
  <c r="C8" i="13"/>
  <c r="B8" i="13"/>
  <c r="A8" i="13"/>
  <c r="U7" i="13"/>
  <c r="O6" i="14" s="1"/>
  <c r="T7" i="13"/>
  <c r="S7" i="13"/>
  <c r="R7" i="13"/>
  <c r="Q7" i="13"/>
  <c r="N6" i="14" s="1"/>
  <c r="P7" i="13"/>
  <c r="O7" i="13"/>
  <c r="N7" i="13"/>
  <c r="M7" i="13"/>
  <c r="L7" i="13"/>
  <c r="K7" i="13"/>
  <c r="L6" i="14" s="1"/>
  <c r="J7" i="13"/>
  <c r="K6" i="14" s="1"/>
  <c r="I7" i="13"/>
  <c r="H7" i="13"/>
  <c r="G7" i="13"/>
  <c r="F7" i="13"/>
  <c r="J6" i="14" s="1"/>
  <c r="E7" i="13"/>
  <c r="D7" i="13"/>
  <c r="C7" i="13"/>
  <c r="B7" i="13"/>
  <c r="A7" i="13"/>
  <c r="U6" i="13"/>
  <c r="O5" i="14" s="1"/>
  <c r="T6" i="13"/>
  <c r="S6" i="13"/>
  <c r="R6" i="13"/>
  <c r="Q6" i="13"/>
  <c r="N5" i="14" s="1"/>
  <c r="P6" i="13"/>
  <c r="O6" i="13"/>
  <c r="N6" i="13"/>
  <c r="M6" i="13"/>
  <c r="L6" i="13"/>
  <c r="K6" i="13"/>
  <c r="L5" i="14" s="1"/>
  <c r="J6" i="13"/>
  <c r="K5" i="14" s="1"/>
  <c r="I6" i="13"/>
  <c r="H6" i="13"/>
  <c r="G6" i="13"/>
  <c r="F6" i="13"/>
  <c r="J5" i="14" s="1"/>
  <c r="E6" i="13"/>
  <c r="D6" i="13"/>
  <c r="C6" i="13"/>
  <c r="B6" i="13"/>
  <c r="A6" i="13"/>
  <c r="U5" i="13"/>
  <c r="T5" i="13"/>
  <c r="S5" i="13"/>
  <c r="R5" i="13"/>
  <c r="Q5" i="13"/>
  <c r="N4" i="14" s="1"/>
  <c r="P5" i="13"/>
  <c r="O5" i="13"/>
  <c r="N5" i="13"/>
  <c r="M5" i="13"/>
  <c r="L5" i="13"/>
  <c r="K5" i="13"/>
  <c r="L4" i="14" s="1"/>
  <c r="J5" i="13"/>
  <c r="K4" i="14" s="1"/>
  <c r="I5" i="13"/>
  <c r="H5" i="13"/>
  <c r="G5" i="13"/>
  <c r="F5" i="13"/>
  <c r="J4" i="14" s="1"/>
  <c r="E5" i="13"/>
  <c r="D5" i="13"/>
  <c r="C5" i="13"/>
  <c r="B5" i="13"/>
  <c r="A5" i="13"/>
  <c r="U4" i="13"/>
  <c r="O3" i="14" s="1"/>
  <c r="T4" i="13"/>
  <c r="S4" i="13"/>
  <c r="R4" i="13"/>
  <c r="Q4" i="13"/>
  <c r="N3" i="14" s="1"/>
  <c r="P4" i="13"/>
  <c r="O4" i="13"/>
  <c r="N4" i="13"/>
  <c r="M4" i="13"/>
  <c r="L4" i="13"/>
  <c r="K4" i="13"/>
  <c r="L3" i="14" s="1"/>
  <c r="J4" i="13"/>
  <c r="K3" i="14" s="1"/>
  <c r="I4" i="13"/>
  <c r="H4" i="13"/>
  <c r="G4" i="13"/>
  <c r="F4" i="13"/>
  <c r="J3" i="14" s="1"/>
  <c r="E4" i="13"/>
  <c r="D4" i="13"/>
  <c r="C4" i="13"/>
  <c r="B4" i="13"/>
  <c r="A4" i="13"/>
  <c r="U3" i="13"/>
  <c r="O2" i="14" s="1"/>
  <c r="T3" i="13"/>
  <c r="S3" i="13"/>
  <c r="R3" i="13"/>
  <c r="Q3" i="13"/>
  <c r="N2" i="14" s="1"/>
  <c r="P3" i="13"/>
  <c r="O3" i="13"/>
  <c r="N3" i="13"/>
  <c r="M3" i="13"/>
  <c r="L3" i="13"/>
  <c r="K3" i="13"/>
  <c r="J3" i="13"/>
  <c r="K2" i="14" s="1"/>
  <c r="I3" i="13"/>
  <c r="H3" i="13"/>
  <c r="G3" i="13"/>
  <c r="F3" i="13"/>
  <c r="J2" i="14" s="1"/>
  <c r="E3" i="13"/>
  <c r="D3" i="13"/>
  <c r="C3" i="13"/>
  <c r="B3" i="13"/>
  <c r="A3" i="13"/>
  <c r="W2" i="13"/>
  <c r="T2" i="13"/>
  <c r="P2" i="13"/>
  <c r="I2" i="13"/>
  <c r="E2" i="13"/>
  <c r="S264" i="21"/>
  <c r="R264" i="21"/>
  <c r="Q264" i="21"/>
  <c r="P264" i="21"/>
  <c r="O26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D263" i="21"/>
  <c r="C263" i="21"/>
  <c r="S262" i="21"/>
  <c r="R262" i="21"/>
  <c r="Q262" i="21"/>
  <c r="P262" i="21"/>
  <c r="O262" i="21"/>
  <c r="N262" i="21"/>
  <c r="M262" i="21"/>
  <c r="L262" i="21"/>
  <c r="K262" i="21"/>
  <c r="J262" i="21"/>
  <c r="I262" i="21"/>
  <c r="H262" i="21"/>
  <c r="G262" i="21"/>
  <c r="F262" i="21"/>
  <c r="E262" i="21"/>
  <c r="D262" i="21"/>
  <c r="C262" i="21"/>
  <c r="S261" i="21"/>
  <c r="R261" i="21"/>
  <c r="Q261" i="21"/>
  <c r="P261" i="21"/>
  <c r="O261" i="21"/>
  <c r="N261" i="21"/>
  <c r="M261" i="21"/>
  <c r="L261" i="21"/>
  <c r="K261" i="21"/>
  <c r="J261" i="21"/>
  <c r="I261" i="21"/>
  <c r="H261" i="21"/>
  <c r="G261" i="21"/>
  <c r="F261" i="21"/>
  <c r="E261" i="21"/>
  <c r="D261" i="21"/>
  <c r="C261" i="21"/>
  <c r="S260" i="21"/>
  <c r="R260" i="21"/>
  <c r="Q260" i="21"/>
  <c r="P260" i="21"/>
  <c r="O260" i="21"/>
  <c r="N260" i="21"/>
  <c r="M260" i="21"/>
  <c r="L260" i="21"/>
  <c r="K260" i="21"/>
  <c r="J260" i="21"/>
  <c r="I260" i="21"/>
  <c r="H260" i="21"/>
  <c r="G260" i="21"/>
  <c r="F260" i="21"/>
  <c r="E260" i="21"/>
  <c r="D260" i="21"/>
  <c r="C260" i="21"/>
  <c r="S259" i="21"/>
  <c r="R259" i="21"/>
  <c r="Q259" i="21"/>
  <c r="P259" i="21"/>
  <c r="O259" i="21"/>
  <c r="N259" i="21"/>
  <c r="M259" i="21"/>
  <c r="L259" i="21"/>
  <c r="K259" i="21"/>
  <c r="J259" i="21"/>
  <c r="I259" i="21"/>
  <c r="H259" i="21"/>
  <c r="G259" i="21"/>
  <c r="F259" i="21"/>
  <c r="E259" i="21"/>
  <c r="D259" i="21"/>
  <c r="C259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E258" i="21"/>
  <c r="D258" i="21"/>
  <c r="C258" i="21"/>
  <c r="S257" i="21"/>
  <c r="R257" i="21"/>
  <c r="Q257" i="21"/>
  <c r="P257" i="21"/>
  <c r="O257" i="21"/>
  <c r="N257" i="21"/>
  <c r="M257" i="21"/>
  <c r="L257" i="21"/>
  <c r="K257" i="21"/>
  <c r="J257" i="21"/>
  <c r="I257" i="21"/>
  <c r="H257" i="21"/>
  <c r="G257" i="21"/>
  <c r="F257" i="21"/>
  <c r="E257" i="21"/>
  <c r="D257" i="21"/>
  <c r="C257" i="21"/>
  <c r="S256" i="21"/>
  <c r="R256" i="21"/>
  <c r="Q256" i="21"/>
  <c r="P256" i="21"/>
  <c r="O256" i="21"/>
  <c r="N256" i="21"/>
  <c r="M256" i="21"/>
  <c r="L256" i="21"/>
  <c r="K256" i="21"/>
  <c r="J256" i="21"/>
  <c r="I256" i="21"/>
  <c r="H256" i="21"/>
  <c r="G256" i="21"/>
  <c r="F256" i="21"/>
  <c r="E256" i="21"/>
  <c r="D256" i="21"/>
  <c r="C256" i="21"/>
  <c r="S255" i="21"/>
  <c r="R255" i="21"/>
  <c r="Q255" i="21"/>
  <c r="P255" i="21"/>
  <c r="O255" i="21"/>
  <c r="N255" i="21"/>
  <c r="M255" i="21"/>
  <c r="L255" i="21"/>
  <c r="K255" i="21"/>
  <c r="J255" i="21"/>
  <c r="I255" i="21"/>
  <c r="H255" i="21"/>
  <c r="G255" i="21"/>
  <c r="F255" i="21"/>
  <c r="E255" i="21"/>
  <c r="D255" i="21"/>
  <c r="C255" i="21"/>
  <c r="S254" i="21"/>
  <c r="R254" i="21"/>
  <c r="Q254" i="21"/>
  <c r="P254" i="21"/>
  <c r="O254" i="21"/>
  <c r="N254" i="21"/>
  <c r="M254" i="21"/>
  <c r="L254" i="21"/>
  <c r="K254" i="21"/>
  <c r="J254" i="21"/>
  <c r="I254" i="21"/>
  <c r="H254" i="21"/>
  <c r="G254" i="21"/>
  <c r="F254" i="21"/>
  <c r="E254" i="21"/>
  <c r="D254" i="21"/>
  <c r="C254" i="21"/>
  <c r="S253" i="21"/>
  <c r="R253" i="21"/>
  <c r="Q253" i="21"/>
  <c r="P253" i="21"/>
  <c r="O253" i="21"/>
  <c r="N253" i="21"/>
  <c r="M253" i="21"/>
  <c r="L253" i="21"/>
  <c r="K253" i="21"/>
  <c r="J253" i="21"/>
  <c r="I253" i="21"/>
  <c r="H253" i="21"/>
  <c r="G253" i="21"/>
  <c r="F253" i="21"/>
  <c r="E253" i="21"/>
  <c r="D253" i="21"/>
  <c r="C253" i="21"/>
  <c r="S252" i="21"/>
  <c r="R252" i="21"/>
  <c r="Q252" i="21"/>
  <c r="P252" i="21"/>
  <c r="O252" i="21"/>
  <c r="N252" i="21"/>
  <c r="M252" i="21"/>
  <c r="L252" i="21"/>
  <c r="K252" i="21"/>
  <c r="J252" i="21"/>
  <c r="I252" i="21"/>
  <c r="H252" i="21"/>
  <c r="G252" i="21"/>
  <c r="F252" i="21"/>
  <c r="E252" i="21"/>
  <c r="D252" i="21"/>
  <c r="C252" i="21"/>
  <c r="S251" i="21"/>
  <c r="R251" i="21"/>
  <c r="Q251" i="21"/>
  <c r="P251" i="21"/>
  <c r="O251" i="21"/>
  <c r="N251" i="21"/>
  <c r="M251" i="21"/>
  <c r="L251" i="21"/>
  <c r="K251" i="21"/>
  <c r="J251" i="21"/>
  <c r="I251" i="21"/>
  <c r="H251" i="21"/>
  <c r="G251" i="21"/>
  <c r="F251" i="21"/>
  <c r="E251" i="21"/>
  <c r="D251" i="21"/>
  <c r="C251" i="21"/>
  <c r="S250" i="21"/>
  <c r="R250" i="21"/>
  <c r="Q250" i="21"/>
  <c r="P250" i="21"/>
  <c r="O250" i="21"/>
  <c r="N250" i="21"/>
  <c r="M250" i="21"/>
  <c r="L250" i="21"/>
  <c r="K250" i="21"/>
  <c r="J250" i="21"/>
  <c r="I250" i="21"/>
  <c r="H250" i="21"/>
  <c r="G250" i="21"/>
  <c r="F250" i="21"/>
  <c r="E250" i="21"/>
  <c r="D250" i="21"/>
  <c r="C250" i="21"/>
  <c r="S249" i="21"/>
  <c r="R249" i="21"/>
  <c r="Q249" i="21"/>
  <c r="P249" i="21"/>
  <c r="O249" i="21"/>
  <c r="N249" i="21"/>
  <c r="M249" i="21"/>
  <c r="L249" i="21"/>
  <c r="K249" i="21"/>
  <c r="J249" i="21"/>
  <c r="I249" i="21"/>
  <c r="H249" i="21"/>
  <c r="G249" i="21"/>
  <c r="F249" i="21"/>
  <c r="E249" i="21"/>
  <c r="D249" i="21"/>
  <c r="C249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S247" i="21"/>
  <c r="R247" i="21"/>
  <c r="Q247" i="21"/>
  <c r="P247" i="21"/>
  <c r="O247" i="21"/>
  <c r="N247" i="21"/>
  <c r="M247" i="21"/>
  <c r="L247" i="21"/>
  <c r="K247" i="21"/>
  <c r="J247" i="21"/>
  <c r="I247" i="21"/>
  <c r="H247" i="21"/>
  <c r="G247" i="21"/>
  <c r="F247" i="21"/>
  <c r="E247" i="21"/>
  <c r="D247" i="21"/>
  <c r="C247" i="21"/>
  <c r="S246" i="21"/>
  <c r="R246" i="21"/>
  <c r="Q246" i="21"/>
  <c r="P246" i="21"/>
  <c r="O246" i="21"/>
  <c r="N246" i="21"/>
  <c r="M246" i="21"/>
  <c r="L246" i="21"/>
  <c r="K246" i="21"/>
  <c r="J246" i="21"/>
  <c r="I246" i="21"/>
  <c r="H246" i="21"/>
  <c r="G246" i="21"/>
  <c r="F246" i="21"/>
  <c r="E246" i="21"/>
  <c r="D246" i="21"/>
  <c r="C246" i="21"/>
  <c r="S245" i="21"/>
  <c r="R245" i="21"/>
  <c r="Q245" i="21"/>
  <c r="P245" i="21"/>
  <c r="O245" i="21"/>
  <c r="N245" i="21"/>
  <c r="M245" i="21"/>
  <c r="L245" i="21"/>
  <c r="K245" i="21"/>
  <c r="J245" i="21"/>
  <c r="I245" i="21"/>
  <c r="H245" i="21"/>
  <c r="G245" i="21"/>
  <c r="F245" i="21"/>
  <c r="E245" i="21"/>
  <c r="D245" i="21"/>
  <c r="C245" i="21"/>
  <c r="S244" i="21"/>
  <c r="R244" i="21"/>
  <c r="Q244" i="21"/>
  <c r="P244" i="21"/>
  <c r="O244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S243" i="21"/>
  <c r="R243" i="21"/>
  <c r="Q243" i="21"/>
  <c r="P243" i="21"/>
  <c r="O243" i="21"/>
  <c r="N243" i="21"/>
  <c r="M243" i="21"/>
  <c r="L243" i="21"/>
  <c r="K243" i="21"/>
  <c r="J243" i="21"/>
  <c r="I243" i="21"/>
  <c r="H243" i="21"/>
  <c r="G243" i="21"/>
  <c r="F243" i="21"/>
  <c r="E243" i="21"/>
  <c r="D243" i="21"/>
  <c r="C243" i="21"/>
  <c r="S242" i="21"/>
  <c r="R242" i="21"/>
  <c r="Q242" i="21"/>
  <c r="P242" i="21"/>
  <c r="O242" i="21"/>
  <c r="N242" i="21"/>
  <c r="M242" i="21"/>
  <c r="L242" i="21"/>
  <c r="K242" i="21"/>
  <c r="J242" i="21"/>
  <c r="I242" i="21"/>
  <c r="H242" i="21"/>
  <c r="G242" i="21"/>
  <c r="F242" i="21"/>
  <c r="E242" i="21"/>
  <c r="D242" i="21"/>
  <c r="C242" i="21"/>
  <c r="S241" i="21"/>
  <c r="R241" i="21"/>
  <c r="Q241" i="21"/>
  <c r="P241" i="21"/>
  <c r="O241" i="21"/>
  <c r="N241" i="21"/>
  <c r="M241" i="21"/>
  <c r="L241" i="21"/>
  <c r="K241" i="21"/>
  <c r="J241" i="21"/>
  <c r="I241" i="21"/>
  <c r="H241" i="21"/>
  <c r="G241" i="21"/>
  <c r="F241" i="21"/>
  <c r="E241" i="21"/>
  <c r="D241" i="21"/>
  <c r="C241" i="21"/>
  <c r="S240" i="21"/>
  <c r="R240" i="21"/>
  <c r="Q240" i="21"/>
  <c r="P240" i="21"/>
  <c r="O240" i="21"/>
  <c r="N240" i="21"/>
  <c r="M240" i="21"/>
  <c r="L240" i="21"/>
  <c r="K240" i="21"/>
  <c r="J240" i="21"/>
  <c r="I240" i="21"/>
  <c r="H240" i="21"/>
  <c r="G240" i="21"/>
  <c r="F240" i="21"/>
  <c r="E240" i="21"/>
  <c r="D240" i="21"/>
  <c r="C240" i="21"/>
  <c r="S239" i="21"/>
  <c r="R239" i="21"/>
  <c r="Q239" i="21"/>
  <c r="P239" i="21"/>
  <c r="O239" i="21"/>
  <c r="N239" i="21"/>
  <c r="M239" i="21"/>
  <c r="L239" i="21"/>
  <c r="K239" i="21"/>
  <c r="J239" i="21"/>
  <c r="I239" i="21"/>
  <c r="H239" i="21"/>
  <c r="G239" i="21"/>
  <c r="F239" i="21"/>
  <c r="E239" i="21"/>
  <c r="D239" i="21"/>
  <c r="C239" i="21"/>
  <c r="S238" i="21"/>
  <c r="R238" i="21"/>
  <c r="Q238" i="21"/>
  <c r="P238" i="21"/>
  <c r="O238" i="21"/>
  <c r="N238" i="21"/>
  <c r="M238" i="21"/>
  <c r="L238" i="21"/>
  <c r="K238" i="21"/>
  <c r="J238" i="21"/>
  <c r="I238" i="21"/>
  <c r="H238" i="21"/>
  <c r="G238" i="21"/>
  <c r="F238" i="21"/>
  <c r="E238" i="21"/>
  <c r="D238" i="21"/>
  <c r="C238" i="21"/>
  <c r="S237" i="21"/>
  <c r="R237" i="21"/>
  <c r="Q237" i="21"/>
  <c r="P237" i="21"/>
  <c r="O237" i="21"/>
  <c r="N237" i="21"/>
  <c r="M237" i="21"/>
  <c r="L237" i="21"/>
  <c r="K237" i="21"/>
  <c r="J237" i="21"/>
  <c r="I237" i="21"/>
  <c r="H237" i="21"/>
  <c r="G237" i="21"/>
  <c r="F237" i="21"/>
  <c r="E237" i="21"/>
  <c r="D237" i="21"/>
  <c r="C237" i="21"/>
  <c r="S236" i="21"/>
  <c r="R236" i="21"/>
  <c r="Q236" i="21"/>
  <c r="P236" i="21"/>
  <c r="O236" i="21"/>
  <c r="N236" i="21"/>
  <c r="M236" i="21"/>
  <c r="L236" i="21"/>
  <c r="K236" i="21"/>
  <c r="J236" i="21"/>
  <c r="I236" i="21"/>
  <c r="H236" i="21"/>
  <c r="G236" i="21"/>
  <c r="F236" i="21"/>
  <c r="E236" i="21"/>
  <c r="D236" i="21"/>
  <c r="C236" i="21"/>
  <c r="S235" i="21"/>
  <c r="R235" i="21"/>
  <c r="Q235" i="21"/>
  <c r="P235" i="21"/>
  <c r="O235" i="21"/>
  <c r="N235" i="21"/>
  <c r="M235" i="21"/>
  <c r="L235" i="21"/>
  <c r="K235" i="21"/>
  <c r="J235" i="21"/>
  <c r="I235" i="21"/>
  <c r="H235" i="21"/>
  <c r="G235" i="21"/>
  <c r="F235" i="21"/>
  <c r="E235" i="21"/>
  <c r="D235" i="21"/>
  <c r="C235" i="21"/>
  <c r="S234" i="21"/>
  <c r="R234" i="21"/>
  <c r="Q234" i="21"/>
  <c r="P234" i="21"/>
  <c r="O234" i="21"/>
  <c r="N234" i="21"/>
  <c r="M234" i="21"/>
  <c r="L234" i="21"/>
  <c r="K234" i="21"/>
  <c r="J234" i="21"/>
  <c r="I234" i="21"/>
  <c r="H234" i="21"/>
  <c r="G234" i="21"/>
  <c r="F234" i="21"/>
  <c r="E234" i="21"/>
  <c r="D234" i="21"/>
  <c r="C234" i="21"/>
  <c r="S233" i="21"/>
  <c r="R233" i="21"/>
  <c r="Q233" i="21"/>
  <c r="P233" i="21"/>
  <c r="O233" i="21"/>
  <c r="N233" i="21"/>
  <c r="M233" i="21"/>
  <c r="L233" i="21"/>
  <c r="K233" i="21"/>
  <c r="J233" i="21"/>
  <c r="I233" i="21"/>
  <c r="H233" i="21"/>
  <c r="G233" i="21"/>
  <c r="F233" i="21"/>
  <c r="E233" i="21"/>
  <c r="D233" i="21"/>
  <c r="C233" i="21"/>
  <c r="S232" i="21"/>
  <c r="R232" i="21"/>
  <c r="Q232" i="21"/>
  <c r="P232" i="21"/>
  <c r="O232" i="21"/>
  <c r="N232" i="21"/>
  <c r="M232" i="21"/>
  <c r="L232" i="21"/>
  <c r="K232" i="21"/>
  <c r="J232" i="21"/>
  <c r="I232" i="21"/>
  <c r="H232" i="21"/>
  <c r="G232" i="21"/>
  <c r="F232" i="21"/>
  <c r="E232" i="21"/>
  <c r="D232" i="21"/>
  <c r="C232" i="21"/>
  <c r="S231" i="21"/>
  <c r="R231" i="21"/>
  <c r="Q231" i="21"/>
  <c r="P231" i="21"/>
  <c r="O231" i="21"/>
  <c r="N231" i="21"/>
  <c r="M231" i="21"/>
  <c r="L231" i="21"/>
  <c r="K231" i="21"/>
  <c r="J231" i="21"/>
  <c r="I231" i="21"/>
  <c r="H231" i="21"/>
  <c r="G231" i="21"/>
  <c r="F231" i="21"/>
  <c r="E231" i="21"/>
  <c r="D231" i="21"/>
  <c r="C231" i="21"/>
  <c r="S230" i="21"/>
  <c r="R230" i="21"/>
  <c r="Q230" i="21"/>
  <c r="P230" i="21"/>
  <c r="O230" i="21"/>
  <c r="N230" i="21"/>
  <c r="M230" i="21"/>
  <c r="L230" i="21"/>
  <c r="K230" i="21"/>
  <c r="J230" i="21"/>
  <c r="I230" i="21"/>
  <c r="H230" i="21"/>
  <c r="G230" i="21"/>
  <c r="F230" i="21"/>
  <c r="E230" i="21"/>
  <c r="D230" i="21"/>
  <c r="C230" i="21"/>
  <c r="S229" i="21"/>
  <c r="R229" i="21"/>
  <c r="Q229" i="21"/>
  <c r="P229" i="21"/>
  <c r="O229" i="21"/>
  <c r="N229" i="21"/>
  <c r="M229" i="21"/>
  <c r="L229" i="21"/>
  <c r="K229" i="21"/>
  <c r="J229" i="21"/>
  <c r="I229" i="21"/>
  <c r="H229" i="21"/>
  <c r="G229" i="21"/>
  <c r="F229" i="21"/>
  <c r="E229" i="21"/>
  <c r="D229" i="21"/>
  <c r="C229" i="21"/>
  <c r="S228" i="21"/>
  <c r="R228" i="21"/>
  <c r="Q228" i="21"/>
  <c r="P228" i="21"/>
  <c r="O228" i="21"/>
  <c r="N228" i="21"/>
  <c r="M228" i="21"/>
  <c r="L228" i="21"/>
  <c r="K228" i="21"/>
  <c r="J228" i="21"/>
  <c r="I228" i="21"/>
  <c r="H228" i="21"/>
  <c r="G228" i="21"/>
  <c r="F228" i="21"/>
  <c r="E228" i="21"/>
  <c r="D228" i="21"/>
  <c r="C228" i="21"/>
  <c r="S227" i="21"/>
  <c r="R227" i="21"/>
  <c r="Q227" i="21"/>
  <c r="P227" i="21"/>
  <c r="O227" i="21"/>
  <c r="N227" i="21"/>
  <c r="M227" i="21"/>
  <c r="L227" i="21"/>
  <c r="K227" i="21"/>
  <c r="J227" i="21"/>
  <c r="I227" i="21"/>
  <c r="H227" i="21"/>
  <c r="G227" i="21"/>
  <c r="F227" i="21"/>
  <c r="E227" i="21"/>
  <c r="D227" i="21"/>
  <c r="C227" i="21"/>
  <c r="S226" i="21"/>
  <c r="R226" i="21"/>
  <c r="Q226" i="21"/>
  <c r="P226" i="21"/>
  <c r="O226" i="21"/>
  <c r="N226" i="21"/>
  <c r="M226" i="21"/>
  <c r="L226" i="21"/>
  <c r="K226" i="21"/>
  <c r="J226" i="21"/>
  <c r="I226" i="21"/>
  <c r="H226" i="21"/>
  <c r="G226" i="21"/>
  <c r="F226" i="21"/>
  <c r="E226" i="21"/>
  <c r="D226" i="21"/>
  <c r="C226" i="21"/>
  <c r="S225" i="21"/>
  <c r="R225" i="21"/>
  <c r="Q225" i="21"/>
  <c r="P225" i="21"/>
  <c r="O225" i="21"/>
  <c r="N225" i="21"/>
  <c r="M225" i="21"/>
  <c r="L225" i="21"/>
  <c r="K225" i="21"/>
  <c r="J225" i="21"/>
  <c r="I225" i="21"/>
  <c r="H225" i="21"/>
  <c r="G225" i="21"/>
  <c r="F225" i="21"/>
  <c r="E225" i="21"/>
  <c r="D225" i="21"/>
  <c r="C225" i="21"/>
  <c r="S224" i="21"/>
  <c r="R224" i="21"/>
  <c r="Q224" i="21"/>
  <c r="P224" i="21"/>
  <c r="O224" i="21"/>
  <c r="N224" i="21"/>
  <c r="M224" i="21"/>
  <c r="L224" i="21"/>
  <c r="K224" i="21"/>
  <c r="J224" i="21"/>
  <c r="I224" i="21"/>
  <c r="H224" i="21"/>
  <c r="G224" i="21"/>
  <c r="F224" i="21"/>
  <c r="E224" i="21"/>
  <c r="D224" i="21"/>
  <c r="C224" i="21"/>
  <c r="S223" i="21"/>
  <c r="R223" i="21"/>
  <c r="Q223" i="21"/>
  <c r="P223" i="21"/>
  <c r="O223" i="21"/>
  <c r="N223" i="21"/>
  <c r="M223" i="21"/>
  <c r="L223" i="21"/>
  <c r="K223" i="21"/>
  <c r="J223" i="21"/>
  <c r="I223" i="21"/>
  <c r="H223" i="21"/>
  <c r="G223" i="21"/>
  <c r="F223" i="21"/>
  <c r="E223" i="21"/>
  <c r="D223" i="21"/>
  <c r="C223" i="21"/>
  <c r="S222" i="21"/>
  <c r="R222" i="21"/>
  <c r="Q222" i="21"/>
  <c r="P222" i="21"/>
  <c r="O222" i="21"/>
  <c r="N222" i="21"/>
  <c r="M222" i="21"/>
  <c r="L222" i="21"/>
  <c r="K222" i="21"/>
  <c r="J222" i="21"/>
  <c r="I222" i="21"/>
  <c r="H222" i="21"/>
  <c r="G222" i="21"/>
  <c r="F222" i="21"/>
  <c r="E222" i="21"/>
  <c r="D222" i="21"/>
  <c r="C222" i="21"/>
  <c r="S221" i="21"/>
  <c r="R221" i="21"/>
  <c r="Q221" i="21"/>
  <c r="P221" i="21"/>
  <c r="O221" i="21"/>
  <c r="N221" i="21"/>
  <c r="M221" i="21"/>
  <c r="L221" i="21"/>
  <c r="K221" i="21"/>
  <c r="J221" i="21"/>
  <c r="I221" i="21"/>
  <c r="H221" i="21"/>
  <c r="G221" i="21"/>
  <c r="F221" i="21"/>
  <c r="E221" i="21"/>
  <c r="D221" i="21"/>
  <c r="C221" i="21"/>
  <c r="S220" i="21"/>
  <c r="R220" i="21"/>
  <c r="Q220" i="21"/>
  <c r="P220" i="21"/>
  <c r="O220" i="21"/>
  <c r="N220" i="21"/>
  <c r="M220" i="21"/>
  <c r="L220" i="21"/>
  <c r="K220" i="21"/>
  <c r="J220" i="21"/>
  <c r="I220" i="21"/>
  <c r="H220" i="21"/>
  <c r="G220" i="21"/>
  <c r="F220" i="21"/>
  <c r="E220" i="21"/>
  <c r="D220" i="21"/>
  <c r="C220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S218" i="21"/>
  <c r="R218" i="21"/>
  <c r="Q218" i="21"/>
  <c r="P218" i="21"/>
  <c r="O218" i="21"/>
  <c r="N218" i="21"/>
  <c r="M218" i="21"/>
  <c r="L218" i="21"/>
  <c r="K218" i="21"/>
  <c r="J218" i="21"/>
  <c r="I218" i="21"/>
  <c r="H218" i="21"/>
  <c r="G218" i="21"/>
  <c r="F218" i="21"/>
  <c r="E218" i="21"/>
  <c r="D218" i="21"/>
  <c r="C218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S216" i="21"/>
  <c r="R216" i="21"/>
  <c r="Q216" i="21"/>
  <c r="P216" i="21"/>
  <c r="O216" i="21"/>
  <c r="N216" i="21"/>
  <c r="M216" i="21"/>
  <c r="L216" i="21"/>
  <c r="K216" i="21"/>
  <c r="J216" i="21"/>
  <c r="I216" i="21"/>
  <c r="H216" i="21"/>
  <c r="G216" i="21"/>
  <c r="F216" i="21"/>
  <c r="E216" i="21"/>
  <c r="D216" i="21"/>
  <c r="C216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S214" i="21"/>
  <c r="R214" i="21"/>
  <c r="Q214" i="21"/>
  <c r="P214" i="21"/>
  <c r="O214" i="21"/>
  <c r="N214" i="21"/>
  <c r="M214" i="21"/>
  <c r="L214" i="21"/>
  <c r="K214" i="21"/>
  <c r="J214" i="21"/>
  <c r="I214" i="21"/>
  <c r="H214" i="21"/>
  <c r="G214" i="21"/>
  <c r="F214" i="21"/>
  <c r="E214" i="21"/>
  <c r="D214" i="21"/>
  <c r="C214" i="21"/>
  <c r="S213" i="21"/>
  <c r="R213" i="21"/>
  <c r="Q213" i="21"/>
  <c r="P213" i="21"/>
  <c r="O213" i="21"/>
  <c r="N213" i="21"/>
  <c r="M213" i="21"/>
  <c r="L213" i="21"/>
  <c r="K213" i="21"/>
  <c r="J213" i="21"/>
  <c r="I213" i="21"/>
  <c r="H213" i="21"/>
  <c r="G213" i="21"/>
  <c r="F213" i="21"/>
  <c r="E213" i="21"/>
  <c r="D213" i="21"/>
  <c r="C213" i="21"/>
  <c r="S212" i="21"/>
  <c r="R212" i="21"/>
  <c r="Q212" i="21"/>
  <c r="P212" i="21"/>
  <c r="O212" i="21"/>
  <c r="N212" i="21"/>
  <c r="M212" i="21"/>
  <c r="L212" i="21"/>
  <c r="K212" i="21"/>
  <c r="J212" i="21"/>
  <c r="I212" i="21"/>
  <c r="H212" i="21"/>
  <c r="G212" i="21"/>
  <c r="F212" i="21"/>
  <c r="E212" i="21"/>
  <c r="D212" i="21"/>
  <c r="C212" i="21"/>
  <c r="S211" i="21"/>
  <c r="R211" i="21"/>
  <c r="Q211" i="21"/>
  <c r="P211" i="21"/>
  <c r="O211" i="21"/>
  <c r="N211" i="21"/>
  <c r="M211" i="21"/>
  <c r="L211" i="21"/>
  <c r="K211" i="21"/>
  <c r="J211" i="21"/>
  <c r="I211" i="21"/>
  <c r="H211" i="21"/>
  <c r="G211" i="21"/>
  <c r="F211" i="21"/>
  <c r="E211" i="21"/>
  <c r="D211" i="21"/>
  <c r="C211" i="21"/>
  <c r="S210" i="21"/>
  <c r="R210" i="21"/>
  <c r="Q210" i="21"/>
  <c r="P210" i="21"/>
  <c r="O210" i="21"/>
  <c r="N210" i="21"/>
  <c r="M210" i="21"/>
  <c r="L210" i="21"/>
  <c r="K210" i="21"/>
  <c r="J210" i="21"/>
  <c r="I210" i="21"/>
  <c r="H210" i="21"/>
  <c r="G210" i="21"/>
  <c r="F210" i="21"/>
  <c r="E210" i="21"/>
  <c r="D210" i="21"/>
  <c r="C210" i="21"/>
  <c r="S209" i="21"/>
  <c r="R209" i="21"/>
  <c r="Q209" i="21"/>
  <c r="P209" i="21"/>
  <c r="O209" i="21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S208" i="21"/>
  <c r="R208" i="21"/>
  <c r="Q208" i="21"/>
  <c r="P208" i="21"/>
  <c r="O208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S207" i="21"/>
  <c r="R207" i="21"/>
  <c r="Q207" i="21"/>
  <c r="P207" i="21"/>
  <c r="O207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S206" i="21"/>
  <c r="R206" i="21"/>
  <c r="Q206" i="21"/>
  <c r="P206" i="21"/>
  <c r="O206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S205" i="21"/>
  <c r="R205" i="21"/>
  <c r="Q205" i="21"/>
  <c r="P205" i="21"/>
  <c r="O205" i="21"/>
  <c r="N205" i="21"/>
  <c r="M205" i="21"/>
  <c r="L205" i="21"/>
  <c r="K205" i="21"/>
  <c r="J205" i="21"/>
  <c r="I205" i="21"/>
  <c r="H205" i="21"/>
  <c r="G205" i="21"/>
  <c r="F205" i="21"/>
  <c r="E205" i="21"/>
  <c r="D205" i="21"/>
  <c r="C205" i="21"/>
  <c r="S204" i="21"/>
  <c r="R204" i="21"/>
  <c r="Q204" i="21"/>
  <c r="P204" i="21"/>
  <c r="O204" i="21"/>
  <c r="N204" i="21"/>
  <c r="M204" i="21"/>
  <c r="L204" i="21"/>
  <c r="K204" i="21"/>
  <c r="J204" i="21"/>
  <c r="I204" i="21"/>
  <c r="H204" i="21"/>
  <c r="G204" i="21"/>
  <c r="F204" i="21"/>
  <c r="E204" i="21"/>
  <c r="D204" i="21"/>
  <c r="C204" i="21"/>
  <c r="S203" i="21"/>
  <c r="R203" i="21"/>
  <c r="Q203" i="21"/>
  <c r="P203" i="21"/>
  <c r="O203" i="21"/>
  <c r="N203" i="21"/>
  <c r="M203" i="21"/>
  <c r="L203" i="21"/>
  <c r="K203" i="21"/>
  <c r="J203" i="21"/>
  <c r="I203" i="21"/>
  <c r="H203" i="21"/>
  <c r="G203" i="21"/>
  <c r="F203" i="21"/>
  <c r="E203" i="21"/>
  <c r="D203" i="21"/>
  <c r="C203" i="21"/>
  <c r="S202" i="21"/>
  <c r="R202" i="21"/>
  <c r="Q202" i="21"/>
  <c r="P202" i="21"/>
  <c r="O202" i="21"/>
  <c r="N202" i="21"/>
  <c r="M202" i="21"/>
  <c r="L202" i="21"/>
  <c r="K202" i="21"/>
  <c r="J202" i="21"/>
  <c r="I202" i="21"/>
  <c r="H202" i="21"/>
  <c r="G202" i="21"/>
  <c r="F202" i="21"/>
  <c r="E202" i="21"/>
  <c r="D202" i="21"/>
  <c r="C202" i="21"/>
  <c r="S201" i="21"/>
  <c r="R201" i="21"/>
  <c r="Q201" i="21"/>
  <c r="P201" i="21"/>
  <c r="O201" i="21"/>
  <c r="N201" i="21"/>
  <c r="M201" i="21"/>
  <c r="L201" i="21"/>
  <c r="K201" i="21"/>
  <c r="J201" i="21"/>
  <c r="I201" i="21"/>
  <c r="H201" i="21"/>
  <c r="G201" i="21"/>
  <c r="F201" i="21"/>
  <c r="E201" i="21"/>
  <c r="D201" i="21"/>
  <c r="C201" i="21"/>
  <c r="S200" i="21"/>
  <c r="R200" i="21"/>
  <c r="Q200" i="21"/>
  <c r="P200" i="21"/>
  <c r="O200" i="21"/>
  <c r="N200" i="21"/>
  <c r="M200" i="21"/>
  <c r="L200" i="21"/>
  <c r="K200" i="21"/>
  <c r="J200" i="21"/>
  <c r="I200" i="21"/>
  <c r="H200" i="21"/>
  <c r="G200" i="21"/>
  <c r="F200" i="21"/>
  <c r="E200" i="21"/>
  <c r="D200" i="21"/>
  <c r="C200" i="21"/>
  <c r="S199" i="21"/>
  <c r="R199" i="21"/>
  <c r="Q199" i="21"/>
  <c r="P199" i="21"/>
  <c r="O199" i="21"/>
  <c r="N199" i="21"/>
  <c r="M199" i="21"/>
  <c r="L199" i="21"/>
  <c r="K199" i="21"/>
  <c r="J199" i="21"/>
  <c r="I199" i="21"/>
  <c r="H199" i="21"/>
  <c r="G199" i="21"/>
  <c r="F199" i="21"/>
  <c r="E199" i="21"/>
  <c r="D199" i="21"/>
  <c r="C199" i="21"/>
  <c r="S198" i="21"/>
  <c r="R198" i="21"/>
  <c r="Q198" i="21"/>
  <c r="P198" i="21"/>
  <c r="O198" i="21"/>
  <c r="N198" i="21"/>
  <c r="M198" i="21"/>
  <c r="L198" i="21"/>
  <c r="K198" i="21"/>
  <c r="J198" i="21"/>
  <c r="I198" i="21"/>
  <c r="H198" i="21"/>
  <c r="G198" i="21"/>
  <c r="F198" i="21"/>
  <c r="E198" i="21"/>
  <c r="D198" i="21"/>
  <c r="C198" i="21"/>
  <c r="S197" i="21"/>
  <c r="R197" i="21"/>
  <c r="Q197" i="21"/>
  <c r="P197" i="21"/>
  <c r="O197" i="21"/>
  <c r="N197" i="21"/>
  <c r="M197" i="21"/>
  <c r="L197" i="21"/>
  <c r="K197" i="21"/>
  <c r="J197" i="21"/>
  <c r="I197" i="21"/>
  <c r="H197" i="21"/>
  <c r="G197" i="21"/>
  <c r="F197" i="21"/>
  <c r="E197" i="21"/>
  <c r="D197" i="21"/>
  <c r="C197" i="21"/>
  <c r="S196" i="21"/>
  <c r="R196" i="21"/>
  <c r="Q196" i="21"/>
  <c r="P196" i="21"/>
  <c r="O196" i="21"/>
  <c r="N196" i="21"/>
  <c r="M196" i="21"/>
  <c r="L196" i="21"/>
  <c r="K196" i="21"/>
  <c r="J196" i="21"/>
  <c r="I196" i="21"/>
  <c r="H196" i="21"/>
  <c r="G196" i="21"/>
  <c r="F196" i="21"/>
  <c r="E196" i="21"/>
  <c r="D196" i="21"/>
  <c r="C196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S189" i="21"/>
  <c r="R189" i="21"/>
  <c r="Q189" i="21"/>
  <c r="P189" i="21"/>
  <c r="O189" i="21"/>
  <c r="N189" i="21"/>
  <c r="M189" i="21"/>
  <c r="L189" i="21"/>
  <c r="K189" i="21"/>
  <c r="J189" i="21"/>
  <c r="I189" i="21"/>
  <c r="H189" i="21"/>
  <c r="G189" i="21"/>
  <c r="F189" i="21"/>
  <c r="E189" i="21"/>
  <c r="D189" i="21"/>
  <c r="C189" i="21"/>
  <c r="S188" i="21"/>
  <c r="R188" i="21"/>
  <c r="Q188" i="21"/>
  <c r="P188" i="21"/>
  <c r="O188" i="21"/>
  <c r="N188" i="21"/>
  <c r="M188" i="21"/>
  <c r="L188" i="21"/>
  <c r="K188" i="21"/>
  <c r="J188" i="21"/>
  <c r="I188" i="21"/>
  <c r="H188" i="21"/>
  <c r="G188" i="21"/>
  <c r="F188" i="21"/>
  <c r="E188" i="21"/>
  <c r="D188" i="21"/>
  <c r="C188" i="21"/>
  <c r="S187" i="21"/>
  <c r="R187" i="21"/>
  <c r="Q187" i="21"/>
  <c r="P187" i="21"/>
  <c r="O187" i="21"/>
  <c r="N187" i="21"/>
  <c r="M187" i="21"/>
  <c r="L187" i="21"/>
  <c r="K187" i="21"/>
  <c r="J187" i="21"/>
  <c r="I187" i="21"/>
  <c r="H187" i="21"/>
  <c r="G187" i="21"/>
  <c r="F187" i="21"/>
  <c r="E187" i="21"/>
  <c r="D187" i="21"/>
  <c r="C187" i="21"/>
  <c r="S186" i="21"/>
  <c r="R186" i="21"/>
  <c r="Q186" i="21"/>
  <c r="P186" i="21"/>
  <c r="O186" i="21"/>
  <c r="N186" i="21"/>
  <c r="M186" i="21"/>
  <c r="L186" i="21"/>
  <c r="K186" i="21"/>
  <c r="J186" i="21"/>
  <c r="I186" i="21"/>
  <c r="H186" i="21"/>
  <c r="G186" i="21"/>
  <c r="F186" i="21"/>
  <c r="E186" i="21"/>
  <c r="D186" i="21"/>
  <c r="C186" i="21"/>
  <c r="S185" i="21"/>
  <c r="R185" i="21"/>
  <c r="Q185" i="21"/>
  <c r="P185" i="21"/>
  <c r="O185" i="21"/>
  <c r="N185" i="21"/>
  <c r="M185" i="21"/>
  <c r="L185" i="21"/>
  <c r="K185" i="21"/>
  <c r="J185" i="21"/>
  <c r="I185" i="21"/>
  <c r="H185" i="21"/>
  <c r="G185" i="21"/>
  <c r="F185" i="21"/>
  <c r="E185" i="21"/>
  <c r="D185" i="21"/>
  <c r="C185" i="21"/>
  <c r="S184" i="21"/>
  <c r="R184" i="21"/>
  <c r="Q184" i="21"/>
  <c r="P184" i="21"/>
  <c r="O184" i="21"/>
  <c r="N184" i="21"/>
  <c r="M184" i="21"/>
  <c r="L184" i="21"/>
  <c r="K184" i="21"/>
  <c r="J184" i="21"/>
  <c r="I184" i="21"/>
  <c r="H184" i="21"/>
  <c r="G184" i="21"/>
  <c r="F184" i="21"/>
  <c r="E184" i="21"/>
  <c r="D184" i="21"/>
  <c r="C184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C183" i="21"/>
  <c r="S182" i="21"/>
  <c r="R182" i="21"/>
  <c r="Q182" i="21"/>
  <c r="P182" i="21"/>
  <c r="O182" i="21"/>
  <c r="N182" i="21"/>
  <c r="M182" i="21"/>
  <c r="L182" i="21"/>
  <c r="K182" i="21"/>
  <c r="J182" i="21"/>
  <c r="I182" i="21"/>
  <c r="H182" i="21"/>
  <c r="G182" i="21"/>
  <c r="F182" i="21"/>
  <c r="E182" i="21"/>
  <c r="D182" i="21"/>
  <c r="C182" i="21"/>
  <c r="S181" i="21"/>
  <c r="R181" i="21"/>
  <c r="Q181" i="21"/>
  <c r="P181" i="21"/>
  <c r="O181" i="21"/>
  <c r="N181" i="21"/>
  <c r="M181" i="21"/>
  <c r="L181" i="21"/>
  <c r="K181" i="21"/>
  <c r="J181" i="21"/>
  <c r="I181" i="21"/>
  <c r="H181" i="21"/>
  <c r="G181" i="21"/>
  <c r="F181" i="21"/>
  <c r="E181" i="21"/>
  <c r="D181" i="21"/>
  <c r="C181" i="21"/>
  <c r="S180" i="21"/>
  <c r="R180" i="21"/>
  <c r="Q180" i="21"/>
  <c r="P180" i="21"/>
  <c r="O180" i="21"/>
  <c r="N180" i="21"/>
  <c r="M180" i="21"/>
  <c r="L180" i="21"/>
  <c r="K180" i="21"/>
  <c r="J180" i="21"/>
  <c r="I180" i="21"/>
  <c r="H180" i="21"/>
  <c r="G180" i="21"/>
  <c r="F180" i="21"/>
  <c r="E180" i="21"/>
  <c r="D180" i="21"/>
  <c r="C180" i="21"/>
  <c r="S179" i="21"/>
  <c r="R179" i="21"/>
  <c r="Q179" i="21"/>
  <c r="P179" i="21"/>
  <c r="O179" i="21"/>
  <c r="N179" i="21"/>
  <c r="M179" i="21"/>
  <c r="L179" i="21"/>
  <c r="K179" i="21"/>
  <c r="J179" i="21"/>
  <c r="I179" i="21"/>
  <c r="H179" i="21"/>
  <c r="G179" i="21"/>
  <c r="F179" i="21"/>
  <c r="E179" i="21"/>
  <c r="D179" i="21"/>
  <c r="C179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S177" i="21"/>
  <c r="R177" i="21"/>
  <c r="Q177" i="21"/>
  <c r="P177" i="21"/>
  <c r="O177" i="21"/>
  <c r="N177" i="21"/>
  <c r="M177" i="21"/>
  <c r="L177" i="21"/>
  <c r="K177" i="21"/>
  <c r="J177" i="21"/>
  <c r="I177" i="21"/>
  <c r="H177" i="21"/>
  <c r="G177" i="21"/>
  <c r="F177" i="21"/>
  <c r="E177" i="21"/>
  <c r="D177" i="21"/>
  <c r="C177" i="21"/>
  <c r="S176" i="21"/>
  <c r="R176" i="21"/>
  <c r="Q176" i="21"/>
  <c r="P176" i="21"/>
  <c r="O176" i="21"/>
  <c r="N176" i="21"/>
  <c r="M176" i="21"/>
  <c r="L176" i="21"/>
  <c r="K176" i="21"/>
  <c r="J176" i="21"/>
  <c r="I176" i="21"/>
  <c r="H176" i="21"/>
  <c r="G176" i="21"/>
  <c r="F176" i="21"/>
  <c r="E176" i="21"/>
  <c r="D176" i="21"/>
  <c r="C176" i="21"/>
  <c r="S175" i="21"/>
  <c r="R175" i="21"/>
  <c r="Q175" i="21"/>
  <c r="P175" i="21"/>
  <c r="O175" i="21"/>
  <c r="N175" i="21"/>
  <c r="M175" i="21"/>
  <c r="L175" i="21"/>
  <c r="K175" i="21"/>
  <c r="J175" i="21"/>
  <c r="I175" i="21"/>
  <c r="H175" i="21"/>
  <c r="G175" i="21"/>
  <c r="F175" i="21"/>
  <c r="E175" i="21"/>
  <c r="D175" i="21"/>
  <c r="C175" i="21"/>
  <c r="S174" i="21"/>
  <c r="R174" i="21"/>
  <c r="Q174" i="21"/>
  <c r="P174" i="21"/>
  <c r="O174" i="21"/>
  <c r="N174" i="21"/>
  <c r="M174" i="21"/>
  <c r="L174" i="21"/>
  <c r="K174" i="21"/>
  <c r="J174" i="21"/>
  <c r="I174" i="21"/>
  <c r="H174" i="21"/>
  <c r="G174" i="21"/>
  <c r="F174" i="21"/>
  <c r="E174" i="21"/>
  <c r="D174" i="21"/>
  <c r="C174" i="21"/>
  <c r="S173" i="21"/>
  <c r="R173" i="21"/>
  <c r="Q173" i="21"/>
  <c r="P173" i="21"/>
  <c r="O173" i="21"/>
  <c r="N173" i="21"/>
  <c r="M173" i="21"/>
  <c r="L173" i="21"/>
  <c r="K173" i="21"/>
  <c r="J173" i="21"/>
  <c r="I173" i="21"/>
  <c r="H173" i="21"/>
  <c r="G173" i="21"/>
  <c r="F173" i="21"/>
  <c r="E173" i="21"/>
  <c r="D173" i="21"/>
  <c r="C173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1" i="21"/>
  <c r="D171" i="21"/>
  <c r="C171" i="21"/>
  <c r="S170" i="21"/>
  <c r="R170" i="21"/>
  <c r="Q170" i="21"/>
  <c r="P170" i="21"/>
  <c r="O170" i="21"/>
  <c r="N170" i="21"/>
  <c r="M170" i="21"/>
  <c r="L170" i="21"/>
  <c r="K170" i="21"/>
  <c r="J170" i="21"/>
  <c r="I170" i="21"/>
  <c r="H170" i="21"/>
  <c r="G170" i="21"/>
  <c r="F170" i="21"/>
  <c r="E170" i="21"/>
  <c r="D170" i="21"/>
  <c r="C170" i="21"/>
  <c r="S169" i="21"/>
  <c r="R169" i="21"/>
  <c r="Q169" i="21"/>
  <c r="P169" i="21"/>
  <c r="O169" i="21"/>
  <c r="N169" i="21"/>
  <c r="M169" i="21"/>
  <c r="L169" i="21"/>
  <c r="K169" i="21"/>
  <c r="J169" i="21"/>
  <c r="I169" i="21"/>
  <c r="H169" i="21"/>
  <c r="G169" i="21"/>
  <c r="F169" i="21"/>
  <c r="E169" i="21"/>
  <c r="D169" i="21"/>
  <c r="C169" i="21"/>
  <c r="S168" i="21"/>
  <c r="R168" i="21"/>
  <c r="Q168" i="21"/>
  <c r="P168" i="21"/>
  <c r="O168" i="21"/>
  <c r="N168" i="21"/>
  <c r="M168" i="21"/>
  <c r="L168" i="21"/>
  <c r="K168" i="21"/>
  <c r="J168" i="21"/>
  <c r="I168" i="21"/>
  <c r="H168" i="21"/>
  <c r="G168" i="21"/>
  <c r="F168" i="21"/>
  <c r="E168" i="21"/>
  <c r="D168" i="21"/>
  <c r="C168" i="21"/>
  <c r="S167" i="21"/>
  <c r="R167" i="21"/>
  <c r="Q167" i="21"/>
  <c r="P167" i="21"/>
  <c r="O167" i="21"/>
  <c r="N167" i="21"/>
  <c r="M167" i="21"/>
  <c r="L167" i="21"/>
  <c r="K167" i="21"/>
  <c r="J167" i="21"/>
  <c r="I167" i="21"/>
  <c r="H167" i="21"/>
  <c r="G167" i="21"/>
  <c r="F167" i="21"/>
  <c r="E167" i="21"/>
  <c r="D167" i="21"/>
  <c r="C167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S165" i="21"/>
  <c r="R165" i="21"/>
  <c r="Q165" i="21"/>
  <c r="P165" i="21"/>
  <c r="O165" i="21"/>
  <c r="N165" i="21"/>
  <c r="M165" i="21"/>
  <c r="L165" i="21"/>
  <c r="K165" i="21"/>
  <c r="J165" i="21"/>
  <c r="I165" i="21"/>
  <c r="H165" i="21"/>
  <c r="G165" i="21"/>
  <c r="F165" i="21"/>
  <c r="E165" i="21"/>
  <c r="D165" i="21"/>
  <c r="C165" i="21"/>
  <c r="S164" i="21"/>
  <c r="R164" i="21"/>
  <c r="Q164" i="21"/>
  <c r="P164" i="21"/>
  <c r="O164" i="21"/>
  <c r="N164" i="21"/>
  <c r="M164" i="21"/>
  <c r="L164" i="21"/>
  <c r="K164" i="21"/>
  <c r="J164" i="21"/>
  <c r="I164" i="21"/>
  <c r="H164" i="21"/>
  <c r="G164" i="21"/>
  <c r="F164" i="21"/>
  <c r="E164" i="21"/>
  <c r="D164" i="21"/>
  <c r="C164" i="21"/>
  <c r="S163" i="21"/>
  <c r="R163" i="21"/>
  <c r="Q163" i="21"/>
  <c r="P163" i="21"/>
  <c r="O163" i="21"/>
  <c r="N163" i="21"/>
  <c r="M163" i="21"/>
  <c r="L163" i="21"/>
  <c r="K163" i="21"/>
  <c r="J163" i="21"/>
  <c r="I163" i="21"/>
  <c r="H163" i="21"/>
  <c r="G163" i="21"/>
  <c r="F163" i="21"/>
  <c r="E163" i="21"/>
  <c r="D163" i="21"/>
  <c r="C163" i="21"/>
  <c r="S162" i="21"/>
  <c r="R162" i="21"/>
  <c r="Q162" i="21"/>
  <c r="P162" i="21"/>
  <c r="O162" i="21"/>
  <c r="N162" i="21"/>
  <c r="M162" i="21"/>
  <c r="L162" i="21"/>
  <c r="K162" i="21"/>
  <c r="J162" i="21"/>
  <c r="I162" i="21"/>
  <c r="H162" i="21"/>
  <c r="G162" i="21"/>
  <c r="F162" i="21"/>
  <c r="E162" i="21"/>
  <c r="D162" i="21"/>
  <c r="C162" i="21"/>
  <c r="S161" i="21"/>
  <c r="R161" i="21"/>
  <c r="Q161" i="21"/>
  <c r="P161" i="21"/>
  <c r="O161" i="21"/>
  <c r="N161" i="21"/>
  <c r="M161" i="21"/>
  <c r="L161" i="21"/>
  <c r="K161" i="21"/>
  <c r="J161" i="21"/>
  <c r="I161" i="21"/>
  <c r="H161" i="21"/>
  <c r="G161" i="21"/>
  <c r="F161" i="21"/>
  <c r="E161" i="21"/>
  <c r="D161" i="21"/>
  <c r="C161" i="21"/>
  <c r="S160" i="21"/>
  <c r="R160" i="21"/>
  <c r="Q160" i="21"/>
  <c r="P160" i="21"/>
  <c r="O160" i="21"/>
  <c r="N160" i="21"/>
  <c r="M160" i="21"/>
  <c r="L160" i="21"/>
  <c r="K160" i="21"/>
  <c r="J160" i="21"/>
  <c r="I160" i="21"/>
  <c r="H160" i="21"/>
  <c r="G160" i="21"/>
  <c r="F160" i="21"/>
  <c r="E160" i="21"/>
  <c r="D160" i="21"/>
  <c r="C160" i="21"/>
  <c r="S159" i="21"/>
  <c r="R159" i="21"/>
  <c r="Q159" i="21"/>
  <c r="P159" i="21"/>
  <c r="O159" i="21"/>
  <c r="N159" i="21"/>
  <c r="M159" i="21"/>
  <c r="L159" i="21"/>
  <c r="K159" i="21"/>
  <c r="J159" i="21"/>
  <c r="I159" i="21"/>
  <c r="H159" i="21"/>
  <c r="G159" i="21"/>
  <c r="F159" i="21"/>
  <c r="E159" i="21"/>
  <c r="D159" i="21"/>
  <c r="C159" i="21"/>
  <c r="S158" i="21"/>
  <c r="R158" i="21"/>
  <c r="Q158" i="21"/>
  <c r="P158" i="21"/>
  <c r="O158" i="21"/>
  <c r="N158" i="21"/>
  <c r="M158" i="21"/>
  <c r="L158" i="21"/>
  <c r="K158" i="21"/>
  <c r="J158" i="21"/>
  <c r="I158" i="21"/>
  <c r="H158" i="21"/>
  <c r="G158" i="21"/>
  <c r="F158" i="21"/>
  <c r="E158" i="21"/>
  <c r="D158" i="21"/>
  <c r="C158" i="21"/>
  <c r="S157" i="21"/>
  <c r="R157" i="21"/>
  <c r="Q157" i="21"/>
  <c r="P157" i="21"/>
  <c r="O157" i="21"/>
  <c r="N157" i="21"/>
  <c r="M157" i="21"/>
  <c r="L157" i="21"/>
  <c r="K157" i="21"/>
  <c r="J157" i="21"/>
  <c r="I157" i="21"/>
  <c r="H157" i="21"/>
  <c r="G157" i="21"/>
  <c r="F157" i="21"/>
  <c r="E157" i="21"/>
  <c r="D157" i="21"/>
  <c r="C157" i="21"/>
  <c r="S156" i="21"/>
  <c r="R156" i="21"/>
  <c r="Q156" i="21"/>
  <c r="P156" i="21"/>
  <c r="O156" i="21"/>
  <c r="N156" i="21"/>
  <c r="M156" i="21"/>
  <c r="L156" i="21"/>
  <c r="K156" i="21"/>
  <c r="J156" i="21"/>
  <c r="I156" i="21"/>
  <c r="H156" i="21"/>
  <c r="G156" i="21"/>
  <c r="F156" i="21"/>
  <c r="E156" i="21"/>
  <c r="D156" i="21"/>
  <c r="C156" i="21"/>
  <c r="S155" i="21"/>
  <c r="R155" i="21"/>
  <c r="Q155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D155" i="21"/>
  <c r="C155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S153" i="21"/>
  <c r="R153" i="21"/>
  <c r="Q153" i="21"/>
  <c r="P153" i="21"/>
  <c r="O153" i="21"/>
  <c r="N153" i="21"/>
  <c r="M153" i="21"/>
  <c r="L153" i="21"/>
  <c r="K153" i="21"/>
  <c r="J153" i="21"/>
  <c r="I153" i="21"/>
  <c r="H153" i="21"/>
  <c r="G153" i="21"/>
  <c r="F153" i="21"/>
  <c r="E153" i="21"/>
  <c r="D153" i="21"/>
  <c r="C153" i="21"/>
  <c r="S152" i="21"/>
  <c r="R152" i="21"/>
  <c r="Q152" i="21"/>
  <c r="P152" i="21"/>
  <c r="O152" i="21"/>
  <c r="N152" i="21"/>
  <c r="M152" i="21"/>
  <c r="L152" i="21"/>
  <c r="K152" i="21"/>
  <c r="J152" i="21"/>
  <c r="I152" i="21"/>
  <c r="H152" i="21"/>
  <c r="G152" i="21"/>
  <c r="F152" i="21"/>
  <c r="E152" i="21"/>
  <c r="D152" i="21"/>
  <c r="C152" i="21"/>
  <c r="S151" i="21"/>
  <c r="R151" i="21"/>
  <c r="Q151" i="21"/>
  <c r="P151" i="21"/>
  <c r="O151" i="21"/>
  <c r="N151" i="21"/>
  <c r="M151" i="21"/>
  <c r="L151" i="21"/>
  <c r="K151" i="21"/>
  <c r="J151" i="21"/>
  <c r="I151" i="21"/>
  <c r="H151" i="21"/>
  <c r="G151" i="21"/>
  <c r="F151" i="21"/>
  <c r="E151" i="21"/>
  <c r="D151" i="21"/>
  <c r="C151" i="21"/>
  <c r="S150" i="21"/>
  <c r="R150" i="21"/>
  <c r="Q150" i="21"/>
  <c r="P150" i="21"/>
  <c r="O150" i="21"/>
  <c r="N150" i="21"/>
  <c r="M150" i="21"/>
  <c r="L150" i="21"/>
  <c r="K150" i="21"/>
  <c r="J150" i="21"/>
  <c r="I150" i="21"/>
  <c r="H150" i="21"/>
  <c r="G150" i="21"/>
  <c r="F150" i="21"/>
  <c r="E150" i="21"/>
  <c r="D150" i="21"/>
  <c r="C150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S148" i="21"/>
  <c r="R148" i="21"/>
  <c r="Q148" i="21"/>
  <c r="P148" i="21"/>
  <c r="O148" i="21"/>
  <c r="N148" i="21"/>
  <c r="M148" i="21"/>
  <c r="L148" i="21"/>
  <c r="K148" i="21"/>
  <c r="J148" i="21"/>
  <c r="I148" i="21"/>
  <c r="H148" i="21"/>
  <c r="G148" i="21"/>
  <c r="F148" i="21"/>
  <c r="E148" i="21"/>
  <c r="D148" i="21"/>
  <c r="C148" i="21"/>
  <c r="S147" i="21"/>
  <c r="R147" i="21"/>
  <c r="Q147" i="21"/>
  <c r="P147" i="21"/>
  <c r="O147" i="21"/>
  <c r="N147" i="21"/>
  <c r="M147" i="21"/>
  <c r="L147" i="21"/>
  <c r="K147" i="21"/>
  <c r="J147" i="21"/>
  <c r="I147" i="21"/>
  <c r="H147" i="21"/>
  <c r="G147" i="21"/>
  <c r="F147" i="21"/>
  <c r="E147" i="21"/>
  <c r="D147" i="21"/>
  <c r="C147" i="21"/>
  <c r="S146" i="21"/>
  <c r="R146" i="21"/>
  <c r="Q146" i="21"/>
  <c r="P146" i="21"/>
  <c r="O146" i="21"/>
  <c r="N146" i="21"/>
  <c r="M146" i="21"/>
  <c r="L146" i="21"/>
  <c r="K146" i="21"/>
  <c r="J146" i="21"/>
  <c r="I146" i="21"/>
  <c r="H146" i="21"/>
  <c r="G146" i="21"/>
  <c r="F146" i="21"/>
  <c r="E146" i="21"/>
  <c r="D146" i="21"/>
  <c r="C146" i="21"/>
  <c r="S145" i="21"/>
  <c r="R145" i="21"/>
  <c r="Q145" i="21"/>
  <c r="P145" i="21"/>
  <c r="O145" i="21"/>
  <c r="N145" i="21"/>
  <c r="M145" i="21"/>
  <c r="L145" i="21"/>
  <c r="K145" i="21"/>
  <c r="J145" i="21"/>
  <c r="I145" i="21"/>
  <c r="H145" i="21"/>
  <c r="G145" i="21"/>
  <c r="F145" i="21"/>
  <c r="E145" i="21"/>
  <c r="D145" i="21"/>
  <c r="C145" i="21"/>
  <c r="S144" i="21"/>
  <c r="R144" i="21"/>
  <c r="Q144" i="21"/>
  <c r="P144" i="21"/>
  <c r="O144" i="21"/>
  <c r="N144" i="21"/>
  <c r="M144" i="21"/>
  <c r="L144" i="21"/>
  <c r="K144" i="21"/>
  <c r="J144" i="21"/>
  <c r="I144" i="21"/>
  <c r="H144" i="21"/>
  <c r="G144" i="21"/>
  <c r="F144" i="21"/>
  <c r="E144" i="21"/>
  <c r="D144" i="21"/>
  <c r="C144" i="21"/>
  <c r="S143" i="21"/>
  <c r="R143" i="21"/>
  <c r="Q143" i="21"/>
  <c r="P143" i="21"/>
  <c r="O143" i="21"/>
  <c r="N143" i="21"/>
  <c r="M143" i="21"/>
  <c r="L143" i="21"/>
  <c r="K143" i="21"/>
  <c r="J143" i="21"/>
  <c r="I143" i="21"/>
  <c r="H143" i="21"/>
  <c r="G143" i="21"/>
  <c r="F143" i="21"/>
  <c r="E143" i="21"/>
  <c r="D143" i="21"/>
  <c r="C143" i="21"/>
  <c r="S142" i="21"/>
  <c r="R142" i="21"/>
  <c r="Q142" i="21"/>
  <c r="P142" i="21"/>
  <c r="O142" i="21"/>
  <c r="N142" i="21"/>
  <c r="M142" i="21"/>
  <c r="L142" i="21"/>
  <c r="K142" i="21"/>
  <c r="J142" i="21"/>
  <c r="I142" i="21"/>
  <c r="H142" i="21"/>
  <c r="G142" i="21"/>
  <c r="F142" i="21"/>
  <c r="E142" i="21"/>
  <c r="D142" i="21"/>
  <c r="C142" i="21"/>
  <c r="S141" i="21"/>
  <c r="R141" i="21"/>
  <c r="Q141" i="21"/>
  <c r="P141" i="21"/>
  <c r="O141" i="21"/>
  <c r="N141" i="21"/>
  <c r="M141" i="21"/>
  <c r="L141" i="21"/>
  <c r="K141" i="21"/>
  <c r="J141" i="21"/>
  <c r="I141" i="21"/>
  <c r="H141" i="21"/>
  <c r="G141" i="21"/>
  <c r="F141" i="21"/>
  <c r="E141" i="21"/>
  <c r="D141" i="21"/>
  <c r="C141" i="21"/>
  <c r="S140" i="21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S139" i="21"/>
  <c r="R139" i="21"/>
  <c r="Q139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D139" i="21"/>
  <c r="C139" i="21"/>
  <c r="S138" i="21"/>
  <c r="R138" i="21"/>
  <c r="Q138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D138" i="21"/>
  <c r="C138" i="21"/>
  <c r="S137" i="21"/>
  <c r="R137" i="21"/>
  <c r="Q137" i="21"/>
  <c r="P137" i="21"/>
  <c r="O137" i="21"/>
  <c r="N137" i="21"/>
  <c r="M137" i="21"/>
  <c r="L137" i="21"/>
  <c r="K137" i="21"/>
  <c r="J137" i="21"/>
  <c r="I137" i="21"/>
  <c r="H137" i="21"/>
  <c r="G137" i="21"/>
  <c r="F137" i="21"/>
  <c r="E137" i="21"/>
  <c r="D137" i="21"/>
  <c r="C137" i="21"/>
  <c r="S136" i="21"/>
  <c r="R136" i="21"/>
  <c r="Q136" i="21"/>
  <c r="P136" i="21"/>
  <c r="O136" i="21"/>
  <c r="N136" i="21"/>
  <c r="M136" i="21"/>
  <c r="L136" i="21"/>
  <c r="K136" i="21"/>
  <c r="J136" i="21"/>
  <c r="I136" i="21"/>
  <c r="H136" i="21"/>
  <c r="G136" i="21"/>
  <c r="F136" i="21"/>
  <c r="E136" i="21"/>
  <c r="D136" i="21"/>
  <c r="C136" i="21"/>
  <c r="S135" i="21"/>
  <c r="R135" i="21"/>
  <c r="Q135" i="21"/>
  <c r="P135" i="21"/>
  <c r="O135" i="21"/>
  <c r="N135" i="21"/>
  <c r="M135" i="21"/>
  <c r="L135" i="21"/>
  <c r="K135" i="21"/>
  <c r="J135" i="21"/>
  <c r="I135" i="21"/>
  <c r="H135" i="21"/>
  <c r="G135" i="21"/>
  <c r="F135" i="21"/>
  <c r="E135" i="21"/>
  <c r="D135" i="21"/>
  <c r="C135" i="21"/>
  <c r="S134" i="21"/>
  <c r="R134" i="21"/>
  <c r="Q134" i="21"/>
  <c r="P134" i="21"/>
  <c r="O134" i="21"/>
  <c r="N134" i="21"/>
  <c r="M134" i="21"/>
  <c r="L134" i="21"/>
  <c r="K134" i="21"/>
  <c r="J134" i="21"/>
  <c r="I134" i="21"/>
  <c r="H134" i="21"/>
  <c r="G134" i="21"/>
  <c r="F134" i="21"/>
  <c r="E134" i="21"/>
  <c r="D134" i="21"/>
  <c r="C134" i="21"/>
  <c r="S133" i="21"/>
  <c r="R133" i="21"/>
  <c r="Q133" i="21"/>
  <c r="P133" i="21"/>
  <c r="O133" i="21"/>
  <c r="N133" i="21"/>
  <c r="M133" i="21"/>
  <c r="L133" i="21"/>
  <c r="K133" i="21"/>
  <c r="J133" i="21"/>
  <c r="I133" i="21"/>
  <c r="H133" i="21"/>
  <c r="G133" i="21"/>
  <c r="F133" i="21"/>
  <c r="E133" i="21"/>
  <c r="D133" i="21"/>
  <c r="C133" i="21"/>
  <c r="S132" i="21"/>
  <c r="R132" i="21"/>
  <c r="Q132" i="21"/>
  <c r="P132" i="21"/>
  <c r="O132" i="21"/>
  <c r="N132" i="21"/>
  <c r="M132" i="21"/>
  <c r="L132" i="21"/>
  <c r="K132" i="21"/>
  <c r="J132" i="21"/>
  <c r="I132" i="21"/>
  <c r="H132" i="21"/>
  <c r="G132" i="21"/>
  <c r="F132" i="21"/>
  <c r="E132" i="21"/>
  <c r="D132" i="21"/>
  <c r="C132" i="21"/>
  <c r="S131" i="21"/>
  <c r="R131" i="21"/>
  <c r="Q131" i="21"/>
  <c r="P131" i="21"/>
  <c r="O131" i="21"/>
  <c r="N131" i="21"/>
  <c r="M131" i="21"/>
  <c r="L131" i="21"/>
  <c r="K131" i="21"/>
  <c r="J131" i="21"/>
  <c r="I131" i="21"/>
  <c r="H131" i="21"/>
  <c r="G131" i="21"/>
  <c r="F131" i="21"/>
  <c r="E131" i="21"/>
  <c r="D131" i="21"/>
  <c r="C131" i="21"/>
  <c r="S130" i="21"/>
  <c r="R130" i="21"/>
  <c r="Q130" i="21"/>
  <c r="P130" i="21"/>
  <c r="O130" i="21"/>
  <c r="N130" i="21"/>
  <c r="M130" i="21"/>
  <c r="L130" i="21"/>
  <c r="K130" i="21"/>
  <c r="J130" i="21"/>
  <c r="I130" i="21"/>
  <c r="H130" i="21"/>
  <c r="G130" i="21"/>
  <c r="F130" i="21"/>
  <c r="E130" i="21"/>
  <c r="D130" i="21"/>
  <c r="C130" i="21"/>
  <c r="S129" i="21"/>
  <c r="R129" i="21"/>
  <c r="Q129" i="21"/>
  <c r="P129" i="21"/>
  <c r="O129" i="21"/>
  <c r="N129" i="21"/>
  <c r="M129" i="21"/>
  <c r="L129" i="21"/>
  <c r="K129" i="21"/>
  <c r="J129" i="21"/>
  <c r="I129" i="21"/>
  <c r="H129" i="21"/>
  <c r="G129" i="21"/>
  <c r="F129" i="21"/>
  <c r="E129" i="21"/>
  <c r="D129" i="21"/>
  <c r="C129" i="21"/>
  <c r="S128" i="21"/>
  <c r="R128" i="21"/>
  <c r="Q128" i="21"/>
  <c r="P128" i="21"/>
  <c r="O128" i="21"/>
  <c r="N128" i="21"/>
  <c r="M128" i="21"/>
  <c r="L128" i="21"/>
  <c r="K128" i="21"/>
  <c r="J128" i="21"/>
  <c r="I128" i="21"/>
  <c r="H128" i="21"/>
  <c r="G128" i="21"/>
  <c r="F128" i="21"/>
  <c r="E128" i="21"/>
  <c r="D128" i="21"/>
  <c r="C128" i="21"/>
  <c r="S127" i="21"/>
  <c r="R127" i="21"/>
  <c r="Q127" i="21"/>
  <c r="P127" i="21"/>
  <c r="O127" i="21"/>
  <c r="N127" i="21"/>
  <c r="M127" i="21"/>
  <c r="L127" i="21"/>
  <c r="K127" i="21"/>
  <c r="J127" i="21"/>
  <c r="I127" i="21"/>
  <c r="H127" i="21"/>
  <c r="G127" i="21"/>
  <c r="F127" i="21"/>
  <c r="E127" i="21"/>
  <c r="D127" i="21"/>
  <c r="C127" i="21"/>
  <c r="S126" i="21"/>
  <c r="R126" i="21"/>
  <c r="Q126" i="21"/>
  <c r="P126" i="21"/>
  <c r="O126" i="21"/>
  <c r="N126" i="21"/>
  <c r="M126" i="21"/>
  <c r="L126" i="21"/>
  <c r="K126" i="21"/>
  <c r="J126" i="21"/>
  <c r="I126" i="21"/>
  <c r="H126" i="21"/>
  <c r="G126" i="21"/>
  <c r="F126" i="21"/>
  <c r="E126" i="21"/>
  <c r="D126" i="21"/>
  <c r="C126" i="21"/>
  <c r="S125" i="21"/>
  <c r="R125" i="21"/>
  <c r="Q125" i="21"/>
  <c r="P125" i="21"/>
  <c r="O125" i="21"/>
  <c r="N125" i="21"/>
  <c r="M125" i="21"/>
  <c r="L125" i="21"/>
  <c r="K125" i="21"/>
  <c r="J125" i="21"/>
  <c r="I125" i="21"/>
  <c r="H125" i="21"/>
  <c r="G125" i="21"/>
  <c r="F125" i="21"/>
  <c r="E125" i="21"/>
  <c r="D125" i="21"/>
  <c r="C125" i="21"/>
  <c r="S124" i="21"/>
  <c r="R124" i="21"/>
  <c r="Q124" i="21"/>
  <c r="P124" i="21"/>
  <c r="O124" i="21"/>
  <c r="N124" i="21"/>
  <c r="M124" i="21"/>
  <c r="L124" i="21"/>
  <c r="K124" i="21"/>
  <c r="J124" i="21"/>
  <c r="I124" i="21"/>
  <c r="H124" i="21"/>
  <c r="G124" i="21"/>
  <c r="F124" i="21"/>
  <c r="E124" i="21"/>
  <c r="D124" i="21"/>
  <c r="C124" i="21"/>
  <c r="S123" i="21"/>
  <c r="R123" i="21"/>
  <c r="Q123" i="21"/>
  <c r="P123" i="21"/>
  <c r="O123" i="21"/>
  <c r="N123" i="21"/>
  <c r="M123" i="21"/>
  <c r="L123" i="21"/>
  <c r="K123" i="21"/>
  <c r="J123" i="21"/>
  <c r="I123" i="21"/>
  <c r="H123" i="21"/>
  <c r="G123" i="21"/>
  <c r="F123" i="21"/>
  <c r="E123" i="21"/>
  <c r="D123" i="21"/>
  <c r="C123" i="21"/>
  <c r="S122" i="21"/>
  <c r="R122" i="21"/>
  <c r="Q122" i="21"/>
  <c r="P122" i="21"/>
  <c r="O122" i="21"/>
  <c r="N122" i="21"/>
  <c r="M122" i="21"/>
  <c r="L122" i="21"/>
  <c r="K122" i="21"/>
  <c r="J122" i="21"/>
  <c r="I122" i="21"/>
  <c r="H122" i="21"/>
  <c r="G122" i="21"/>
  <c r="F122" i="21"/>
  <c r="E122" i="21"/>
  <c r="D122" i="21"/>
  <c r="C122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S120" i="21"/>
  <c r="R120" i="21"/>
  <c r="Q120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D120" i="21"/>
  <c r="C120" i="21"/>
  <c r="S119" i="21"/>
  <c r="R119" i="21"/>
  <c r="Q119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D119" i="21"/>
  <c r="C119" i="21"/>
  <c r="S118" i="21"/>
  <c r="R118" i="21"/>
  <c r="Q118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D118" i="21"/>
  <c r="C118" i="21"/>
  <c r="S117" i="21"/>
  <c r="R117" i="21"/>
  <c r="Q117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D117" i="21"/>
  <c r="C117" i="21"/>
  <c r="S116" i="21"/>
  <c r="R116" i="21"/>
  <c r="Q116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D116" i="21"/>
  <c r="C116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C115" i="21"/>
  <c r="S114" i="21"/>
  <c r="R114" i="21"/>
  <c r="Q114" i="21"/>
  <c r="P114" i="21"/>
  <c r="O114" i="21"/>
  <c r="N114" i="21"/>
  <c r="M114" i="21"/>
  <c r="L114" i="21"/>
  <c r="K114" i="21"/>
  <c r="J114" i="21"/>
  <c r="I114" i="21"/>
  <c r="H114" i="21"/>
  <c r="G114" i="21"/>
  <c r="F114" i="21"/>
  <c r="E114" i="21"/>
  <c r="D114" i="21"/>
  <c r="C114" i="21"/>
  <c r="S113" i="21"/>
  <c r="R113" i="21"/>
  <c r="Q113" i="21"/>
  <c r="P113" i="21"/>
  <c r="O113" i="21"/>
  <c r="N113" i="21"/>
  <c r="M113" i="21"/>
  <c r="L113" i="21"/>
  <c r="K113" i="21"/>
  <c r="J113" i="21"/>
  <c r="I113" i="21"/>
  <c r="H113" i="21"/>
  <c r="G113" i="21"/>
  <c r="F113" i="21"/>
  <c r="E113" i="21"/>
  <c r="D113" i="21"/>
  <c r="C113" i="21"/>
  <c r="S112" i="21"/>
  <c r="R112" i="21"/>
  <c r="Q112" i="21"/>
  <c r="P112" i="21"/>
  <c r="O112" i="21"/>
  <c r="N112" i="21"/>
  <c r="M112" i="21"/>
  <c r="L112" i="21"/>
  <c r="K112" i="21"/>
  <c r="J112" i="21"/>
  <c r="I112" i="21"/>
  <c r="H112" i="21"/>
  <c r="G112" i="21"/>
  <c r="F112" i="21"/>
  <c r="E112" i="21"/>
  <c r="D112" i="21"/>
  <c r="C112" i="21"/>
  <c r="S111" i="21"/>
  <c r="R111" i="21"/>
  <c r="Q111" i="21"/>
  <c r="P111" i="21"/>
  <c r="O111" i="21"/>
  <c r="N111" i="21"/>
  <c r="M111" i="21"/>
  <c r="L111" i="21"/>
  <c r="K111" i="21"/>
  <c r="J111" i="21"/>
  <c r="I111" i="21"/>
  <c r="H111" i="21"/>
  <c r="G111" i="21"/>
  <c r="F111" i="21"/>
  <c r="E111" i="21"/>
  <c r="D111" i="21"/>
  <c r="C111" i="21"/>
  <c r="S110" i="21"/>
  <c r="R110" i="21"/>
  <c r="Q110" i="21"/>
  <c r="P110" i="21"/>
  <c r="O110" i="21"/>
  <c r="N110" i="21"/>
  <c r="M110" i="21"/>
  <c r="L110" i="21"/>
  <c r="K110" i="21"/>
  <c r="J110" i="21"/>
  <c r="I110" i="21"/>
  <c r="H110" i="21"/>
  <c r="G110" i="21"/>
  <c r="F110" i="21"/>
  <c r="E110" i="21"/>
  <c r="D110" i="21"/>
  <c r="C110" i="21"/>
  <c r="S109" i="21"/>
  <c r="R109" i="21"/>
  <c r="Q109" i="21"/>
  <c r="P109" i="21"/>
  <c r="O109" i="21"/>
  <c r="N109" i="21"/>
  <c r="M109" i="21"/>
  <c r="L109" i="21"/>
  <c r="K109" i="21"/>
  <c r="J109" i="21"/>
  <c r="I109" i="21"/>
  <c r="H109" i="21"/>
  <c r="G109" i="21"/>
  <c r="F109" i="21"/>
  <c r="E109" i="21"/>
  <c r="D109" i="21"/>
  <c r="C109" i="21"/>
  <c r="S108" i="21"/>
  <c r="R108" i="21"/>
  <c r="Q108" i="21"/>
  <c r="P108" i="21"/>
  <c r="O108" i="21"/>
  <c r="N108" i="21"/>
  <c r="M108" i="21"/>
  <c r="L108" i="21"/>
  <c r="K108" i="21"/>
  <c r="J108" i="21"/>
  <c r="I108" i="21"/>
  <c r="H108" i="21"/>
  <c r="G108" i="21"/>
  <c r="F108" i="21"/>
  <c r="E108" i="21"/>
  <c r="D108" i="21"/>
  <c r="C108" i="21"/>
  <c r="S107" i="21"/>
  <c r="R107" i="21"/>
  <c r="Q107" i="21"/>
  <c r="P107" i="21"/>
  <c r="O107" i="21"/>
  <c r="N107" i="21"/>
  <c r="M107" i="21"/>
  <c r="L107" i="21"/>
  <c r="K107" i="21"/>
  <c r="J107" i="21"/>
  <c r="I107" i="21"/>
  <c r="H107" i="21"/>
  <c r="G107" i="21"/>
  <c r="F107" i="21"/>
  <c r="E107" i="21"/>
  <c r="D107" i="21"/>
  <c r="C107" i="21"/>
  <c r="S106" i="21"/>
  <c r="R106" i="21"/>
  <c r="Q106" i="21"/>
  <c r="P106" i="21"/>
  <c r="O106" i="21"/>
  <c r="N106" i="21"/>
  <c r="M106" i="21"/>
  <c r="L106" i="21"/>
  <c r="K106" i="21"/>
  <c r="J106" i="21"/>
  <c r="I106" i="21"/>
  <c r="H106" i="21"/>
  <c r="G106" i="21"/>
  <c r="F106" i="21"/>
  <c r="E106" i="21"/>
  <c r="D106" i="21"/>
  <c r="C106" i="21"/>
  <c r="S105" i="21"/>
  <c r="R105" i="21"/>
  <c r="Q105" i="2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D105" i="21"/>
  <c r="C105" i="21"/>
  <c r="S104" i="21"/>
  <c r="R104" i="21"/>
  <c r="Q104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D104" i="21"/>
  <c r="C104" i="21"/>
  <c r="S103" i="21"/>
  <c r="R103" i="21"/>
  <c r="Q103" i="21"/>
  <c r="P103" i="21"/>
  <c r="O103" i="21"/>
  <c r="N103" i="21"/>
  <c r="M103" i="21"/>
  <c r="L103" i="21"/>
  <c r="K103" i="21"/>
  <c r="J103" i="21"/>
  <c r="I103" i="21"/>
  <c r="H103" i="21"/>
  <c r="G103" i="21"/>
  <c r="F103" i="21"/>
  <c r="E103" i="21"/>
  <c r="D103" i="21"/>
  <c r="C103" i="21"/>
  <c r="S102" i="21"/>
  <c r="R102" i="21"/>
  <c r="Q102" i="21"/>
  <c r="P102" i="21"/>
  <c r="O102" i="21"/>
  <c r="N102" i="21"/>
  <c r="M102" i="21"/>
  <c r="L102" i="21"/>
  <c r="K102" i="21"/>
  <c r="J102" i="21"/>
  <c r="I102" i="21"/>
  <c r="H102" i="21"/>
  <c r="G102" i="21"/>
  <c r="F102" i="21"/>
  <c r="E102" i="21"/>
  <c r="D102" i="21"/>
  <c r="C102" i="21"/>
  <c r="S101" i="21"/>
  <c r="R101" i="21"/>
  <c r="Q101" i="21"/>
  <c r="P101" i="21"/>
  <c r="O101" i="21"/>
  <c r="N101" i="21"/>
  <c r="M101" i="21"/>
  <c r="L101" i="21"/>
  <c r="K101" i="21"/>
  <c r="J101" i="21"/>
  <c r="I101" i="21"/>
  <c r="H101" i="21"/>
  <c r="G101" i="21"/>
  <c r="F101" i="21"/>
  <c r="E101" i="21"/>
  <c r="D101" i="21"/>
  <c r="C101" i="21"/>
  <c r="S100" i="21"/>
  <c r="R100" i="21"/>
  <c r="Q100" i="21"/>
  <c r="P100" i="21"/>
  <c r="O100" i="21"/>
  <c r="N100" i="21"/>
  <c r="M100" i="21"/>
  <c r="L100" i="21"/>
  <c r="K100" i="21"/>
  <c r="J100" i="21"/>
  <c r="I100" i="21"/>
  <c r="H100" i="21"/>
  <c r="G100" i="21"/>
  <c r="F100" i="21"/>
  <c r="E100" i="21"/>
  <c r="D100" i="21"/>
  <c r="C100" i="21"/>
  <c r="S99" i="21"/>
  <c r="R99" i="21"/>
  <c r="Q99" i="21"/>
  <c r="P99" i="21"/>
  <c r="O99" i="21"/>
  <c r="N99" i="21"/>
  <c r="M99" i="21"/>
  <c r="L99" i="21"/>
  <c r="K99" i="21"/>
  <c r="J99" i="21"/>
  <c r="I99" i="21"/>
  <c r="H99" i="21"/>
  <c r="G99" i="21"/>
  <c r="F99" i="21"/>
  <c r="E99" i="21"/>
  <c r="D99" i="21"/>
  <c r="C99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S97" i="21"/>
  <c r="R97" i="21"/>
  <c r="Q97" i="21"/>
  <c r="P97" i="21"/>
  <c r="O97" i="21"/>
  <c r="N97" i="21"/>
  <c r="M97" i="21"/>
  <c r="L97" i="21"/>
  <c r="K97" i="21"/>
  <c r="J97" i="21"/>
  <c r="I97" i="21"/>
  <c r="H97" i="21"/>
  <c r="G97" i="21"/>
  <c r="F97" i="21"/>
  <c r="E97" i="21"/>
  <c r="D97" i="21"/>
  <c r="C97" i="21"/>
  <c r="S96" i="21"/>
  <c r="R96" i="21"/>
  <c r="Q96" i="21"/>
  <c r="P96" i="21"/>
  <c r="O96" i="21"/>
  <c r="N96" i="21"/>
  <c r="M96" i="21"/>
  <c r="L96" i="21"/>
  <c r="K96" i="21"/>
  <c r="J96" i="21"/>
  <c r="I96" i="21"/>
  <c r="H96" i="21"/>
  <c r="G96" i="21"/>
  <c r="F96" i="21"/>
  <c r="E96" i="21"/>
  <c r="D96" i="21"/>
  <c r="C96" i="21"/>
  <c r="S95" i="21"/>
  <c r="R95" i="21"/>
  <c r="Q95" i="21"/>
  <c r="P95" i="21"/>
  <c r="O95" i="21"/>
  <c r="N95" i="21"/>
  <c r="M95" i="21"/>
  <c r="L95" i="21"/>
  <c r="K95" i="21"/>
  <c r="J95" i="21"/>
  <c r="I95" i="21"/>
  <c r="H95" i="21"/>
  <c r="G95" i="21"/>
  <c r="F95" i="21"/>
  <c r="E95" i="21"/>
  <c r="D95" i="21"/>
  <c r="C95" i="21"/>
  <c r="S94" i="21"/>
  <c r="R94" i="21"/>
  <c r="Q94" i="21"/>
  <c r="P94" i="21"/>
  <c r="O94" i="21"/>
  <c r="N94" i="21"/>
  <c r="M94" i="21"/>
  <c r="L94" i="21"/>
  <c r="K94" i="21"/>
  <c r="J94" i="21"/>
  <c r="I94" i="21"/>
  <c r="H94" i="21"/>
  <c r="G94" i="21"/>
  <c r="F94" i="21"/>
  <c r="E94" i="21"/>
  <c r="D94" i="21"/>
  <c r="C94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D93" i="21"/>
  <c r="C93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S91" i="21"/>
  <c r="R91" i="21"/>
  <c r="Q91" i="21"/>
  <c r="P91" i="21"/>
  <c r="O91" i="21"/>
  <c r="N91" i="21"/>
  <c r="M91" i="21"/>
  <c r="L91" i="21"/>
  <c r="K91" i="21"/>
  <c r="J91" i="21"/>
  <c r="I91" i="21"/>
  <c r="H91" i="21"/>
  <c r="G91" i="21"/>
  <c r="F91" i="21"/>
  <c r="E91" i="21"/>
  <c r="D91" i="21"/>
  <c r="C91" i="21"/>
  <c r="S90" i="21"/>
  <c r="R90" i="21"/>
  <c r="Q90" i="21"/>
  <c r="P90" i="21"/>
  <c r="O90" i="21"/>
  <c r="N90" i="21"/>
  <c r="M90" i="21"/>
  <c r="L90" i="21"/>
  <c r="K90" i="21"/>
  <c r="J90" i="21"/>
  <c r="I90" i="21"/>
  <c r="H90" i="21"/>
  <c r="G90" i="21"/>
  <c r="F90" i="21"/>
  <c r="E90" i="21"/>
  <c r="D90" i="21"/>
  <c r="C90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S88" i="21"/>
  <c r="R88" i="21"/>
  <c r="Q88" i="21"/>
  <c r="P88" i="21"/>
  <c r="O88" i="21"/>
  <c r="N88" i="21"/>
  <c r="M88" i="21"/>
  <c r="L88" i="21"/>
  <c r="K88" i="21"/>
  <c r="J88" i="21"/>
  <c r="I88" i="21"/>
  <c r="H88" i="21"/>
  <c r="G88" i="21"/>
  <c r="F88" i="21"/>
  <c r="E88" i="21"/>
  <c r="D88" i="21"/>
  <c r="C88" i="21"/>
  <c r="S87" i="21"/>
  <c r="R87" i="21"/>
  <c r="Q87" i="21"/>
  <c r="P87" i="21"/>
  <c r="O87" i="21"/>
  <c r="N87" i="21"/>
  <c r="M87" i="21"/>
  <c r="L87" i="21"/>
  <c r="K87" i="21"/>
  <c r="J87" i="21"/>
  <c r="I87" i="21"/>
  <c r="H87" i="21"/>
  <c r="G87" i="21"/>
  <c r="F87" i="21"/>
  <c r="E87" i="21"/>
  <c r="D87" i="21"/>
  <c r="C87" i="21"/>
  <c r="S86" i="21"/>
  <c r="R86" i="21"/>
  <c r="Q86" i="21"/>
  <c r="P86" i="21"/>
  <c r="O86" i="21"/>
  <c r="N86" i="21"/>
  <c r="M86" i="21"/>
  <c r="L86" i="21"/>
  <c r="K86" i="21"/>
  <c r="J86" i="21"/>
  <c r="I86" i="21"/>
  <c r="H86" i="21"/>
  <c r="G86" i="21"/>
  <c r="F86" i="21"/>
  <c r="E86" i="21"/>
  <c r="D86" i="21"/>
  <c r="C86" i="21"/>
  <c r="S85" i="21"/>
  <c r="R85" i="21"/>
  <c r="Q85" i="21"/>
  <c r="P85" i="21"/>
  <c r="O85" i="21"/>
  <c r="N85" i="21"/>
  <c r="M85" i="21"/>
  <c r="L85" i="21"/>
  <c r="K85" i="21"/>
  <c r="J85" i="21"/>
  <c r="I85" i="21"/>
  <c r="H85" i="21"/>
  <c r="G85" i="21"/>
  <c r="F85" i="21"/>
  <c r="E85" i="21"/>
  <c r="D85" i="21"/>
  <c r="C85" i="21"/>
  <c r="S84" i="21"/>
  <c r="R84" i="21"/>
  <c r="Q84" i="21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V129" i="9"/>
  <c r="U129" i="9"/>
  <c r="T129" i="9"/>
  <c r="R129" i="9"/>
  <c r="Q129" i="9"/>
  <c r="P129" i="9"/>
  <c r="N129" i="9"/>
  <c r="M129" i="9"/>
  <c r="L129" i="9"/>
  <c r="K129" i="9"/>
  <c r="J129" i="9"/>
  <c r="H129" i="9"/>
  <c r="G129" i="9"/>
  <c r="F129" i="9"/>
  <c r="V128" i="9"/>
  <c r="U128" i="9"/>
  <c r="T128" i="9"/>
  <c r="R128" i="9"/>
  <c r="Q128" i="9"/>
  <c r="P128" i="9"/>
  <c r="N128" i="9"/>
  <c r="M128" i="9"/>
  <c r="L128" i="9"/>
  <c r="K128" i="9"/>
  <c r="J128" i="9"/>
  <c r="H128" i="9"/>
  <c r="G128" i="9"/>
  <c r="F128" i="9"/>
  <c r="Y127" i="9"/>
  <c r="X127" i="9"/>
  <c r="W127" i="9"/>
  <c r="Y126" i="9"/>
  <c r="X126" i="9"/>
  <c r="W126" i="9"/>
  <c r="AA125" i="9"/>
  <c r="Y129" i="13" s="1"/>
  <c r="Z125" i="9"/>
  <c r="X129" i="13" s="1"/>
  <c r="P143" i="14" s="1"/>
  <c r="A143" i="14" s="1"/>
  <c r="Y125" i="9"/>
  <c r="W129" i="13" s="1"/>
  <c r="G143" i="14" s="1"/>
  <c r="X125" i="9"/>
  <c r="W125" i="9"/>
  <c r="D143" i="14" s="1"/>
  <c r="AA124" i="9"/>
  <c r="Y128" i="13" s="1"/>
  <c r="Z124" i="9"/>
  <c r="X128" i="13" s="1"/>
  <c r="P142" i="14" s="1"/>
  <c r="A142" i="14" s="1"/>
  <c r="Y124" i="9"/>
  <c r="W128" i="13" s="1"/>
  <c r="G142" i="14" s="1"/>
  <c r="X124" i="9"/>
  <c r="W124" i="9"/>
  <c r="D142" i="14" s="1"/>
  <c r="AA123" i="9"/>
  <c r="Y127" i="13" s="1"/>
  <c r="Z123" i="9"/>
  <c r="X127" i="13" s="1"/>
  <c r="P141" i="14" s="1"/>
  <c r="A141" i="14" s="1"/>
  <c r="Y123" i="9"/>
  <c r="W127" i="13" s="1"/>
  <c r="G141" i="14" s="1"/>
  <c r="X123" i="9"/>
  <c r="AD123" i="9" s="1"/>
  <c r="W123" i="9"/>
  <c r="D141" i="14" s="1"/>
  <c r="AA122" i="9"/>
  <c r="Y126" i="13" s="1"/>
  <c r="Z122" i="9"/>
  <c r="X126" i="13" s="1"/>
  <c r="P140" i="14" s="1"/>
  <c r="A140" i="14" s="1"/>
  <c r="Y122" i="9"/>
  <c r="W126" i="13" s="1"/>
  <c r="G140" i="14" s="1"/>
  <c r="X122" i="9"/>
  <c r="AD122" i="9" s="1"/>
  <c r="W122" i="9"/>
  <c r="D140" i="14" s="1"/>
  <c r="AA121" i="9"/>
  <c r="Y125" i="13" s="1"/>
  <c r="Z121" i="9"/>
  <c r="X125" i="13" s="1"/>
  <c r="P139" i="14" s="1"/>
  <c r="A139" i="14" s="1"/>
  <c r="Y121" i="9"/>
  <c r="W125" i="13" s="1"/>
  <c r="G139" i="14" s="1"/>
  <c r="X121" i="9"/>
  <c r="W121" i="9"/>
  <c r="D139" i="14" s="1"/>
  <c r="AA120" i="9"/>
  <c r="Y124" i="13" s="1"/>
  <c r="Z120" i="9"/>
  <c r="X124" i="13" s="1"/>
  <c r="P138" i="14" s="1"/>
  <c r="A138" i="14" s="1"/>
  <c r="Y120" i="9"/>
  <c r="W124" i="13" s="1"/>
  <c r="G138" i="14" s="1"/>
  <c r="X120" i="9"/>
  <c r="V124" i="13" s="1"/>
  <c r="F138" i="14" s="1"/>
  <c r="W120" i="9"/>
  <c r="D138" i="14" s="1"/>
  <c r="AA119" i="9"/>
  <c r="Y123" i="13" s="1"/>
  <c r="Z119" i="9"/>
  <c r="X123" i="13" s="1"/>
  <c r="P137" i="14" s="1"/>
  <c r="A137" i="14" s="1"/>
  <c r="Y119" i="9"/>
  <c r="W123" i="13" s="1"/>
  <c r="G137" i="14" s="1"/>
  <c r="X119" i="9"/>
  <c r="V123" i="13" s="1"/>
  <c r="F137" i="14" s="1"/>
  <c r="W119" i="9"/>
  <c r="D137" i="14" s="1"/>
  <c r="AA118" i="9"/>
  <c r="Y122" i="13" s="1"/>
  <c r="Z118" i="9"/>
  <c r="X122" i="13" s="1"/>
  <c r="P136" i="14" s="1"/>
  <c r="A136" i="14" s="1"/>
  <c r="Y118" i="9"/>
  <c r="W122" i="13" s="1"/>
  <c r="G136" i="14" s="1"/>
  <c r="X118" i="9"/>
  <c r="AD118" i="9" s="1"/>
  <c r="W118" i="9"/>
  <c r="D136" i="14" s="1"/>
  <c r="AA117" i="9"/>
  <c r="Y121" i="13" s="1"/>
  <c r="Z117" i="9"/>
  <c r="X121" i="13" s="1"/>
  <c r="P135" i="14" s="1"/>
  <c r="A135" i="14" s="1"/>
  <c r="Y117" i="9"/>
  <c r="W121" i="13" s="1"/>
  <c r="G135" i="14" s="1"/>
  <c r="X117" i="9"/>
  <c r="W117" i="9"/>
  <c r="D135" i="14" s="1"/>
  <c r="AA116" i="9"/>
  <c r="Y120" i="13" s="1"/>
  <c r="Z116" i="9"/>
  <c r="X120" i="13" s="1"/>
  <c r="P120" i="14" s="1"/>
  <c r="A120" i="14" s="1"/>
  <c r="Y116" i="9"/>
  <c r="W120" i="13" s="1"/>
  <c r="G120" i="14" s="1"/>
  <c r="X116" i="9"/>
  <c r="W116" i="9"/>
  <c r="D120" i="14" s="1"/>
  <c r="AA115" i="9"/>
  <c r="Y119" i="13" s="1"/>
  <c r="Z115" i="9"/>
  <c r="X119" i="13" s="1"/>
  <c r="P119" i="14" s="1"/>
  <c r="A119" i="14" s="1"/>
  <c r="Y115" i="9"/>
  <c r="W119" i="13" s="1"/>
  <c r="G119" i="14" s="1"/>
  <c r="X115" i="9"/>
  <c r="V119" i="13" s="1"/>
  <c r="F119" i="14" s="1"/>
  <c r="W115" i="9"/>
  <c r="D119" i="14" s="1"/>
  <c r="AA114" i="9"/>
  <c r="Y118" i="13" s="1"/>
  <c r="Z114" i="9"/>
  <c r="X118" i="13" s="1"/>
  <c r="P118" i="14" s="1"/>
  <c r="A118" i="14" s="1"/>
  <c r="Y114" i="9"/>
  <c r="W118" i="13" s="1"/>
  <c r="G118" i="14" s="1"/>
  <c r="X114" i="9"/>
  <c r="AD114" i="9" s="1"/>
  <c r="W114" i="9"/>
  <c r="D118" i="14" s="1"/>
  <c r="AA113" i="9"/>
  <c r="Y117" i="13" s="1"/>
  <c r="Z113" i="9"/>
  <c r="X117" i="13" s="1"/>
  <c r="P117" i="14" s="1"/>
  <c r="A117" i="14" s="1"/>
  <c r="Y113" i="9"/>
  <c r="W117" i="13" s="1"/>
  <c r="G117" i="14" s="1"/>
  <c r="X113" i="9"/>
  <c r="V117" i="13" s="1"/>
  <c r="F117" i="14" s="1"/>
  <c r="W113" i="9"/>
  <c r="D117" i="14" s="1"/>
  <c r="AA112" i="9"/>
  <c r="Y116" i="13" s="1"/>
  <c r="Z112" i="9"/>
  <c r="X116" i="13" s="1"/>
  <c r="P116" i="14" s="1"/>
  <c r="A116" i="14" s="1"/>
  <c r="Y112" i="9"/>
  <c r="W116" i="13" s="1"/>
  <c r="G116" i="14" s="1"/>
  <c r="X112" i="9"/>
  <c r="V116" i="13" s="1"/>
  <c r="F116" i="14" s="1"/>
  <c r="W112" i="9"/>
  <c r="D116" i="14" s="1"/>
  <c r="AA111" i="9"/>
  <c r="Y115" i="13" s="1"/>
  <c r="Z111" i="9"/>
  <c r="X115" i="13" s="1"/>
  <c r="P115" i="14" s="1"/>
  <c r="A115" i="14" s="1"/>
  <c r="Y111" i="9"/>
  <c r="W115" i="13" s="1"/>
  <c r="G115" i="14" s="1"/>
  <c r="X111" i="9"/>
  <c r="W111" i="9"/>
  <c r="D115" i="14" s="1"/>
  <c r="AA110" i="9"/>
  <c r="Y114" i="13" s="1"/>
  <c r="Z110" i="9"/>
  <c r="X114" i="13" s="1"/>
  <c r="P114" i="14" s="1"/>
  <c r="A114" i="14" s="1"/>
  <c r="Y110" i="9"/>
  <c r="W114" i="13" s="1"/>
  <c r="G114" i="14" s="1"/>
  <c r="X110" i="9"/>
  <c r="AD110" i="9" s="1"/>
  <c r="W110" i="9"/>
  <c r="D114" i="14" s="1"/>
  <c r="AA109" i="9"/>
  <c r="Y113" i="13" s="1"/>
  <c r="Z109" i="9"/>
  <c r="X113" i="13" s="1"/>
  <c r="P113" i="14" s="1"/>
  <c r="A113" i="14" s="1"/>
  <c r="Y109" i="9"/>
  <c r="W113" i="13" s="1"/>
  <c r="G113" i="14" s="1"/>
  <c r="X109" i="9"/>
  <c r="V113" i="13" s="1"/>
  <c r="F113" i="14" s="1"/>
  <c r="W109" i="9"/>
  <c r="D113" i="14" s="1"/>
  <c r="AA108" i="9"/>
  <c r="Y112" i="13" s="1"/>
  <c r="Z108" i="9"/>
  <c r="X112" i="13" s="1"/>
  <c r="P112" i="14" s="1"/>
  <c r="A112" i="14" s="1"/>
  <c r="Y108" i="9"/>
  <c r="W112" i="13" s="1"/>
  <c r="G112" i="14" s="1"/>
  <c r="X108" i="9"/>
  <c r="W108" i="9"/>
  <c r="D112" i="14" s="1"/>
  <c r="AA107" i="9"/>
  <c r="Y111" i="13" s="1"/>
  <c r="Z107" i="9"/>
  <c r="X111" i="13" s="1"/>
  <c r="P111" i="14" s="1"/>
  <c r="A111" i="14" s="1"/>
  <c r="Y107" i="9"/>
  <c r="W111" i="13" s="1"/>
  <c r="G111" i="14" s="1"/>
  <c r="X107" i="9"/>
  <c r="V111" i="13" s="1"/>
  <c r="F111" i="14" s="1"/>
  <c r="W107" i="9"/>
  <c r="D111" i="14" s="1"/>
  <c r="AA106" i="9"/>
  <c r="Y110" i="13" s="1"/>
  <c r="Z106" i="9"/>
  <c r="X110" i="13" s="1"/>
  <c r="P110" i="14" s="1"/>
  <c r="A110" i="14" s="1"/>
  <c r="Y106" i="9"/>
  <c r="W110" i="13" s="1"/>
  <c r="G110" i="14" s="1"/>
  <c r="X106" i="9"/>
  <c r="AD106" i="9" s="1"/>
  <c r="W106" i="9"/>
  <c r="D110" i="14" s="1"/>
  <c r="AA105" i="9"/>
  <c r="Y109" i="13" s="1"/>
  <c r="Z105" i="9"/>
  <c r="X109" i="13" s="1"/>
  <c r="P109" i="14" s="1"/>
  <c r="A109" i="14" s="1"/>
  <c r="Y105" i="9"/>
  <c r="W109" i="13" s="1"/>
  <c r="G109" i="14" s="1"/>
  <c r="X105" i="9"/>
  <c r="V109" i="13" s="1"/>
  <c r="F109" i="14" s="1"/>
  <c r="W105" i="9"/>
  <c r="D109" i="14" s="1"/>
  <c r="AA104" i="9"/>
  <c r="Y108" i="13" s="1"/>
  <c r="Z104" i="9"/>
  <c r="X108" i="13" s="1"/>
  <c r="P108" i="14" s="1"/>
  <c r="A108" i="14" s="1"/>
  <c r="Y104" i="9"/>
  <c r="W108" i="13" s="1"/>
  <c r="G108" i="14" s="1"/>
  <c r="X104" i="9"/>
  <c r="V108" i="13" s="1"/>
  <c r="F108" i="14" s="1"/>
  <c r="W104" i="9"/>
  <c r="D108" i="14" s="1"/>
  <c r="AA103" i="9"/>
  <c r="Y107" i="13" s="1"/>
  <c r="Z103" i="9"/>
  <c r="X107" i="13" s="1"/>
  <c r="P107" i="14" s="1"/>
  <c r="A107" i="14" s="1"/>
  <c r="Y103" i="9"/>
  <c r="W107" i="13" s="1"/>
  <c r="G107" i="14" s="1"/>
  <c r="X103" i="9"/>
  <c r="W103" i="9"/>
  <c r="D107" i="14" s="1"/>
  <c r="AA102" i="9"/>
  <c r="Y106" i="13" s="1"/>
  <c r="Z102" i="9"/>
  <c r="X106" i="13" s="1"/>
  <c r="P106" i="14" s="1"/>
  <c r="A106" i="14" s="1"/>
  <c r="Y102" i="9"/>
  <c r="W106" i="13" s="1"/>
  <c r="G106" i="14" s="1"/>
  <c r="X102" i="9"/>
  <c r="AD102" i="9" s="1"/>
  <c r="W102" i="9"/>
  <c r="D106" i="14" s="1"/>
  <c r="AA101" i="9"/>
  <c r="Y105" i="13" s="1"/>
  <c r="Z101" i="9"/>
  <c r="X105" i="13" s="1"/>
  <c r="P105" i="14" s="1"/>
  <c r="A105" i="14" s="1"/>
  <c r="Y101" i="9"/>
  <c r="W105" i="13" s="1"/>
  <c r="G105" i="14" s="1"/>
  <c r="X101" i="9"/>
  <c r="V105" i="13" s="1"/>
  <c r="F105" i="14" s="1"/>
  <c r="W101" i="9"/>
  <c r="D105" i="14" s="1"/>
  <c r="AA100" i="9"/>
  <c r="Y104" i="13" s="1"/>
  <c r="Z100" i="9"/>
  <c r="X104" i="13" s="1"/>
  <c r="P104" i="14" s="1"/>
  <c r="A104" i="14" s="1"/>
  <c r="Y100" i="9"/>
  <c r="W104" i="13" s="1"/>
  <c r="G104" i="14" s="1"/>
  <c r="X100" i="9"/>
  <c r="W100" i="9"/>
  <c r="D104" i="14" s="1"/>
  <c r="AA99" i="9"/>
  <c r="Y103" i="13" s="1"/>
  <c r="Z99" i="9"/>
  <c r="X103" i="13" s="1"/>
  <c r="P103" i="14" s="1"/>
  <c r="A103" i="14" s="1"/>
  <c r="Y99" i="9"/>
  <c r="W103" i="13" s="1"/>
  <c r="G103" i="14" s="1"/>
  <c r="X99" i="9"/>
  <c r="V103" i="13" s="1"/>
  <c r="F103" i="14" s="1"/>
  <c r="W99" i="9"/>
  <c r="D103" i="14" s="1"/>
  <c r="AA98" i="9"/>
  <c r="Y102" i="13" s="1"/>
  <c r="Z98" i="9"/>
  <c r="X102" i="13" s="1"/>
  <c r="P102" i="14" s="1"/>
  <c r="A102" i="14" s="1"/>
  <c r="Y98" i="9"/>
  <c r="W102" i="13" s="1"/>
  <c r="G102" i="14" s="1"/>
  <c r="X98" i="9"/>
  <c r="AD98" i="9" s="1"/>
  <c r="W98" i="9"/>
  <c r="D102" i="14" s="1"/>
  <c r="AA97" i="9"/>
  <c r="Y101" i="13" s="1"/>
  <c r="Z97" i="9"/>
  <c r="X101" i="13" s="1"/>
  <c r="P101" i="14" s="1"/>
  <c r="A101" i="14" s="1"/>
  <c r="Y97" i="9"/>
  <c r="W101" i="13" s="1"/>
  <c r="G101" i="14" s="1"/>
  <c r="X97" i="9"/>
  <c r="V101" i="13" s="1"/>
  <c r="F101" i="14" s="1"/>
  <c r="R101" i="14" s="1"/>
  <c r="W97" i="9"/>
  <c r="D101" i="14" s="1"/>
  <c r="AA96" i="9"/>
  <c r="Y100" i="13" s="1"/>
  <c r="Z96" i="9"/>
  <c r="X100" i="13" s="1"/>
  <c r="P100" i="14" s="1"/>
  <c r="A100" i="14" s="1"/>
  <c r="Y96" i="9"/>
  <c r="X96" i="9"/>
  <c r="V100" i="13" s="1"/>
  <c r="F100" i="14" s="1"/>
  <c r="W96" i="9"/>
  <c r="D100" i="14" s="1"/>
  <c r="AA95" i="9"/>
  <c r="Y99" i="13" s="1"/>
  <c r="Z95" i="9"/>
  <c r="X99" i="13" s="1"/>
  <c r="P99" i="14" s="1"/>
  <c r="A99" i="14" s="1"/>
  <c r="Y95" i="9"/>
  <c r="W99" i="13" s="1"/>
  <c r="G99" i="14" s="1"/>
  <c r="X95" i="9"/>
  <c r="V99" i="13" s="1"/>
  <c r="F99" i="14" s="1"/>
  <c r="W95" i="9"/>
  <c r="D99" i="14" s="1"/>
  <c r="AA94" i="9"/>
  <c r="Y98" i="13" s="1"/>
  <c r="Z94" i="9"/>
  <c r="X98" i="13" s="1"/>
  <c r="P98" i="14" s="1"/>
  <c r="A98" i="14" s="1"/>
  <c r="Y94" i="9"/>
  <c r="W98" i="13" s="1"/>
  <c r="G98" i="14" s="1"/>
  <c r="X94" i="9"/>
  <c r="AD94" i="9" s="1"/>
  <c r="W94" i="9"/>
  <c r="D98" i="14" s="1"/>
  <c r="AA93" i="9"/>
  <c r="Y97" i="13" s="1"/>
  <c r="Z93" i="9"/>
  <c r="X97" i="13" s="1"/>
  <c r="P97" i="14" s="1"/>
  <c r="A97" i="14" s="1"/>
  <c r="Y93" i="9"/>
  <c r="W97" i="13" s="1"/>
  <c r="G97" i="14" s="1"/>
  <c r="X93" i="9"/>
  <c r="V97" i="13" s="1"/>
  <c r="F97" i="14" s="1"/>
  <c r="W93" i="9"/>
  <c r="D97" i="14" s="1"/>
  <c r="AA92" i="9"/>
  <c r="Y96" i="13" s="1"/>
  <c r="Z92" i="9"/>
  <c r="X96" i="13" s="1"/>
  <c r="P96" i="14" s="1"/>
  <c r="A96" i="14" s="1"/>
  <c r="Y92" i="9"/>
  <c r="W96" i="13" s="1"/>
  <c r="G96" i="14" s="1"/>
  <c r="X92" i="9"/>
  <c r="W92" i="9"/>
  <c r="D96" i="14" s="1"/>
  <c r="AA91" i="9"/>
  <c r="Y95" i="13" s="1"/>
  <c r="Z91" i="9"/>
  <c r="X95" i="13" s="1"/>
  <c r="P95" i="14" s="1"/>
  <c r="A95" i="14" s="1"/>
  <c r="Y91" i="9"/>
  <c r="W95" i="13" s="1"/>
  <c r="G95" i="14" s="1"/>
  <c r="X91" i="9"/>
  <c r="V95" i="13" s="1"/>
  <c r="F95" i="14" s="1"/>
  <c r="R95" i="14" s="1"/>
  <c r="W91" i="9"/>
  <c r="D95" i="14" s="1"/>
  <c r="AA90" i="9"/>
  <c r="Y94" i="13" s="1"/>
  <c r="Z90" i="9"/>
  <c r="X94" i="13" s="1"/>
  <c r="P94" i="14" s="1"/>
  <c r="A94" i="14" s="1"/>
  <c r="Y90" i="9"/>
  <c r="W94" i="13" s="1"/>
  <c r="G94" i="14" s="1"/>
  <c r="X90" i="9"/>
  <c r="AD90" i="9" s="1"/>
  <c r="W90" i="9"/>
  <c r="D94" i="14" s="1"/>
  <c r="AA89" i="9"/>
  <c r="Y93" i="13" s="1"/>
  <c r="Z89" i="9"/>
  <c r="X93" i="13" s="1"/>
  <c r="P93" i="14" s="1"/>
  <c r="A93" i="14" s="1"/>
  <c r="Y89" i="9"/>
  <c r="W93" i="13" s="1"/>
  <c r="G93" i="14" s="1"/>
  <c r="X89" i="9"/>
  <c r="V93" i="13" s="1"/>
  <c r="F93" i="14" s="1"/>
  <c r="R93" i="14" s="1"/>
  <c r="W89" i="9"/>
  <c r="D93" i="14" s="1"/>
  <c r="AA88" i="9"/>
  <c r="Y92" i="13" s="1"/>
  <c r="Z88" i="9"/>
  <c r="X92" i="13" s="1"/>
  <c r="P92" i="14" s="1"/>
  <c r="A92" i="14" s="1"/>
  <c r="Y88" i="9"/>
  <c r="W92" i="13" s="1"/>
  <c r="G92" i="14" s="1"/>
  <c r="X88" i="9"/>
  <c r="V92" i="13" s="1"/>
  <c r="F92" i="14" s="1"/>
  <c r="W88" i="9"/>
  <c r="D92" i="14" s="1"/>
  <c r="AA87" i="9"/>
  <c r="Y91" i="13" s="1"/>
  <c r="Z87" i="9"/>
  <c r="X91" i="13" s="1"/>
  <c r="P91" i="14" s="1"/>
  <c r="A91" i="14" s="1"/>
  <c r="Y87" i="9"/>
  <c r="W91" i="13" s="1"/>
  <c r="G91" i="14" s="1"/>
  <c r="X87" i="9"/>
  <c r="V91" i="13" s="1"/>
  <c r="F91" i="14" s="1"/>
  <c r="W87" i="9"/>
  <c r="D91" i="14" s="1"/>
  <c r="AA86" i="9"/>
  <c r="Y90" i="13" s="1"/>
  <c r="Z86" i="9"/>
  <c r="X90" i="13" s="1"/>
  <c r="P90" i="14" s="1"/>
  <c r="A90" i="14" s="1"/>
  <c r="Y86" i="9"/>
  <c r="W90" i="13" s="1"/>
  <c r="G90" i="14" s="1"/>
  <c r="X86" i="9"/>
  <c r="AD86" i="9" s="1"/>
  <c r="W86" i="9"/>
  <c r="D90" i="14" s="1"/>
  <c r="AA85" i="9"/>
  <c r="Y89" i="13" s="1"/>
  <c r="Z85" i="9"/>
  <c r="X89" i="13" s="1"/>
  <c r="P89" i="14" s="1"/>
  <c r="A89" i="14" s="1"/>
  <c r="Y85" i="9"/>
  <c r="W89" i="13" s="1"/>
  <c r="G89" i="14" s="1"/>
  <c r="X85" i="9"/>
  <c r="V89" i="13" s="1"/>
  <c r="F89" i="14" s="1"/>
  <c r="W85" i="9"/>
  <c r="D89" i="14" s="1"/>
  <c r="AA84" i="9"/>
  <c r="Y88" i="13" s="1"/>
  <c r="Z84" i="9"/>
  <c r="X88" i="13" s="1"/>
  <c r="P88" i="14" s="1"/>
  <c r="A88" i="14" s="1"/>
  <c r="Y84" i="9"/>
  <c r="W88" i="13" s="1"/>
  <c r="G88" i="14" s="1"/>
  <c r="X84" i="9"/>
  <c r="W84" i="9"/>
  <c r="D88" i="14" s="1"/>
  <c r="AA83" i="9"/>
  <c r="Y87" i="13" s="1"/>
  <c r="Z83" i="9"/>
  <c r="X87" i="13" s="1"/>
  <c r="P87" i="14" s="1"/>
  <c r="A87" i="14" s="1"/>
  <c r="Y83" i="9"/>
  <c r="W87" i="13" s="1"/>
  <c r="G87" i="14" s="1"/>
  <c r="X83" i="9"/>
  <c r="V87" i="13" s="1"/>
  <c r="F87" i="14" s="1"/>
  <c r="W83" i="9"/>
  <c r="D87" i="14" s="1"/>
  <c r="AA82" i="9"/>
  <c r="Y86" i="13" s="1"/>
  <c r="Z82" i="9"/>
  <c r="X86" i="13" s="1"/>
  <c r="P86" i="14" s="1"/>
  <c r="A86" i="14" s="1"/>
  <c r="Y82" i="9"/>
  <c r="W86" i="13" s="1"/>
  <c r="G86" i="14" s="1"/>
  <c r="X82" i="9"/>
  <c r="AD82" i="9" s="1"/>
  <c r="W82" i="9"/>
  <c r="D86" i="14" s="1"/>
  <c r="AA81" i="9"/>
  <c r="Y85" i="13" s="1"/>
  <c r="Z81" i="9"/>
  <c r="X85" i="13" s="1"/>
  <c r="P85" i="14" s="1"/>
  <c r="A85" i="14" s="1"/>
  <c r="Y81" i="9"/>
  <c r="W85" i="13" s="1"/>
  <c r="G85" i="14" s="1"/>
  <c r="X81" i="9"/>
  <c r="V85" i="13" s="1"/>
  <c r="F85" i="14" s="1"/>
  <c r="R85" i="14" s="1"/>
  <c r="W81" i="9"/>
  <c r="D85" i="14" s="1"/>
  <c r="AA80" i="9"/>
  <c r="Y84" i="13" s="1"/>
  <c r="Z80" i="9"/>
  <c r="X84" i="13" s="1"/>
  <c r="P84" i="14" s="1"/>
  <c r="A84" i="14" s="1"/>
  <c r="Y80" i="9"/>
  <c r="W84" i="13" s="1"/>
  <c r="G84" i="14" s="1"/>
  <c r="X80" i="9"/>
  <c r="V84" i="13" s="1"/>
  <c r="F84" i="14" s="1"/>
  <c r="W80" i="9"/>
  <c r="D84" i="14" s="1"/>
  <c r="AA79" i="9"/>
  <c r="Y83" i="13" s="1"/>
  <c r="Z79" i="9"/>
  <c r="X83" i="13" s="1"/>
  <c r="P83" i="14" s="1"/>
  <c r="A83" i="14" s="1"/>
  <c r="Y79" i="9"/>
  <c r="W83" i="13" s="1"/>
  <c r="G83" i="14" s="1"/>
  <c r="X79" i="9"/>
  <c r="W79" i="9"/>
  <c r="D83" i="14" s="1"/>
  <c r="AA78" i="9"/>
  <c r="Y81" i="13" s="1"/>
  <c r="Z78" i="9"/>
  <c r="X81" i="13" s="1"/>
  <c r="P81" i="14" s="1"/>
  <c r="A81" i="14" s="1"/>
  <c r="Y78" i="9"/>
  <c r="W81" i="13" s="1"/>
  <c r="G81" i="14" s="1"/>
  <c r="X78" i="9"/>
  <c r="AD78" i="9" s="1"/>
  <c r="W78" i="9"/>
  <c r="D81" i="14" s="1"/>
  <c r="AA77" i="9"/>
  <c r="Y80" i="13" s="1"/>
  <c r="Z77" i="9"/>
  <c r="X80" i="13" s="1"/>
  <c r="P80" i="14" s="1"/>
  <c r="A80" i="14" s="1"/>
  <c r="Y77" i="9"/>
  <c r="W80" i="13" s="1"/>
  <c r="G80" i="14" s="1"/>
  <c r="X77" i="9"/>
  <c r="V80" i="13" s="1"/>
  <c r="F80" i="14" s="1"/>
  <c r="W77" i="9"/>
  <c r="D80" i="14" s="1"/>
  <c r="AA76" i="9"/>
  <c r="Y79" i="13" s="1"/>
  <c r="Z76" i="9"/>
  <c r="X79" i="13" s="1"/>
  <c r="P79" i="14" s="1"/>
  <c r="A79" i="14" s="1"/>
  <c r="Y76" i="9"/>
  <c r="W79" i="13" s="1"/>
  <c r="G79" i="14" s="1"/>
  <c r="X76" i="9"/>
  <c r="W76" i="9"/>
  <c r="D79" i="14" s="1"/>
  <c r="AA75" i="9"/>
  <c r="Y78" i="13" s="1"/>
  <c r="Z75" i="9"/>
  <c r="X78" i="13" s="1"/>
  <c r="P78" i="14" s="1"/>
  <c r="A78" i="14" s="1"/>
  <c r="Y75" i="9"/>
  <c r="W78" i="13" s="1"/>
  <c r="G78" i="14" s="1"/>
  <c r="X75" i="9"/>
  <c r="AD75" i="9" s="1"/>
  <c r="W75" i="9"/>
  <c r="D78" i="14" s="1"/>
  <c r="AA74" i="9"/>
  <c r="Y77" i="13" s="1"/>
  <c r="Z74" i="9"/>
  <c r="X77" i="13" s="1"/>
  <c r="P77" i="14" s="1"/>
  <c r="A77" i="14" s="1"/>
  <c r="Y74" i="9"/>
  <c r="W77" i="13" s="1"/>
  <c r="G77" i="14" s="1"/>
  <c r="X74" i="9"/>
  <c r="AD74" i="9" s="1"/>
  <c r="W74" i="9"/>
  <c r="D77" i="14" s="1"/>
  <c r="AA73" i="9"/>
  <c r="Y76" i="13" s="1"/>
  <c r="Z73" i="9"/>
  <c r="X76" i="13" s="1"/>
  <c r="P76" i="14" s="1"/>
  <c r="A76" i="14" s="1"/>
  <c r="Y73" i="9"/>
  <c r="W76" i="13" s="1"/>
  <c r="G76" i="14" s="1"/>
  <c r="X73" i="9"/>
  <c r="W73" i="9"/>
  <c r="D76" i="14" s="1"/>
  <c r="AA72" i="9"/>
  <c r="Y75" i="13" s="1"/>
  <c r="Z72" i="9"/>
  <c r="X75" i="13" s="1"/>
  <c r="P75" i="14" s="1"/>
  <c r="A75" i="14" s="1"/>
  <c r="Y72" i="9"/>
  <c r="W75" i="13" s="1"/>
  <c r="G75" i="14" s="1"/>
  <c r="X72" i="9"/>
  <c r="V75" i="13" s="1"/>
  <c r="F75" i="14" s="1"/>
  <c r="R75" i="14" s="1"/>
  <c r="W72" i="9"/>
  <c r="D75" i="14" s="1"/>
  <c r="AA71" i="9"/>
  <c r="Y74" i="13" s="1"/>
  <c r="Z71" i="9"/>
  <c r="X74" i="13" s="1"/>
  <c r="P74" i="14" s="1"/>
  <c r="A74" i="14" s="1"/>
  <c r="Y71" i="9"/>
  <c r="W74" i="13" s="1"/>
  <c r="G74" i="14" s="1"/>
  <c r="X71" i="9"/>
  <c r="V74" i="13" s="1"/>
  <c r="F74" i="14" s="1"/>
  <c r="W71" i="9"/>
  <c r="D74" i="14" s="1"/>
  <c r="AA70" i="9"/>
  <c r="Y73" i="13" s="1"/>
  <c r="Z70" i="9"/>
  <c r="X73" i="13" s="1"/>
  <c r="P73" i="14" s="1"/>
  <c r="A73" i="14" s="1"/>
  <c r="Y70" i="9"/>
  <c r="W73" i="13" s="1"/>
  <c r="G73" i="14" s="1"/>
  <c r="X70" i="9"/>
  <c r="AD70" i="9" s="1"/>
  <c r="W70" i="9"/>
  <c r="D73" i="14" s="1"/>
  <c r="AA69" i="9"/>
  <c r="Y72" i="13" s="1"/>
  <c r="Z69" i="9"/>
  <c r="X72" i="13" s="1"/>
  <c r="P72" i="14" s="1"/>
  <c r="A72" i="14" s="1"/>
  <c r="Y69" i="9"/>
  <c r="W72" i="13" s="1"/>
  <c r="G72" i="14" s="1"/>
  <c r="X69" i="9"/>
  <c r="V72" i="13" s="1"/>
  <c r="F72" i="14" s="1"/>
  <c r="R72" i="14" s="1"/>
  <c r="W69" i="9"/>
  <c r="D72" i="14" s="1"/>
  <c r="AA68" i="9"/>
  <c r="Y70" i="13" s="1"/>
  <c r="Z68" i="9"/>
  <c r="X70" i="13" s="1"/>
  <c r="P70" i="14" s="1"/>
  <c r="A70" i="14" s="1"/>
  <c r="Y68" i="9"/>
  <c r="W70" i="13" s="1"/>
  <c r="G70" i="14" s="1"/>
  <c r="X68" i="9"/>
  <c r="W68" i="9"/>
  <c r="D70" i="14" s="1"/>
  <c r="AA67" i="9"/>
  <c r="Y69" i="13" s="1"/>
  <c r="Z67" i="9"/>
  <c r="X69" i="13" s="1"/>
  <c r="P69" i="14" s="1"/>
  <c r="A69" i="14" s="1"/>
  <c r="Y67" i="9"/>
  <c r="W69" i="13" s="1"/>
  <c r="G69" i="14" s="1"/>
  <c r="X67" i="9"/>
  <c r="V69" i="13" s="1"/>
  <c r="F69" i="14" s="1"/>
  <c r="R69" i="14" s="1"/>
  <c r="W67" i="9"/>
  <c r="D69" i="14" s="1"/>
  <c r="AA66" i="9"/>
  <c r="Y68" i="13" s="1"/>
  <c r="Z66" i="9"/>
  <c r="X68" i="13" s="1"/>
  <c r="P68" i="14" s="1"/>
  <c r="A68" i="14" s="1"/>
  <c r="Y66" i="9"/>
  <c r="W68" i="13" s="1"/>
  <c r="G68" i="14" s="1"/>
  <c r="X66" i="9"/>
  <c r="AD66" i="9" s="1"/>
  <c r="W66" i="9"/>
  <c r="D68" i="14" s="1"/>
  <c r="AA65" i="9"/>
  <c r="Y67" i="13" s="1"/>
  <c r="Z65" i="9"/>
  <c r="X67" i="13" s="1"/>
  <c r="P67" i="14" s="1"/>
  <c r="A67" i="14" s="1"/>
  <c r="Y65" i="9"/>
  <c r="W67" i="13" s="1"/>
  <c r="G67" i="14" s="1"/>
  <c r="X65" i="9"/>
  <c r="V67" i="13" s="1"/>
  <c r="F67" i="14" s="1"/>
  <c r="W65" i="9"/>
  <c r="D67" i="14" s="1"/>
  <c r="AA64" i="9"/>
  <c r="Y66" i="13" s="1"/>
  <c r="Z64" i="9"/>
  <c r="X66" i="13" s="1"/>
  <c r="P66" i="14" s="1"/>
  <c r="A66" i="14" s="1"/>
  <c r="Y64" i="9"/>
  <c r="W66" i="13" s="1"/>
  <c r="G66" i="14" s="1"/>
  <c r="X64" i="9"/>
  <c r="AD64" i="9" s="1"/>
  <c r="W64" i="9"/>
  <c r="D66" i="14" s="1"/>
  <c r="AA63" i="9"/>
  <c r="Y65" i="13" s="1"/>
  <c r="Z63" i="9"/>
  <c r="X65" i="13" s="1"/>
  <c r="P65" i="14" s="1"/>
  <c r="A65" i="14" s="1"/>
  <c r="Y63" i="9"/>
  <c r="W65" i="13" s="1"/>
  <c r="G65" i="14" s="1"/>
  <c r="X63" i="9"/>
  <c r="V65" i="13" s="1"/>
  <c r="F65" i="14" s="1"/>
  <c r="W63" i="9"/>
  <c r="D65" i="14" s="1"/>
  <c r="AA62" i="9"/>
  <c r="Y64" i="13" s="1"/>
  <c r="Z62" i="9"/>
  <c r="X64" i="13" s="1"/>
  <c r="P64" i="14" s="1"/>
  <c r="A64" i="14" s="1"/>
  <c r="Y62" i="9"/>
  <c r="W64" i="13" s="1"/>
  <c r="G64" i="14" s="1"/>
  <c r="X62" i="9"/>
  <c r="AD62" i="9" s="1"/>
  <c r="W62" i="9"/>
  <c r="D64" i="14" s="1"/>
  <c r="AA61" i="9"/>
  <c r="Y63" i="13" s="1"/>
  <c r="Z61" i="9"/>
  <c r="X63" i="13" s="1"/>
  <c r="P63" i="14" s="1"/>
  <c r="A63" i="14" s="1"/>
  <c r="Y61" i="9"/>
  <c r="W63" i="13" s="1"/>
  <c r="G63" i="14" s="1"/>
  <c r="X61" i="9"/>
  <c r="V63" i="13" s="1"/>
  <c r="F63" i="14" s="1"/>
  <c r="W61" i="9"/>
  <c r="D63" i="14" s="1"/>
  <c r="AA60" i="9"/>
  <c r="Y62" i="13" s="1"/>
  <c r="Z60" i="9"/>
  <c r="X62" i="13" s="1"/>
  <c r="P62" i="14" s="1"/>
  <c r="A62" i="14" s="1"/>
  <c r="Y60" i="9"/>
  <c r="W62" i="13" s="1"/>
  <c r="G62" i="14" s="1"/>
  <c r="X60" i="9"/>
  <c r="W60" i="9"/>
  <c r="D62" i="14" s="1"/>
  <c r="AA59" i="9"/>
  <c r="Y61" i="13" s="1"/>
  <c r="Z59" i="9"/>
  <c r="X61" i="13" s="1"/>
  <c r="P61" i="14" s="1"/>
  <c r="A61" i="14" s="1"/>
  <c r="Y59" i="9"/>
  <c r="W61" i="13" s="1"/>
  <c r="G61" i="14" s="1"/>
  <c r="X59" i="9"/>
  <c r="V61" i="13" s="1"/>
  <c r="F61" i="14" s="1"/>
  <c r="R61" i="14" s="1"/>
  <c r="W59" i="9"/>
  <c r="D61" i="14" s="1"/>
  <c r="AA58" i="9"/>
  <c r="Y60" i="13" s="1"/>
  <c r="Z58" i="9"/>
  <c r="X60" i="13" s="1"/>
  <c r="P60" i="14" s="1"/>
  <c r="A60" i="14" s="1"/>
  <c r="Y58" i="9"/>
  <c r="W60" i="13" s="1"/>
  <c r="G60" i="14" s="1"/>
  <c r="X58" i="9"/>
  <c r="AD58" i="9" s="1"/>
  <c r="W58" i="9"/>
  <c r="D60" i="14" s="1"/>
  <c r="AA57" i="9"/>
  <c r="Y59" i="13" s="1"/>
  <c r="Z57" i="9"/>
  <c r="X59" i="13" s="1"/>
  <c r="P59" i="14" s="1"/>
  <c r="A59" i="14" s="1"/>
  <c r="Y57" i="9"/>
  <c r="W59" i="13" s="1"/>
  <c r="G59" i="14" s="1"/>
  <c r="X57" i="9"/>
  <c r="V59" i="13" s="1"/>
  <c r="F59" i="14" s="1"/>
  <c r="R59" i="14" s="1"/>
  <c r="W57" i="9"/>
  <c r="D59" i="14" s="1"/>
  <c r="AA56" i="9"/>
  <c r="Y58" i="13" s="1"/>
  <c r="Z56" i="9"/>
  <c r="X58" i="13" s="1"/>
  <c r="P58" i="14" s="1"/>
  <c r="A58" i="14" s="1"/>
  <c r="Y56" i="9"/>
  <c r="W58" i="13" s="1"/>
  <c r="G58" i="14" s="1"/>
  <c r="X56" i="9"/>
  <c r="AD56" i="9" s="1"/>
  <c r="W56" i="9"/>
  <c r="D58" i="14" s="1"/>
  <c r="AA55" i="9"/>
  <c r="Y57" i="13" s="1"/>
  <c r="Z55" i="9"/>
  <c r="X57" i="13" s="1"/>
  <c r="P57" i="14" s="1"/>
  <c r="A57" i="14" s="1"/>
  <c r="Y55" i="9"/>
  <c r="W57" i="13" s="1"/>
  <c r="G57" i="14" s="1"/>
  <c r="X55" i="9"/>
  <c r="V57" i="13" s="1"/>
  <c r="F57" i="14" s="1"/>
  <c r="W55" i="9"/>
  <c r="D57" i="14" s="1"/>
  <c r="AA54" i="9"/>
  <c r="Y56" i="13" s="1"/>
  <c r="Z54" i="9"/>
  <c r="X56" i="13" s="1"/>
  <c r="P56" i="14" s="1"/>
  <c r="A56" i="14" s="1"/>
  <c r="Y54" i="9"/>
  <c r="W56" i="13" s="1"/>
  <c r="G56" i="14" s="1"/>
  <c r="X54" i="9"/>
  <c r="AD54" i="9" s="1"/>
  <c r="W54" i="9"/>
  <c r="D56" i="14" s="1"/>
  <c r="AA53" i="9"/>
  <c r="Y55" i="13" s="1"/>
  <c r="Z53" i="9"/>
  <c r="X55" i="13" s="1"/>
  <c r="P55" i="14" s="1"/>
  <c r="A55" i="14" s="1"/>
  <c r="Y53" i="9"/>
  <c r="W55" i="13" s="1"/>
  <c r="G55" i="14" s="1"/>
  <c r="X53" i="9"/>
  <c r="W53" i="9"/>
  <c r="D55" i="14" s="1"/>
  <c r="AA52" i="9"/>
  <c r="Y54" i="13" s="1"/>
  <c r="Z52" i="9"/>
  <c r="X54" i="13" s="1"/>
  <c r="P54" i="14" s="1"/>
  <c r="A54" i="14" s="1"/>
  <c r="Y52" i="9"/>
  <c r="W54" i="13" s="1"/>
  <c r="G54" i="14" s="1"/>
  <c r="X52" i="9"/>
  <c r="W52" i="9"/>
  <c r="D54" i="14" s="1"/>
  <c r="AA51" i="9"/>
  <c r="Y53" i="13" s="1"/>
  <c r="Z51" i="9"/>
  <c r="X53" i="13" s="1"/>
  <c r="P53" i="14" s="1"/>
  <c r="A53" i="14" s="1"/>
  <c r="Y51" i="9"/>
  <c r="W53" i="13" s="1"/>
  <c r="G53" i="14" s="1"/>
  <c r="X51" i="9"/>
  <c r="V53" i="13" s="1"/>
  <c r="F53" i="14" s="1"/>
  <c r="W51" i="9"/>
  <c r="D53" i="14" s="1"/>
  <c r="AA50" i="9"/>
  <c r="Y52" i="13" s="1"/>
  <c r="Z50" i="9"/>
  <c r="X52" i="13" s="1"/>
  <c r="P52" i="14" s="1"/>
  <c r="A52" i="14" s="1"/>
  <c r="Y50" i="9"/>
  <c r="W52" i="13" s="1"/>
  <c r="G52" i="14" s="1"/>
  <c r="X50" i="9"/>
  <c r="AD50" i="9" s="1"/>
  <c r="W50" i="9"/>
  <c r="D52" i="14" s="1"/>
  <c r="AA49" i="9"/>
  <c r="Y50" i="13" s="1"/>
  <c r="Z49" i="9"/>
  <c r="X50" i="13" s="1"/>
  <c r="P50" i="14" s="1"/>
  <c r="A50" i="14" s="1"/>
  <c r="Y49" i="9"/>
  <c r="W50" i="13" s="1"/>
  <c r="G50" i="14" s="1"/>
  <c r="X49" i="9"/>
  <c r="V50" i="13" s="1"/>
  <c r="F50" i="14" s="1"/>
  <c r="W49" i="9"/>
  <c r="D50" i="14" s="1"/>
  <c r="AA48" i="9"/>
  <c r="Y49" i="13" s="1"/>
  <c r="Z48" i="9"/>
  <c r="X49" i="13" s="1"/>
  <c r="P49" i="14" s="1"/>
  <c r="A49" i="14" s="1"/>
  <c r="Y48" i="9"/>
  <c r="W49" i="13" s="1"/>
  <c r="G49" i="14" s="1"/>
  <c r="X48" i="9"/>
  <c r="V49" i="13" s="1"/>
  <c r="F49" i="14" s="1"/>
  <c r="W48" i="9"/>
  <c r="D49" i="14" s="1"/>
  <c r="AA47" i="9"/>
  <c r="Y48" i="13" s="1"/>
  <c r="Z47" i="9"/>
  <c r="X48" i="13" s="1"/>
  <c r="P48" i="14" s="1"/>
  <c r="A48" i="14" s="1"/>
  <c r="Y47" i="9"/>
  <c r="W48" i="13" s="1"/>
  <c r="G48" i="14" s="1"/>
  <c r="X47" i="9"/>
  <c r="W47" i="9"/>
  <c r="D48" i="14" s="1"/>
  <c r="AA46" i="9"/>
  <c r="Y47" i="13" s="1"/>
  <c r="Z46" i="9"/>
  <c r="X47" i="13" s="1"/>
  <c r="P47" i="14" s="1"/>
  <c r="A47" i="14" s="1"/>
  <c r="Y46" i="9"/>
  <c r="W47" i="13" s="1"/>
  <c r="G47" i="14" s="1"/>
  <c r="X46" i="9"/>
  <c r="W46" i="9"/>
  <c r="D47" i="14" s="1"/>
  <c r="AA45" i="9"/>
  <c r="Y46" i="13" s="1"/>
  <c r="Z45" i="9"/>
  <c r="X46" i="13" s="1"/>
  <c r="P46" i="14" s="1"/>
  <c r="A46" i="14" s="1"/>
  <c r="Y45" i="9"/>
  <c r="W46" i="13" s="1"/>
  <c r="G46" i="14" s="1"/>
  <c r="X45" i="9"/>
  <c r="V46" i="13" s="1"/>
  <c r="F46" i="14" s="1"/>
  <c r="W45" i="9"/>
  <c r="D46" i="14" s="1"/>
  <c r="AA44" i="9"/>
  <c r="Y44" i="13" s="1"/>
  <c r="Z44" i="9"/>
  <c r="X44" i="13" s="1"/>
  <c r="P44" i="14" s="1"/>
  <c r="A44" i="14" s="1"/>
  <c r="Y44" i="9"/>
  <c r="W44" i="13" s="1"/>
  <c r="G44" i="14" s="1"/>
  <c r="X44" i="9"/>
  <c r="AD44" i="9" s="1"/>
  <c r="W44" i="9"/>
  <c r="D44" i="14" s="1"/>
  <c r="AA43" i="9"/>
  <c r="Y43" i="13" s="1"/>
  <c r="Z43" i="9"/>
  <c r="X43" i="13" s="1"/>
  <c r="P43" i="14" s="1"/>
  <c r="A43" i="14" s="1"/>
  <c r="Y43" i="9"/>
  <c r="W43" i="13" s="1"/>
  <c r="G43" i="14" s="1"/>
  <c r="X43" i="9"/>
  <c r="AD43" i="9" s="1"/>
  <c r="W43" i="9"/>
  <c r="D43" i="14" s="1"/>
  <c r="AA42" i="9"/>
  <c r="Y42" i="13" s="1"/>
  <c r="Z42" i="9"/>
  <c r="X42" i="13" s="1"/>
  <c r="P42" i="14" s="1"/>
  <c r="A42" i="14" s="1"/>
  <c r="Y42" i="9"/>
  <c r="W42" i="13" s="1"/>
  <c r="G42" i="14" s="1"/>
  <c r="X42" i="9"/>
  <c r="AD42" i="9" s="1"/>
  <c r="W42" i="9"/>
  <c r="D42" i="14" s="1"/>
  <c r="AA41" i="9"/>
  <c r="Y41" i="13" s="1"/>
  <c r="Z41" i="9"/>
  <c r="X41" i="13" s="1"/>
  <c r="P41" i="14" s="1"/>
  <c r="A41" i="14" s="1"/>
  <c r="Y41" i="9"/>
  <c r="W41" i="13" s="1"/>
  <c r="G41" i="14" s="1"/>
  <c r="X41" i="9"/>
  <c r="V41" i="13" s="1"/>
  <c r="F41" i="14" s="1"/>
  <c r="W41" i="9"/>
  <c r="D41" i="14" s="1"/>
  <c r="AA40" i="9"/>
  <c r="Y40" i="13" s="1"/>
  <c r="Z40" i="9"/>
  <c r="X40" i="13" s="1"/>
  <c r="P40" i="14" s="1"/>
  <c r="A40" i="14" s="1"/>
  <c r="Y40" i="9"/>
  <c r="W40" i="13" s="1"/>
  <c r="G40" i="14" s="1"/>
  <c r="X40" i="9"/>
  <c r="AD40" i="9" s="1"/>
  <c r="W40" i="9"/>
  <c r="D40" i="14" s="1"/>
  <c r="AA39" i="9"/>
  <c r="Y39" i="13" s="1"/>
  <c r="Z39" i="9"/>
  <c r="X39" i="13" s="1"/>
  <c r="P39" i="14" s="1"/>
  <c r="A39" i="14" s="1"/>
  <c r="Y39" i="9"/>
  <c r="W39" i="13" s="1"/>
  <c r="G39" i="14" s="1"/>
  <c r="X39" i="9"/>
  <c r="V39" i="13" s="1"/>
  <c r="F39" i="14" s="1"/>
  <c r="W39" i="9"/>
  <c r="D39" i="14" s="1"/>
  <c r="AA38" i="9"/>
  <c r="Y38" i="13" s="1"/>
  <c r="Z38" i="9"/>
  <c r="X38" i="13" s="1"/>
  <c r="P38" i="14" s="1"/>
  <c r="A38" i="14" s="1"/>
  <c r="Y38" i="9"/>
  <c r="W38" i="13" s="1"/>
  <c r="G38" i="14" s="1"/>
  <c r="X38" i="9"/>
  <c r="AD38" i="9" s="1"/>
  <c r="W38" i="9"/>
  <c r="D38" i="14" s="1"/>
  <c r="AA37" i="9"/>
  <c r="Y37" i="13" s="1"/>
  <c r="Z37" i="9"/>
  <c r="X37" i="13" s="1"/>
  <c r="P37" i="14" s="1"/>
  <c r="A37" i="14" s="1"/>
  <c r="Y37" i="9"/>
  <c r="W37" i="13" s="1"/>
  <c r="G37" i="14" s="1"/>
  <c r="X37" i="9"/>
  <c r="V37" i="13" s="1"/>
  <c r="F37" i="14" s="1"/>
  <c r="W37" i="9"/>
  <c r="D37" i="14" s="1"/>
  <c r="AA36" i="9"/>
  <c r="Y35" i="13" s="1"/>
  <c r="Z36" i="9"/>
  <c r="X35" i="13" s="1"/>
  <c r="P35" i="14" s="1"/>
  <c r="A35" i="14" s="1"/>
  <c r="Y36" i="9"/>
  <c r="W35" i="13" s="1"/>
  <c r="G35" i="14" s="1"/>
  <c r="X36" i="9"/>
  <c r="W36" i="9"/>
  <c r="D35" i="14" s="1"/>
  <c r="AA35" i="9"/>
  <c r="Y34" i="13" s="1"/>
  <c r="Z35" i="9"/>
  <c r="X34" i="13" s="1"/>
  <c r="P34" i="14" s="1"/>
  <c r="A34" i="14" s="1"/>
  <c r="Y35" i="9"/>
  <c r="W34" i="13" s="1"/>
  <c r="G34" i="14" s="1"/>
  <c r="X35" i="9"/>
  <c r="W35" i="9"/>
  <c r="D34" i="14" s="1"/>
  <c r="AA34" i="9"/>
  <c r="Y33" i="13" s="1"/>
  <c r="Z34" i="9"/>
  <c r="X33" i="13" s="1"/>
  <c r="P33" i="14" s="1"/>
  <c r="A33" i="14" s="1"/>
  <c r="Y34" i="9"/>
  <c r="W33" i="13" s="1"/>
  <c r="G33" i="14" s="1"/>
  <c r="X34" i="9"/>
  <c r="AD34" i="9" s="1"/>
  <c r="W34" i="9"/>
  <c r="D33" i="14" s="1"/>
  <c r="AA33" i="9"/>
  <c r="Y32" i="13" s="1"/>
  <c r="Z33" i="9"/>
  <c r="X32" i="13" s="1"/>
  <c r="P32" i="14" s="1"/>
  <c r="A32" i="14" s="1"/>
  <c r="Y33" i="9"/>
  <c r="W32" i="13" s="1"/>
  <c r="G32" i="14" s="1"/>
  <c r="X33" i="9"/>
  <c r="V32" i="13" s="1"/>
  <c r="F32" i="14" s="1"/>
  <c r="W33" i="9"/>
  <c r="D32" i="14" s="1"/>
  <c r="AA32" i="9"/>
  <c r="Y31" i="13" s="1"/>
  <c r="Z32" i="9"/>
  <c r="X31" i="13" s="1"/>
  <c r="P31" i="14" s="1"/>
  <c r="A31" i="14" s="1"/>
  <c r="Y32" i="9"/>
  <c r="W31" i="13" s="1"/>
  <c r="G31" i="14" s="1"/>
  <c r="X32" i="9"/>
  <c r="V31" i="13" s="1"/>
  <c r="F31" i="14" s="1"/>
  <c r="R31" i="14" s="1"/>
  <c r="W32" i="9"/>
  <c r="D31" i="14" s="1"/>
  <c r="AA31" i="9"/>
  <c r="Y30" i="13" s="1"/>
  <c r="Z31" i="9"/>
  <c r="X30" i="13" s="1"/>
  <c r="P30" i="14" s="1"/>
  <c r="A30" i="14" s="1"/>
  <c r="Y31" i="9"/>
  <c r="W30" i="13" s="1"/>
  <c r="G30" i="14" s="1"/>
  <c r="X31" i="9"/>
  <c r="V30" i="13" s="1"/>
  <c r="F30" i="14" s="1"/>
  <c r="W31" i="9"/>
  <c r="D30" i="14" s="1"/>
  <c r="AA30" i="9"/>
  <c r="Y29" i="13" s="1"/>
  <c r="Z30" i="9"/>
  <c r="X29" i="13" s="1"/>
  <c r="P29" i="14" s="1"/>
  <c r="A29" i="14" s="1"/>
  <c r="Y30" i="9"/>
  <c r="W29" i="13" s="1"/>
  <c r="G29" i="14" s="1"/>
  <c r="X30" i="9"/>
  <c r="AD30" i="9" s="1"/>
  <c r="W30" i="9"/>
  <c r="D29" i="14" s="1"/>
  <c r="AA29" i="9"/>
  <c r="Y28" i="13" s="1"/>
  <c r="Z29" i="9"/>
  <c r="X28" i="13" s="1"/>
  <c r="P28" i="14" s="1"/>
  <c r="A28" i="14" s="1"/>
  <c r="Y29" i="9"/>
  <c r="W28" i="13" s="1"/>
  <c r="G28" i="14" s="1"/>
  <c r="X29" i="9"/>
  <c r="V28" i="13" s="1"/>
  <c r="F28" i="14" s="1"/>
  <c r="W29" i="9"/>
  <c r="D28" i="14" s="1"/>
  <c r="AA28" i="9"/>
  <c r="Y27" i="13" s="1"/>
  <c r="Z28" i="9"/>
  <c r="X27" i="13" s="1"/>
  <c r="P27" i="14" s="1"/>
  <c r="A27" i="14" s="1"/>
  <c r="Y28" i="9"/>
  <c r="W27" i="13" s="1"/>
  <c r="G27" i="14" s="1"/>
  <c r="X28" i="9"/>
  <c r="W28" i="9"/>
  <c r="D27" i="14" s="1"/>
  <c r="AA27" i="9"/>
  <c r="Y26" i="13" s="1"/>
  <c r="Z27" i="9"/>
  <c r="X26" i="13" s="1"/>
  <c r="P26" i="14" s="1"/>
  <c r="A26" i="14" s="1"/>
  <c r="Y27" i="9"/>
  <c r="W26" i="13" s="1"/>
  <c r="G26" i="14" s="1"/>
  <c r="X27" i="9"/>
  <c r="W27" i="9"/>
  <c r="D26" i="14" s="1"/>
  <c r="AA26" i="9"/>
  <c r="Y25" i="13" s="1"/>
  <c r="Z26" i="9"/>
  <c r="X25" i="13" s="1"/>
  <c r="P25" i="14" s="1"/>
  <c r="A25" i="14" s="1"/>
  <c r="Y26" i="9"/>
  <c r="W25" i="13" s="1"/>
  <c r="G25" i="14" s="1"/>
  <c r="X26" i="9"/>
  <c r="AD26" i="9" s="1"/>
  <c r="W26" i="9"/>
  <c r="D25" i="14" s="1"/>
  <c r="AA25" i="9"/>
  <c r="Y24" i="13" s="1"/>
  <c r="Z25" i="9"/>
  <c r="X24" i="13" s="1"/>
  <c r="P24" i="14" s="1"/>
  <c r="A24" i="14" s="1"/>
  <c r="Y25" i="9"/>
  <c r="W24" i="13" s="1"/>
  <c r="G24" i="14" s="1"/>
  <c r="X25" i="9"/>
  <c r="V24" i="13" s="1"/>
  <c r="F24" i="14" s="1"/>
  <c r="W25" i="9"/>
  <c r="D24" i="14" s="1"/>
  <c r="AA24" i="9"/>
  <c r="Y23" i="13" s="1"/>
  <c r="Z24" i="9"/>
  <c r="X23" i="13" s="1"/>
  <c r="P23" i="14" s="1"/>
  <c r="A23" i="14" s="1"/>
  <c r="Y24" i="9"/>
  <c r="W23" i="13" s="1"/>
  <c r="G23" i="14" s="1"/>
  <c r="X24" i="9"/>
  <c r="W24" i="9"/>
  <c r="D23" i="14" s="1"/>
  <c r="AA23" i="9"/>
  <c r="Z23" i="9"/>
  <c r="Y23" i="9"/>
  <c r="X23" i="9"/>
  <c r="AD23" i="9" s="1"/>
  <c r="W23" i="9"/>
  <c r="AA22" i="9"/>
  <c r="Y21" i="13" s="1"/>
  <c r="Z22" i="9"/>
  <c r="X21" i="13" s="1"/>
  <c r="P20" i="14" s="1"/>
  <c r="A20" i="14" s="1"/>
  <c r="Y22" i="9"/>
  <c r="W21" i="13" s="1"/>
  <c r="G20" i="14" s="1"/>
  <c r="X22" i="9"/>
  <c r="W22" i="9"/>
  <c r="D20" i="14" s="1"/>
  <c r="AA21" i="9"/>
  <c r="Y20" i="13" s="1"/>
  <c r="Z21" i="9"/>
  <c r="X20" i="13" s="1"/>
  <c r="P19" i="14" s="1"/>
  <c r="A19" i="14" s="1"/>
  <c r="Y21" i="9"/>
  <c r="W20" i="13" s="1"/>
  <c r="G19" i="14" s="1"/>
  <c r="X21" i="9"/>
  <c r="V20" i="13" s="1"/>
  <c r="F19" i="14" s="1"/>
  <c r="W21" i="9"/>
  <c r="D19" i="14" s="1"/>
  <c r="AA20" i="9"/>
  <c r="Y19" i="13" s="1"/>
  <c r="Z20" i="9"/>
  <c r="X19" i="13" s="1"/>
  <c r="P18" i="14" s="1"/>
  <c r="A18" i="14" s="1"/>
  <c r="Y20" i="9"/>
  <c r="W19" i="13" s="1"/>
  <c r="G18" i="14" s="1"/>
  <c r="X20" i="9"/>
  <c r="W20" i="9"/>
  <c r="D18" i="14" s="1"/>
  <c r="AA19" i="9"/>
  <c r="Y18" i="13" s="1"/>
  <c r="Z19" i="9"/>
  <c r="X18" i="13" s="1"/>
  <c r="P17" i="14" s="1"/>
  <c r="A17" i="14" s="1"/>
  <c r="Y19" i="9"/>
  <c r="W18" i="13" s="1"/>
  <c r="G17" i="14" s="1"/>
  <c r="X19" i="9"/>
  <c r="AD19" i="9" s="1"/>
  <c r="W19" i="9"/>
  <c r="D17" i="14" s="1"/>
  <c r="AA18" i="9"/>
  <c r="Y17" i="13" s="1"/>
  <c r="Z18" i="9"/>
  <c r="X17" i="13" s="1"/>
  <c r="P16" i="14" s="1"/>
  <c r="A16" i="14" s="1"/>
  <c r="Y18" i="9"/>
  <c r="W17" i="13" s="1"/>
  <c r="G16" i="14" s="1"/>
  <c r="X18" i="9"/>
  <c r="W18" i="9"/>
  <c r="D16" i="14" s="1"/>
  <c r="AA17" i="9"/>
  <c r="Y16" i="13" s="1"/>
  <c r="Z17" i="9"/>
  <c r="X16" i="13" s="1"/>
  <c r="P15" i="14" s="1"/>
  <c r="A15" i="14" s="1"/>
  <c r="Y17" i="9"/>
  <c r="W16" i="13" s="1"/>
  <c r="G15" i="14" s="1"/>
  <c r="X17" i="9"/>
  <c r="V16" i="13" s="1"/>
  <c r="F15" i="14" s="1"/>
  <c r="W17" i="9"/>
  <c r="D15" i="14" s="1"/>
  <c r="AA16" i="9"/>
  <c r="Y15" i="13" s="1"/>
  <c r="Z16" i="9"/>
  <c r="X15" i="13" s="1"/>
  <c r="P14" i="14" s="1"/>
  <c r="A14" i="14" s="1"/>
  <c r="Y16" i="9"/>
  <c r="W15" i="13" s="1"/>
  <c r="G14" i="14" s="1"/>
  <c r="X16" i="9"/>
  <c r="W16" i="9"/>
  <c r="D14" i="14" s="1"/>
  <c r="AA15" i="9"/>
  <c r="Y14" i="13" s="1"/>
  <c r="Z15" i="9"/>
  <c r="X14" i="13" s="1"/>
  <c r="P13" i="14" s="1"/>
  <c r="A13" i="14" s="1"/>
  <c r="Y15" i="9"/>
  <c r="W14" i="13" s="1"/>
  <c r="G13" i="14" s="1"/>
  <c r="X15" i="9"/>
  <c r="AD15" i="9" s="1"/>
  <c r="W15" i="9"/>
  <c r="D13" i="14" s="1"/>
  <c r="AA14" i="9"/>
  <c r="Y13" i="13" s="1"/>
  <c r="Z14" i="9"/>
  <c r="X13" i="13" s="1"/>
  <c r="P12" i="14" s="1"/>
  <c r="A12" i="14" s="1"/>
  <c r="Y14" i="9"/>
  <c r="W13" i="13" s="1"/>
  <c r="G12" i="14" s="1"/>
  <c r="X14" i="9"/>
  <c r="W14" i="9"/>
  <c r="D12" i="14" s="1"/>
  <c r="AA13" i="9"/>
  <c r="Y12" i="13" s="1"/>
  <c r="Z13" i="9"/>
  <c r="X12" i="13" s="1"/>
  <c r="P11" i="14" s="1"/>
  <c r="A11" i="14" s="1"/>
  <c r="Y13" i="9"/>
  <c r="W12" i="13" s="1"/>
  <c r="G11" i="14" s="1"/>
  <c r="X13" i="9"/>
  <c r="V12" i="13" s="1"/>
  <c r="F11" i="14" s="1"/>
  <c r="W13" i="9"/>
  <c r="D11" i="14" s="1"/>
  <c r="AA12" i="9"/>
  <c r="Y11" i="13" s="1"/>
  <c r="Z12" i="9"/>
  <c r="X11" i="13" s="1"/>
  <c r="P10" i="14" s="1"/>
  <c r="A10" i="14" s="1"/>
  <c r="Y12" i="9"/>
  <c r="W11" i="13" s="1"/>
  <c r="G10" i="14" s="1"/>
  <c r="X12" i="9"/>
  <c r="W12" i="9"/>
  <c r="D10" i="14" s="1"/>
  <c r="AA11" i="9"/>
  <c r="Y10" i="13" s="1"/>
  <c r="Z11" i="9"/>
  <c r="X10" i="13" s="1"/>
  <c r="P9" i="14" s="1"/>
  <c r="A9" i="14" s="1"/>
  <c r="Y11" i="9"/>
  <c r="W10" i="13" s="1"/>
  <c r="G9" i="14" s="1"/>
  <c r="X11" i="9"/>
  <c r="AD11" i="9" s="1"/>
  <c r="W11" i="9"/>
  <c r="D9" i="14" s="1"/>
  <c r="AA10" i="9"/>
  <c r="Y9" i="13" s="1"/>
  <c r="Z10" i="9"/>
  <c r="X9" i="13" s="1"/>
  <c r="P8" i="14" s="1"/>
  <c r="A8" i="14" s="1"/>
  <c r="Y10" i="9"/>
  <c r="W9" i="13" s="1"/>
  <c r="G8" i="14" s="1"/>
  <c r="X10" i="9"/>
  <c r="W10" i="9"/>
  <c r="D8" i="14" s="1"/>
  <c r="AA9" i="9"/>
  <c r="Y8" i="13" s="1"/>
  <c r="Z9" i="9"/>
  <c r="X8" i="13" s="1"/>
  <c r="P7" i="14" s="1"/>
  <c r="A7" i="14" s="1"/>
  <c r="Y9" i="9"/>
  <c r="W8" i="13" s="1"/>
  <c r="G7" i="14" s="1"/>
  <c r="X9" i="9"/>
  <c r="V8" i="13" s="1"/>
  <c r="F7" i="14" s="1"/>
  <c r="W9" i="9"/>
  <c r="D7" i="14" s="1"/>
  <c r="AA8" i="9"/>
  <c r="Y7" i="13" s="1"/>
  <c r="Z8" i="9"/>
  <c r="X7" i="13" s="1"/>
  <c r="P6" i="14" s="1"/>
  <c r="A6" i="14" s="1"/>
  <c r="Y8" i="9"/>
  <c r="W7" i="13" s="1"/>
  <c r="G6" i="14" s="1"/>
  <c r="X8" i="9"/>
  <c r="W8" i="9"/>
  <c r="D6" i="14" s="1"/>
  <c r="AA7" i="9"/>
  <c r="Y6" i="13" s="1"/>
  <c r="Z7" i="9"/>
  <c r="X6" i="13" s="1"/>
  <c r="P5" i="14" s="1"/>
  <c r="A5" i="14" s="1"/>
  <c r="Y7" i="9"/>
  <c r="W6" i="13" s="1"/>
  <c r="G5" i="14" s="1"/>
  <c r="X7" i="9"/>
  <c r="AD7" i="9" s="1"/>
  <c r="W7" i="9"/>
  <c r="D5" i="14" s="1"/>
  <c r="AA6" i="9"/>
  <c r="Y5" i="13" s="1"/>
  <c r="Z6" i="9"/>
  <c r="X5" i="13" s="1"/>
  <c r="P4" i="14" s="1"/>
  <c r="A4" i="14" s="1"/>
  <c r="Y6" i="9"/>
  <c r="W5" i="13" s="1"/>
  <c r="G4" i="14" s="1"/>
  <c r="X6" i="9"/>
  <c r="W6" i="9"/>
  <c r="D4" i="14" s="1"/>
  <c r="AA5" i="9"/>
  <c r="Y4" i="13" s="1"/>
  <c r="Z5" i="9"/>
  <c r="X4" i="13" s="1"/>
  <c r="P3" i="14" s="1"/>
  <c r="A3" i="14" s="1"/>
  <c r="Y5" i="9"/>
  <c r="W4" i="13" s="1"/>
  <c r="G3" i="14" s="1"/>
  <c r="X5" i="9"/>
  <c r="V4" i="13" s="1"/>
  <c r="F3" i="14" s="1"/>
  <c r="W5" i="9"/>
  <c r="D3" i="14" s="1"/>
  <c r="AA4" i="9"/>
  <c r="Y3" i="13" s="1"/>
  <c r="Z4" i="9"/>
  <c r="X3" i="13" s="1"/>
  <c r="P2" i="14" s="1"/>
  <c r="A2" i="14" s="1"/>
  <c r="Y4" i="9"/>
  <c r="W3" i="13" s="1"/>
  <c r="G2" i="14" s="1"/>
  <c r="X4" i="9"/>
  <c r="W4" i="9"/>
  <c r="D2" i="14" s="1"/>
  <c r="Y3" i="9"/>
  <c r="U3" i="9"/>
  <c r="K3" i="9"/>
  <c r="G3" i="9"/>
  <c r="Q130" i="9" l="1"/>
  <c r="E63" i="14"/>
  <c r="L130" i="9"/>
  <c r="E6" i="20" s="1"/>
  <c r="E84" i="14"/>
  <c r="E46" i="14"/>
  <c r="E80" i="14"/>
  <c r="E53" i="14"/>
  <c r="E138" i="14"/>
  <c r="E37" i="14"/>
  <c r="E89" i="14"/>
  <c r="U130" i="9"/>
  <c r="K130" i="9"/>
  <c r="E61" i="14"/>
  <c r="V110" i="13"/>
  <c r="F110" i="14" s="1"/>
  <c r="V68" i="13"/>
  <c r="F68" i="14" s="1"/>
  <c r="E101" i="14"/>
  <c r="V64" i="13"/>
  <c r="F64" i="14" s="1"/>
  <c r="V102" i="13"/>
  <c r="F102" i="14" s="1"/>
  <c r="V122" i="13"/>
  <c r="F136" i="14" s="1"/>
  <c r="E85" i="14"/>
  <c r="R28" i="14"/>
  <c r="E28" i="14"/>
  <c r="R67" i="14"/>
  <c r="E67" i="14"/>
  <c r="AD47" i="9"/>
  <c r="AC47" i="9" s="1"/>
  <c r="AD53" i="9"/>
  <c r="AC53" i="9" s="1"/>
  <c r="AD79" i="9"/>
  <c r="AC79" i="9" s="1"/>
  <c r="AD85" i="9"/>
  <c r="AC85" i="9" s="1"/>
  <c r="AD111" i="9"/>
  <c r="AC111" i="9" s="1"/>
  <c r="AD117" i="9"/>
  <c r="AC117" i="9" s="1"/>
  <c r="V48" i="13"/>
  <c r="F48" i="14" s="1"/>
  <c r="V60" i="13"/>
  <c r="F60" i="14" s="1"/>
  <c r="V66" i="13"/>
  <c r="F66" i="14" s="1"/>
  <c r="E66" i="14" s="1"/>
  <c r="AD33" i="9"/>
  <c r="AC33" i="9" s="1"/>
  <c r="AD45" i="9"/>
  <c r="AC45" i="9" s="1"/>
  <c r="AD71" i="9"/>
  <c r="AC71" i="9" s="1"/>
  <c r="AD77" i="9"/>
  <c r="AC77" i="9" s="1"/>
  <c r="AD97" i="9"/>
  <c r="AD103" i="9"/>
  <c r="AC103" i="9" s="1"/>
  <c r="V55" i="13"/>
  <c r="F55" i="14" s="1"/>
  <c r="E55" i="14" s="1"/>
  <c r="R80" i="14"/>
  <c r="AD25" i="9"/>
  <c r="AC25" i="9" s="1"/>
  <c r="AD31" i="9"/>
  <c r="AC31" i="9" s="1"/>
  <c r="AD37" i="9"/>
  <c r="AC37" i="9" s="1"/>
  <c r="AD57" i="9"/>
  <c r="AC57" i="9" s="1"/>
  <c r="AD63" i="9"/>
  <c r="AD69" i="9"/>
  <c r="AC69" i="9" s="1"/>
  <c r="AD89" i="9"/>
  <c r="AD95" i="9"/>
  <c r="AC95" i="9" s="1"/>
  <c r="AD101" i="9"/>
  <c r="AD121" i="9"/>
  <c r="AC121" i="9" s="1"/>
  <c r="V25" i="13"/>
  <c r="F25" i="14" s="1"/>
  <c r="R25" i="14" s="1"/>
  <c r="V29" i="13"/>
  <c r="F29" i="14" s="1"/>
  <c r="V33" i="13"/>
  <c r="F33" i="14" s="1"/>
  <c r="R33" i="14" s="1"/>
  <c r="V73" i="13"/>
  <c r="F73" i="14" s="1"/>
  <c r="E73" i="14" s="1"/>
  <c r="V77" i="13"/>
  <c r="F77" i="14" s="1"/>
  <c r="V81" i="13"/>
  <c r="F81" i="14" s="1"/>
  <c r="R81" i="14" s="1"/>
  <c r="V83" i="13"/>
  <c r="F83" i="14" s="1"/>
  <c r="V94" i="13"/>
  <c r="F94" i="14" s="1"/>
  <c r="V115" i="13"/>
  <c r="F115" i="14" s="1"/>
  <c r="R115" i="14" s="1"/>
  <c r="E59" i="14"/>
  <c r="E75" i="14"/>
  <c r="AD41" i="9"/>
  <c r="AC41" i="9" s="1"/>
  <c r="AD73" i="9"/>
  <c r="AC73" i="9" s="1"/>
  <c r="AD105" i="9"/>
  <c r="AC105" i="9" s="1"/>
  <c r="V76" i="13"/>
  <c r="F76" i="14" s="1"/>
  <c r="E76" i="14" s="1"/>
  <c r="R37" i="14"/>
  <c r="R46" i="14"/>
  <c r="R89" i="14"/>
  <c r="AD39" i="9"/>
  <c r="AC39" i="9" s="1"/>
  <c r="AD65" i="9"/>
  <c r="AC65" i="9" s="1"/>
  <c r="AD109" i="9"/>
  <c r="AC109" i="9" s="1"/>
  <c r="V44" i="13"/>
  <c r="F44" i="14" s="1"/>
  <c r="R44" i="14" s="1"/>
  <c r="V126" i="13"/>
  <c r="F140" i="14" s="1"/>
  <c r="AD29" i="9"/>
  <c r="AC29" i="9" s="1"/>
  <c r="AD49" i="9"/>
  <c r="AC49" i="9" s="1"/>
  <c r="AD55" i="9"/>
  <c r="AC55" i="9" s="1"/>
  <c r="AD61" i="9"/>
  <c r="AC61" i="9" s="1"/>
  <c r="AD81" i="9"/>
  <c r="AC81" i="9" s="1"/>
  <c r="AD87" i="9"/>
  <c r="AC87" i="9" s="1"/>
  <c r="AD93" i="9"/>
  <c r="AC93" i="9" s="1"/>
  <c r="AD113" i="9"/>
  <c r="AC113" i="9" s="1"/>
  <c r="AD119" i="9"/>
  <c r="AC119" i="9" s="1"/>
  <c r="AD125" i="9"/>
  <c r="AC125" i="9" s="1"/>
  <c r="V52" i="13"/>
  <c r="F52" i="14" s="1"/>
  <c r="R52" i="14" s="1"/>
  <c r="V56" i="13"/>
  <c r="F56" i="14" s="1"/>
  <c r="R56" i="14" s="1"/>
  <c r="V58" i="13"/>
  <c r="F58" i="14" s="1"/>
  <c r="E58" i="14" s="1"/>
  <c r="V86" i="13"/>
  <c r="F86" i="14" s="1"/>
  <c r="R86" i="14" s="1"/>
  <c r="V107" i="13"/>
  <c r="F107" i="14" s="1"/>
  <c r="R107" i="14" s="1"/>
  <c r="V118" i="13"/>
  <c r="F118" i="14" s="1"/>
  <c r="E118" i="14" s="1"/>
  <c r="V121" i="13"/>
  <c r="F135" i="14" s="1"/>
  <c r="R135" i="14" s="1"/>
  <c r="V125" i="13"/>
  <c r="F139" i="14" s="1"/>
  <c r="R139" i="14" s="1"/>
  <c r="V129" i="13"/>
  <c r="F143" i="14" s="1"/>
  <c r="E143" i="14" s="1"/>
  <c r="E72" i="14"/>
  <c r="E95" i="14"/>
  <c r="P168" i="13"/>
  <c r="E100" i="14"/>
  <c r="R100" i="14"/>
  <c r="R97" i="14"/>
  <c r="E97" i="14"/>
  <c r="E44" i="14"/>
  <c r="R76" i="14"/>
  <c r="R39" i="14"/>
  <c r="E39" i="14"/>
  <c r="AD27" i="9"/>
  <c r="AC27" i="9" s="1"/>
  <c r="V26" i="13"/>
  <c r="F26" i="14" s="1"/>
  <c r="R49" i="14"/>
  <c r="E49" i="14"/>
  <c r="E87" i="14"/>
  <c r="R87" i="14"/>
  <c r="E92" i="14"/>
  <c r="R92" i="14"/>
  <c r="R103" i="14"/>
  <c r="E103" i="14"/>
  <c r="E108" i="14"/>
  <c r="R108" i="14"/>
  <c r="R111" i="14"/>
  <c r="E111" i="14"/>
  <c r="E116" i="14"/>
  <c r="R116" i="14"/>
  <c r="R119" i="14"/>
  <c r="E119" i="14"/>
  <c r="X151" i="13"/>
  <c r="V170" i="13"/>
  <c r="R170" i="13"/>
  <c r="V166" i="13"/>
  <c r="Q163" i="13"/>
  <c r="S157" i="13"/>
  <c r="R166" i="13"/>
  <c r="S161" i="13"/>
  <c r="W169" i="13"/>
  <c r="X164" i="13"/>
  <c r="W157" i="13"/>
  <c r="T164" i="13"/>
  <c r="T168" i="13"/>
  <c r="U155" i="13"/>
  <c r="R24" i="14"/>
  <c r="E24" i="14"/>
  <c r="E136" i="14"/>
  <c r="R136" i="14"/>
  <c r="V27" i="13"/>
  <c r="F27" i="14" s="1"/>
  <c r="AD28" i="9"/>
  <c r="AC28" i="9" s="1"/>
  <c r="V35" i="13"/>
  <c r="F35" i="14" s="1"/>
  <c r="AD36" i="9"/>
  <c r="AC36" i="9" s="1"/>
  <c r="R41" i="14"/>
  <c r="E41" i="14"/>
  <c r="AC44" i="9"/>
  <c r="V54" i="13"/>
  <c r="F54" i="14" s="1"/>
  <c r="AD52" i="9"/>
  <c r="AC52" i="9" s="1"/>
  <c r="V62" i="13"/>
  <c r="F62" i="14" s="1"/>
  <c r="AD60" i="9"/>
  <c r="AC60" i="9" s="1"/>
  <c r="V70" i="13"/>
  <c r="F70" i="14" s="1"/>
  <c r="AD68" i="9"/>
  <c r="AC68" i="9" s="1"/>
  <c r="V79" i="13"/>
  <c r="F79" i="14" s="1"/>
  <c r="AD76" i="9"/>
  <c r="AC76" i="9" s="1"/>
  <c r="V88" i="13"/>
  <c r="F88" i="14" s="1"/>
  <c r="AD84" i="9"/>
  <c r="AC84" i="9" s="1"/>
  <c r="V96" i="13"/>
  <c r="F96" i="14" s="1"/>
  <c r="AD92" i="9"/>
  <c r="AC92" i="9" s="1"/>
  <c r="V104" i="13"/>
  <c r="F104" i="14" s="1"/>
  <c r="AD100" i="9"/>
  <c r="AC100" i="9" s="1"/>
  <c r="V112" i="13"/>
  <c r="F112" i="14" s="1"/>
  <c r="AD108" i="9"/>
  <c r="AC108" i="9" s="1"/>
  <c r="R117" i="14"/>
  <c r="E117" i="14"/>
  <c r="V120" i="13"/>
  <c r="F120" i="14" s="1"/>
  <c r="AD116" i="9"/>
  <c r="AC116" i="9" s="1"/>
  <c r="V128" i="13"/>
  <c r="F142" i="14" s="1"/>
  <c r="AD124" i="9"/>
  <c r="AC124" i="9" s="1"/>
  <c r="R32" i="14"/>
  <c r="E32" i="14"/>
  <c r="E81" i="14"/>
  <c r="R83" i="14"/>
  <c r="E83" i="14"/>
  <c r="R91" i="14"/>
  <c r="E91" i="14"/>
  <c r="R99" i="14"/>
  <c r="E99" i="14"/>
  <c r="R154" i="13"/>
  <c r="R30" i="14"/>
  <c r="E30" i="14"/>
  <c r="E68" i="14"/>
  <c r="R68" i="14"/>
  <c r="R84" i="14"/>
  <c r="R74" i="14"/>
  <c r="E74" i="14"/>
  <c r="R137" i="14"/>
  <c r="E137" i="14"/>
  <c r="R50" i="14"/>
  <c r="E50" i="14"/>
  <c r="R64" i="14"/>
  <c r="E64" i="14"/>
  <c r="E102" i="14"/>
  <c r="R102" i="14"/>
  <c r="E110" i="14"/>
  <c r="R110" i="14"/>
  <c r="R118" i="14"/>
  <c r="V162" i="13"/>
  <c r="R48" i="14"/>
  <c r="E48" i="14"/>
  <c r="AC43" i="9"/>
  <c r="V47" i="13"/>
  <c r="F47" i="14" s="1"/>
  <c r="AD46" i="9"/>
  <c r="AC46" i="9" s="1"/>
  <c r="AC54" i="9"/>
  <c r="AC62" i="9"/>
  <c r="AC70" i="9"/>
  <c r="AC75" i="9"/>
  <c r="AC86" i="9"/>
  <c r="AC94" i="9"/>
  <c r="AC102" i="9"/>
  <c r="AC110" i="9"/>
  <c r="AC118" i="9"/>
  <c r="AC123" i="9"/>
  <c r="V34" i="13"/>
  <c r="F34" i="14" s="1"/>
  <c r="V43" i="13"/>
  <c r="F43" i="14" s="1"/>
  <c r="V78" i="13"/>
  <c r="F78" i="14" s="1"/>
  <c r="R53" i="14"/>
  <c r="E93" i="14"/>
  <c r="AD35" i="9"/>
  <c r="AC35" i="9" s="1"/>
  <c r="AC40" i="9"/>
  <c r="AC56" i="9"/>
  <c r="AD59" i="9"/>
  <c r="AC59" i="9" s="1"/>
  <c r="AC64" i="9"/>
  <c r="AD67" i="9"/>
  <c r="AC67" i="9" s="1"/>
  <c r="AD83" i="9"/>
  <c r="AC83" i="9" s="1"/>
  <c r="AC30" i="9"/>
  <c r="AC38" i="9"/>
  <c r="AC78" i="9"/>
  <c r="R109" i="14"/>
  <c r="E109" i="14"/>
  <c r="V38" i="13"/>
  <c r="F38" i="14" s="1"/>
  <c r="V127" i="13"/>
  <c r="F141" i="14" s="1"/>
  <c r="E69" i="14"/>
  <c r="AD51" i="9"/>
  <c r="AC51" i="9" s="1"/>
  <c r="AD91" i="9"/>
  <c r="AC91" i="9" s="1"/>
  <c r="AD99" i="9"/>
  <c r="AC99" i="9" s="1"/>
  <c r="AD107" i="9"/>
  <c r="AC107" i="9" s="1"/>
  <c r="AD115" i="9"/>
  <c r="AC115" i="9" s="1"/>
  <c r="E135" i="13"/>
  <c r="D7" i="3" s="1"/>
  <c r="V40" i="13"/>
  <c r="F40" i="14" s="1"/>
  <c r="V90" i="13"/>
  <c r="F90" i="14" s="1"/>
  <c r="V98" i="13"/>
  <c r="F98" i="14" s="1"/>
  <c r="V106" i="13"/>
  <c r="F106" i="14" s="1"/>
  <c r="V114" i="13"/>
  <c r="F114" i="14" s="1"/>
  <c r="E33" i="14"/>
  <c r="R63" i="14"/>
  <c r="AC26" i="9"/>
  <c r="AD32" i="9"/>
  <c r="AC32" i="9" s="1"/>
  <c r="AC34" i="9"/>
  <c r="AC42" i="9"/>
  <c r="AD48" i="9"/>
  <c r="AC48" i="9" s="1"/>
  <c r="AC50" i="9"/>
  <c r="R57" i="14"/>
  <c r="E57" i="14"/>
  <c r="AC58" i="9"/>
  <c r="R65" i="14"/>
  <c r="E65" i="14"/>
  <c r="AC63" i="9"/>
  <c r="AC66" i="9"/>
  <c r="AD72" i="9"/>
  <c r="AC72" i="9" s="1"/>
  <c r="AC74" i="9"/>
  <c r="AD80" i="9"/>
  <c r="AC80" i="9" s="1"/>
  <c r="AC82" i="9"/>
  <c r="AD88" i="9"/>
  <c r="AC88" i="9" s="1"/>
  <c r="AC90" i="9"/>
  <c r="AD96" i="9"/>
  <c r="AC96" i="9" s="1"/>
  <c r="AC98" i="9"/>
  <c r="R105" i="14"/>
  <c r="E105" i="14"/>
  <c r="AD104" i="9"/>
  <c r="AC104" i="9" s="1"/>
  <c r="AC106" i="9"/>
  <c r="R113" i="14"/>
  <c r="E113" i="14"/>
  <c r="AD112" i="9"/>
  <c r="AC112" i="9" s="1"/>
  <c r="AC114" i="9"/>
  <c r="AD120" i="9"/>
  <c r="AC120" i="9" s="1"/>
  <c r="AC122" i="9"/>
  <c r="G130" i="9"/>
  <c r="E10" i="20"/>
  <c r="J130" i="9"/>
  <c r="T130" i="9"/>
  <c r="V42" i="13"/>
  <c r="F42" i="14" s="1"/>
  <c r="E31" i="14"/>
  <c r="R138" i="14"/>
  <c r="AC89" i="9"/>
  <c r="AC97" i="9"/>
  <c r="AC101" i="9"/>
  <c r="H130" i="9"/>
  <c r="C6" i="20" s="1"/>
  <c r="R130" i="9"/>
  <c r="K137" i="13"/>
  <c r="J9" i="3" s="1"/>
  <c r="V130" i="9"/>
  <c r="U159" i="13"/>
  <c r="X160" i="13"/>
  <c r="Q159" i="13"/>
  <c r="P156" i="13"/>
  <c r="I138" i="13"/>
  <c r="H10" i="3" s="1"/>
  <c r="L2" i="14"/>
  <c r="K139" i="13"/>
  <c r="J11" i="3" s="1"/>
  <c r="L139" i="13"/>
  <c r="K11" i="3" s="1"/>
  <c r="P11" i="21"/>
  <c r="K39" i="20" s="1"/>
  <c r="C8" i="21"/>
  <c r="C36" i="20" s="1"/>
  <c r="F9" i="21"/>
  <c r="I37" i="20" s="1"/>
  <c r="J9" i="21"/>
  <c r="I65" i="20" s="1"/>
  <c r="N9" i="21"/>
  <c r="Q65" i="20" s="1"/>
  <c r="R5" i="21"/>
  <c r="O33" i="20" s="1"/>
  <c r="M10" i="21"/>
  <c r="O66" i="20" s="1"/>
  <c r="Q6" i="21"/>
  <c r="M34" i="20" s="1"/>
  <c r="D3" i="21"/>
  <c r="E31" i="20" s="1"/>
  <c r="E44" i="20" s="1"/>
  <c r="L11" i="21"/>
  <c r="M67" i="20" s="1"/>
  <c r="P7" i="21"/>
  <c r="K35" i="20" s="1"/>
  <c r="C4" i="21"/>
  <c r="C32" i="20" s="1"/>
  <c r="G4" i="21"/>
  <c r="C60" i="20" s="1"/>
  <c r="O8" i="21"/>
  <c r="S64" i="20" s="1"/>
  <c r="S4" i="21"/>
  <c r="Q32" i="20" s="1"/>
  <c r="Q10" i="21"/>
  <c r="M38" i="20" s="1"/>
  <c r="F5" i="21"/>
  <c r="I33" i="20" s="1"/>
  <c r="R9" i="21"/>
  <c r="O37" i="20" s="1"/>
  <c r="E6" i="21"/>
  <c r="G34" i="20" s="1"/>
  <c r="P130" i="9"/>
  <c r="D7" i="21"/>
  <c r="E35" i="20" s="1"/>
  <c r="H3" i="21"/>
  <c r="E59" i="20" s="1"/>
  <c r="E72" i="20" s="1"/>
  <c r="S8" i="21"/>
  <c r="Q36" i="20" s="1"/>
  <c r="F130" i="9"/>
  <c r="O4" i="14"/>
  <c r="O14" i="14"/>
  <c r="A23" i="9"/>
  <c r="E10" i="21"/>
  <c r="G38" i="20" s="1"/>
  <c r="I10" i="21"/>
  <c r="G66" i="20" s="1"/>
  <c r="M6" i="21"/>
  <c r="O62" i="20" s="1"/>
  <c r="D11" i="21"/>
  <c r="E39" i="20" s="1"/>
  <c r="H11" i="21"/>
  <c r="E67" i="20" s="1"/>
  <c r="L7" i="21"/>
  <c r="M63" i="20" s="1"/>
  <c r="P3" i="21"/>
  <c r="K31" i="20" s="1"/>
  <c r="K44" i="20" s="1"/>
  <c r="G8" i="21"/>
  <c r="C64" i="20" s="1"/>
  <c r="K8" i="21"/>
  <c r="K64" i="20" s="1"/>
  <c r="O4" i="21"/>
  <c r="S60" i="20" s="1"/>
  <c r="L3" i="21"/>
  <c r="M59" i="20" s="1"/>
  <c r="M72" i="20" s="1"/>
  <c r="K4" i="21"/>
  <c r="K60" i="20" s="1"/>
  <c r="J5" i="21"/>
  <c r="I61" i="20" s="1"/>
  <c r="I6" i="21"/>
  <c r="G62" i="20" s="1"/>
  <c r="H7" i="21"/>
  <c r="E63" i="20" s="1"/>
  <c r="A11" i="9"/>
  <c r="N5" i="21"/>
  <c r="Q61" i="20" s="1"/>
  <c r="AD10" i="9"/>
  <c r="AC10" i="9" s="1"/>
  <c r="A10" i="9"/>
  <c r="AD18" i="9"/>
  <c r="AC18" i="9" s="1"/>
  <c r="A18" i="9"/>
  <c r="V7" i="13"/>
  <c r="F6" i="14" s="1"/>
  <c r="R6" i="14" s="1"/>
  <c r="A8" i="9"/>
  <c r="A17" i="9"/>
  <c r="AD24" i="9"/>
  <c r="AC24" i="9" s="1"/>
  <c r="V23" i="13"/>
  <c r="F23" i="14" s="1"/>
  <c r="R23" i="14" s="1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D6" i="9"/>
  <c r="AC6" i="9" s="1"/>
  <c r="A6" i="9"/>
  <c r="AD14" i="9"/>
  <c r="AC14" i="9" s="1"/>
  <c r="A14" i="9"/>
  <c r="A15" i="9"/>
  <c r="AD22" i="9"/>
  <c r="AC22" i="9" s="1"/>
  <c r="A22" i="9"/>
  <c r="A19" i="9"/>
  <c r="A9" i="9"/>
  <c r="V15" i="13"/>
  <c r="F14" i="14" s="1"/>
  <c r="R14" i="14" s="1"/>
  <c r="A16" i="9"/>
  <c r="A7" i="9"/>
  <c r="V3" i="13"/>
  <c r="F2" i="14" s="1"/>
  <c r="E2" i="14" s="1"/>
  <c r="A127" i="9"/>
  <c r="A4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5" i="9"/>
  <c r="V11" i="13"/>
  <c r="F10" i="14" s="1"/>
  <c r="R10" i="14" s="1"/>
  <c r="A12" i="9"/>
  <c r="A13" i="9"/>
  <c r="V19" i="13"/>
  <c r="F18" i="14" s="1"/>
  <c r="E18" i="14" s="1"/>
  <c r="A20" i="9"/>
  <c r="A21" i="9"/>
  <c r="E8" i="20"/>
  <c r="E11" i="20"/>
  <c r="E9" i="20"/>
  <c r="E7" i="20"/>
  <c r="E5" i="20"/>
  <c r="N130" i="9"/>
  <c r="I11" i="20" s="1"/>
  <c r="E4" i="20"/>
  <c r="E12" i="20"/>
  <c r="V6" i="13"/>
  <c r="F5" i="14" s="1"/>
  <c r="E5" i="14" s="1"/>
  <c r="V14" i="13"/>
  <c r="F13" i="14" s="1"/>
  <c r="R13" i="14" s="1"/>
  <c r="J135" i="13"/>
  <c r="I7" i="3" s="1"/>
  <c r="G138" i="13"/>
  <c r="F10" i="3" s="1"/>
  <c r="K138" i="13"/>
  <c r="J10" i="3" s="1"/>
  <c r="E139" i="13"/>
  <c r="D11" i="3" s="1"/>
  <c r="I139" i="13"/>
  <c r="H11" i="3" s="1"/>
  <c r="F138" i="13"/>
  <c r="E10" i="3" s="1"/>
  <c r="J138" i="13"/>
  <c r="I10" i="3" s="1"/>
  <c r="D139" i="13"/>
  <c r="H139" i="13"/>
  <c r="G11" i="3" s="1"/>
  <c r="M130" i="9"/>
  <c r="G6" i="20" s="1"/>
  <c r="F135" i="13"/>
  <c r="E7" i="3" s="1"/>
  <c r="D138" i="13"/>
  <c r="H138" i="13"/>
  <c r="G10" i="3" s="1"/>
  <c r="L138" i="13"/>
  <c r="K10" i="3" s="1"/>
  <c r="F139" i="13"/>
  <c r="E11" i="3" s="1"/>
  <c r="J139" i="13"/>
  <c r="I11" i="3" s="1"/>
  <c r="V10" i="13"/>
  <c r="F9" i="14" s="1"/>
  <c r="R9" i="14" s="1"/>
  <c r="V18" i="13"/>
  <c r="F17" i="14" s="1"/>
  <c r="R17" i="14" s="1"/>
  <c r="E138" i="13"/>
  <c r="D10" i="3" s="1"/>
  <c r="G139" i="13"/>
  <c r="F11" i="3" s="1"/>
  <c r="K14" i="7"/>
  <c r="G14" i="7"/>
  <c r="C14" i="7"/>
  <c r="M13" i="7"/>
  <c r="I13" i="7"/>
  <c r="E13" i="7"/>
  <c r="A13" i="7"/>
  <c r="K12" i="7"/>
  <c r="G12" i="7"/>
  <c r="C12" i="7"/>
  <c r="M11" i="7"/>
  <c r="I11" i="7"/>
  <c r="E11" i="7"/>
  <c r="A11" i="7"/>
  <c r="K10" i="7"/>
  <c r="G10" i="7"/>
  <c r="C10" i="7"/>
  <c r="M9" i="7"/>
  <c r="I9" i="7"/>
  <c r="L14" i="7"/>
  <c r="F14" i="7"/>
  <c r="A14" i="7"/>
  <c r="J13" i="7"/>
  <c r="D13" i="7"/>
  <c r="M12" i="7"/>
  <c r="H12" i="7"/>
  <c r="B12" i="7"/>
  <c r="K11" i="7"/>
  <c r="F11" i="7"/>
  <c r="N10" i="7"/>
  <c r="I10" i="7"/>
  <c r="D10" i="7"/>
  <c r="L9" i="7"/>
  <c r="G9" i="7"/>
  <c r="C9" i="7"/>
  <c r="M8" i="7"/>
  <c r="I8" i="7"/>
  <c r="E8" i="7"/>
  <c r="A8" i="7"/>
  <c r="K7" i="7"/>
  <c r="G7" i="7"/>
  <c r="C7" i="7"/>
  <c r="M6" i="7"/>
  <c r="I6" i="7"/>
  <c r="E6" i="7"/>
  <c r="A6" i="7"/>
  <c r="K5" i="7"/>
  <c r="G5" i="7"/>
  <c r="C5" i="7"/>
  <c r="N14" i="7"/>
  <c r="H14" i="7"/>
  <c r="N13" i="7"/>
  <c r="G13" i="7"/>
  <c r="N12" i="7"/>
  <c r="F12" i="7"/>
  <c r="N11" i="7"/>
  <c r="G11" i="7"/>
  <c r="M10" i="7"/>
  <c r="F10" i="7"/>
  <c r="N9" i="7"/>
  <c r="F9" i="7"/>
  <c r="A9" i="7"/>
  <c r="J8" i="7"/>
  <c r="D8" i="7"/>
  <c r="M7" i="7"/>
  <c r="H7" i="7"/>
  <c r="B7" i="7"/>
  <c r="K6" i="7"/>
  <c r="F6" i="7"/>
  <c r="N5" i="7"/>
  <c r="I5" i="7"/>
  <c r="D5" i="7"/>
  <c r="L13" i="7"/>
  <c r="J6" i="7"/>
  <c r="H5" i="7"/>
  <c r="J14" i="7"/>
  <c r="D14" i="7"/>
  <c r="K13" i="7"/>
  <c r="C13" i="7"/>
  <c r="J12" i="7"/>
  <c r="D12" i="7"/>
  <c r="J11" i="7"/>
  <c r="C11" i="7"/>
  <c r="J10" i="7"/>
  <c r="B10" i="7"/>
  <c r="J9" i="7"/>
  <c r="D9" i="7"/>
  <c r="L8" i="7"/>
  <c r="G8" i="7"/>
  <c r="B8" i="7"/>
  <c r="J7" i="7"/>
  <c r="E7" i="7"/>
  <c r="N6" i="7"/>
  <c r="H6" i="7"/>
  <c r="C6" i="7"/>
  <c r="L5" i="7"/>
  <c r="F5" i="7"/>
  <c r="A5" i="7"/>
  <c r="I14" i="7"/>
  <c r="B14" i="7"/>
  <c r="H13" i="7"/>
  <c r="B13" i="7"/>
  <c r="I12" i="7"/>
  <c r="A12" i="7"/>
  <c r="H11" i="7"/>
  <c r="B11" i="7"/>
  <c r="H10" i="7"/>
  <c r="A10" i="7"/>
  <c r="H9" i="7"/>
  <c r="B9" i="7"/>
  <c r="K8" i="7"/>
  <c r="F8" i="7"/>
  <c r="N7" i="7"/>
  <c r="I7" i="7"/>
  <c r="L6" i="7"/>
  <c r="G6" i="7"/>
  <c r="B6" i="7"/>
  <c r="J5" i="7"/>
  <c r="E5" i="7"/>
  <c r="M14" i="7"/>
  <c r="E14" i="7"/>
  <c r="F13" i="7"/>
  <c r="L12" i="7"/>
  <c r="E12" i="7"/>
  <c r="L11" i="7"/>
  <c r="D11" i="7"/>
  <c r="L10" i="7"/>
  <c r="E10" i="7"/>
  <c r="K9" i="7"/>
  <c r="E9" i="7"/>
  <c r="N8" i="7"/>
  <c r="H8" i="7"/>
  <c r="C8" i="7"/>
  <c r="L7" i="7"/>
  <c r="F7" i="7"/>
  <c r="A7" i="7"/>
  <c r="D6" i="7"/>
  <c r="M5" i="7"/>
  <c r="B5" i="7"/>
  <c r="D7" i="7"/>
  <c r="R3" i="14"/>
  <c r="E3" i="14"/>
  <c r="R7" i="14"/>
  <c r="E7" i="14"/>
  <c r="R11" i="14"/>
  <c r="E11" i="14"/>
  <c r="R15" i="14"/>
  <c r="E15" i="14"/>
  <c r="R19" i="14"/>
  <c r="E19" i="14"/>
  <c r="E10" i="14"/>
  <c r="R18" i="14"/>
  <c r="C5" i="20"/>
  <c r="C9" i="20"/>
  <c r="AC11" i="9"/>
  <c r="AC19" i="9"/>
  <c r="V5" i="13"/>
  <c r="F4" i="14" s="1"/>
  <c r="V9" i="13"/>
  <c r="F8" i="14" s="1"/>
  <c r="V13" i="13"/>
  <c r="F12" i="14" s="1"/>
  <c r="V17" i="13"/>
  <c r="F16" i="14" s="1"/>
  <c r="V21" i="13"/>
  <c r="F20" i="14" s="1"/>
  <c r="C4" i="20"/>
  <c r="C8" i="20"/>
  <c r="C11" i="20"/>
  <c r="AC7" i="9"/>
  <c r="AC15" i="9"/>
  <c r="AC23" i="9"/>
  <c r="AD4" i="9"/>
  <c r="AC4" i="9" s="1"/>
  <c r="AD5" i="9"/>
  <c r="AC5" i="9" s="1"/>
  <c r="AD8" i="9"/>
  <c r="AC8" i="9" s="1"/>
  <c r="AD9" i="9"/>
  <c r="AC9" i="9" s="1"/>
  <c r="AD12" i="9"/>
  <c r="AC12" i="9" s="1"/>
  <c r="AD13" i="9"/>
  <c r="AC13" i="9" s="1"/>
  <c r="AD16" i="9"/>
  <c r="AC16" i="9" s="1"/>
  <c r="AD17" i="9"/>
  <c r="AC17" i="9" s="1"/>
  <c r="AD20" i="9"/>
  <c r="AC20" i="9" s="1"/>
  <c r="AD21" i="9"/>
  <c r="AC21" i="9" s="1"/>
  <c r="J134" i="13"/>
  <c r="I6" i="3" s="1"/>
  <c r="K134" i="13"/>
  <c r="J6" i="3" s="1"/>
  <c r="V154" i="13"/>
  <c r="T156" i="13"/>
  <c r="R158" i="13"/>
  <c r="P160" i="13"/>
  <c r="W161" i="13"/>
  <c r="U163" i="13"/>
  <c r="S165" i="13"/>
  <c r="Q167" i="13"/>
  <c r="X168" i="13"/>
  <c r="C11" i="21"/>
  <c r="C39" i="20" s="1"/>
  <c r="C7" i="21"/>
  <c r="C35" i="20" s="1"/>
  <c r="C3" i="21"/>
  <c r="C31" i="20" s="1"/>
  <c r="C44" i="20" s="1"/>
  <c r="C10" i="21"/>
  <c r="C38" i="20" s="1"/>
  <c r="C6" i="21"/>
  <c r="C34" i="20" s="1"/>
  <c r="C9" i="21"/>
  <c r="C37" i="20" s="1"/>
  <c r="C5" i="21"/>
  <c r="C33" i="20" s="1"/>
  <c r="G11" i="21"/>
  <c r="C67" i="20" s="1"/>
  <c r="G7" i="21"/>
  <c r="C63" i="20" s="1"/>
  <c r="G3" i="21"/>
  <c r="C59" i="20" s="1"/>
  <c r="C72" i="20" s="1"/>
  <c r="G10" i="21"/>
  <c r="C66" i="20" s="1"/>
  <c r="G6" i="21"/>
  <c r="C62" i="20" s="1"/>
  <c r="G9" i="21"/>
  <c r="C65" i="20" s="1"/>
  <c r="G5" i="21"/>
  <c r="C61" i="20" s="1"/>
  <c r="K11" i="21"/>
  <c r="K67" i="20" s="1"/>
  <c r="K7" i="21"/>
  <c r="K63" i="20" s="1"/>
  <c r="K3" i="21"/>
  <c r="K59" i="20" s="1"/>
  <c r="K72" i="20" s="1"/>
  <c r="K10" i="21"/>
  <c r="K66" i="20" s="1"/>
  <c r="K6" i="21"/>
  <c r="K62" i="20" s="1"/>
  <c r="K9" i="21"/>
  <c r="K65" i="20" s="1"/>
  <c r="K5" i="21"/>
  <c r="K61" i="20" s="1"/>
  <c r="O11" i="21"/>
  <c r="S67" i="20" s="1"/>
  <c r="O7" i="21"/>
  <c r="S63" i="20" s="1"/>
  <c r="O3" i="21"/>
  <c r="S59" i="20" s="1"/>
  <c r="S72" i="20" s="1"/>
  <c r="O10" i="21"/>
  <c r="S66" i="20" s="1"/>
  <c r="O6" i="21"/>
  <c r="S62" i="20" s="1"/>
  <c r="O9" i="21"/>
  <c r="S65" i="20" s="1"/>
  <c r="O5" i="21"/>
  <c r="S61" i="20" s="1"/>
  <c r="S11" i="21"/>
  <c r="Q39" i="20" s="1"/>
  <c r="S7" i="21"/>
  <c r="Q35" i="20" s="1"/>
  <c r="S3" i="21"/>
  <c r="Q31" i="20" s="1"/>
  <c r="S10" i="21"/>
  <c r="Q38" i="20" s="1"/>
  <c r="S6" i="21"/>
  <c r="Q34" i="20" s="1"/>
  <c r="S9" i="21"/>
  <c r="Q37" i="20" s="1"/>
  <c r="S5" i="21"/>
  <c r="Q33" i="20" s="1"/>
  <c r="F8" i="21"/>
  <c r="I36" i="20" s="1"/>
  <c r="F4" i="21"/>
  <c r="I32" i="20" s="1"/>
  <c r="F11" i="21"/>
  <c r="I39" i="20" s="1"/>
  <c r="F7" i="21"/>
  <c r="I35" i="20" s="1"/>
  <c r="F3" i="21"/>
  <c r="I31" i="20" s="1"/>
  <c r="F10" i="21"/>
  <c r="I38" i="20" s="1"/>
  <c r="F6" i="21"/>
  <c r="I34" i="20" s="1"/>
  <c r="J8" i="21"/>
  <c r="I64" i="20" s="1"/>
  <c r="J4" i="21"/>
  <c r="I60" i="20" s="1"/>
  <c r="J11" i="21"/>
  <c r="I67" i="20" s="1"/>
  <c r="J7" i="21"/>
  <c r="I63" i="20" s="1"/>
  <c r="J3" i="21"/>
  <c r="I59" i="20" s="1"/>
  <c r="J10" i="21"/>
  <c r="I66" i="20" s="1"/>
  <c r="J6" i="21"/>
  <c r="I62" i="20" s="1"/>
  <c r="N8" i="21"/>
  <c r="Q64" i="20" s="1"/>
  <c r="N4" i="21"/>
  <c r="Q60" i="20" s="1"/>
  <c r="N11" i="21"/>
  <c r="Q67" i="20" s="1"/>
  <c r="N7" i="21"/>
  <c r="Q63" i="20" s="1"/>
  <c r="N3" i="21"/>
  <c r="Q59" i="20" s="1"/>
  <c r="N10" i="21"/>
  <c r="Q66" i="20" s="1"/>
  <c r="N6" i="21"/>
  <c r="Q62" i="20" s="1"/>
  <c r="R8" i="21"/>
  <c r="O36" i="20" s="1"/>
  <c r="R4" i="21"/>
  <c r="O32" i="20" s="1"/>
  <c r="R11" i="21"/>
  <c r="O39" i="20" s="1"/>
  <c r="R7" i="21"/>
  <c r="O35" i="20" s="1"/>
  <c r="R3" i="21"/>
  <c r="R10" i="21"/>
  <c r="O38" i="20" s="1"/>
  <c r="R6" i="21"/>
  <c r="O34" i="20" s="1"/>
  <c r="E9" i="21"/>
  <c r="G37" i="20" s="1"/>
  <c r="E5" i="21"/>
  <c r="G33" i="20" s="1"/>
  <c r="E8" i="21"/>
  <c r="G36" i="20" s="1"/>
  <c r="E4" i="21"/>
  <c r="G32" i="20" s="1"/>
  <c r="E11" i="21"/>
  <c r="G39" i="20" s="1"/>
  <c r="E7" i="21"/>
  <c r="G35" i="20" s="1"/>
  <c r="E3" i="21"/>
  <c r="G31" i="20" s="1"/>
  <c r="I9" i="21"/>
  <c r="G65" i="20" s="1"/>
  <c r="I5" i="21"/>
  <c r="G61" i="20" s="1"/>
  <c r="I8" i="21"/>
  <c r="G64" i="20" s="1"/>
  <c r="I4" i="21"/>
  <c r="G60" i="20" s="1"/>
  <c r="I11" i="21"/>
  <c r="G67" i="20" s="1"/>
  <c r="I7" i="21"/>
  <c r="G63" i="20" s="1"/>
  <c r="I3" i="21"/>
  <c r="M9" i="21"/>
  <c r="O65" i="20" s="1"/>
  <c r="M5" i="21"/>
  <c r="O61" i="20" s="1"/>
  <c r="M8" i="21"/>
  <c r="O64" i="20" s="1"/>
  <c r="M4" i="21"/>
  <c r="O60" i="20" s="1"/>
  <c r="M11" i="21"/>
  <c r="O67" i="20" s="1"/>
  <c r="M7" i="21"/>
  <c r="O63" i="20" s="1"/>
  <c r="M3" i="21"/>
  <c r="Q9" i="21"/>
  <c r="M37" i="20" s="1"/>
  <c r="Q5" i="21"/>
  <c r="M33" i="20" s="1"/>
  <c r="Q8" i="21"/>
  <c r="M36" i="20" s="1"/>
  <c r="Q4" i="21"/>
  <c r="M32" i="20" s="1"/>
  <c r="Q11" i="21"/>
  <c r="M39" i="20" s="1"/>
  <c r="Q7" i="21"/>
  <c r="M35" i="20" s="1"/>
  <c r="Q3" i="21"/>
  <c r="M31" i="20" s="1"/>
  <c r="D10" i="21"/>
  <c r="E38" i="20" s="1"/>
  <c r="D6" i="21"/>
  <c r="E34" i="20" s="1"/>
  <c r="D9" i="21"/>
  <c r="E37" i="20" s="1"/>
  <c r="D5" i="21"/>
  <c r="E33" i="20" s="1"/>
  <c r="D8" i="21"/>
  <c r="E36" i="20" s="1"/>
  <c r="D4" i="21"/>
  <c r="E32" i="20" s="1"/>
  <c r="H10" i="21"/>
  <c r="E66" i="20" s="1"/>
  <c r="H6" i="21"/>
  <c r="E62" i="20" s="1"/>
  <c r="H9" i="21"/>
  <c r="E65" i="20" s="1"/>
  <c r="H5" i="21"/>
  <c r="E61" i="20" s="1"/>
  <c r="H8" i="21"/>
  <c r="E64" i="20" s="1"/>
  <c r="H4" i="21"/>
  <c r="E60" i="20" s="1"/>
  <c r="L10" i="21"/>
  <c r="M66" i="20" s="1"/>
  <c r="L6" i="21"/>
  <c r="M62" i="20" s="1"/>
  <c r="L9" i="21"/>
  <c r="M65" i="20" s="1"/>
  <c r="L5" i="21"/>
  <c r="M61" i="20" s="1"/>
  <c r="L8" i="21"/>
  <c r="M64" i="20" s="1"/>
  <c r="L4" i="21"/>
  <c r="M60" i="20" s="1"/>
  <c r="P10" i="21"/>
  <c r="K38" i="20" s="1"/>
  <c r="P6" i="21"/>
  <c r="K34" i="20" s="1"/>
  <c r="P9" i="21"/>
  <c r="K37" i="20" s="1"/>
  <c r="P5" i="21"/>
  <c r="K33" i="20" s="1"/>
  <c r="P8" i="21"/>
  <c r="K36" i="20" s="1"/>
  <c r="P4" i="21"/>
  <c r="K32" i="20" s="1"/>
  <c r="U170" i="13"/>
  <c r="Q170" i="13"/>
  <c r="V169" i="13"/>
  <c r="R169" i="13"/>
  <c r="W168" i="13"/>
  <c r="S168" i="13"/>
  <c r="X167" i="13"/>
  <c r="T167" i="13"/>
  <c r="P167" i="13"/>
  <c r="U166" i="13"/>
  <c r="Q166" i="13"/>
  <c r="V165" i="13"/>
  <c r="R165" i="13"/>
  <c r="W164" i="13"/>
  <c r="S164" i="13"/>
  <c r="X163" i="13"/>
  <c r="T163" i="13"/>
  <c r="P163" i="13"/>
  <c r="U162" i="13"/>
  <c r="Q162" i="13"/>
  <c r="V161" i="13"/>
  <c r="R161" i="13"/>
  <c r="W160" i="13"/>
  <c r="S160" i="13"/>
  <c r="X159" i="13"/>
  <c r="T159" i="13"/>
  <c r="P159" i="13"/>
  <c r="U158" i="13"/>
  <c r="Q158" i="13"/>
  <c r="V157" i="13"/>
  <c r="R157" i="13"/>
  <c r="W156" i="13"/>
  <c r="S156" i="13"/>
  <c r="X155" i="13"/>
  <c r="T155" i="13"/>
  <c r="P155" i="13"/>
  <c r="U154" i="13"/>
  <c r="Q154" i="13"/>
  <c r="X170" i="13"/>
  <c r="T170" i="13"/>
  <c r="P170" i="13"/>
  <c r="U169" i="13"/>
  <c r="Q169" i="13"/>
  <c r="V168" i="13"/>
  <c r="R168" i="13"/>
  <c r="W167" i="13"/>
  <c r="S167" i="13"/>
  <c r="X166" i="13"/>
  <c r="T166" i="13"/>
  <c r="P166" i="13"/>
  <c r="U165" i="13"/>
  <c r="Q165" i="13"/>
  <c r="V164" i="13"/>
  <c r="R164" i="13"/>
  <c r="W163" i="13"/>
  <c r="S163" i="13"/>
  <c r="X162" i="13"/>
  <c r="T162" i="13"/>
  <c r="P162" i="13"/>
  <c r="U161" i="13"/>
  <c r="Q161" i="13"/>
  <c r="V160" i="13"/>
  <c r="R160" i="13"/>
  <c r="W159" i="13"/>
  <c r="S159" i="13"/>
  <c r="X158" i="13"/>
  <c r="T158" i="13"/>
  <c r="P158" i="13"/>
  <c r="U157" i="13"/>
  <c r="Q157" i="13"/>
  <c r="V156" i="13"/>
  <c r="R156" i="13"/>
  <c r="W155" i="13"/>
  <c r="S155" i="13"/>
  <c r="X154" i="13"/>
  <c r="T154" i="13"/>
  <c r="P154" i="13"/>
  <c r="W170" i="13"/>
  <c r="S170" i="13"/>
  <c r="X169" i="13"/>
  <c r="T169" i="13"/>
  <c r="P169" i="13"/>
  <c r="U168" i="13"/>
  <c r="Q168" i="13"/>
  <c r="V167" i="13"/>
  <c r="R167" i="13"/>
  <c r="W166" i="13"/>
  <c r="S166" i="13"/>
  <c r="X165" i="13"/>
  <c r="T165" i="13"/>
  <c r="P165" i="13"/>
  <c r="U164" i="13"/>
  <c r="Q164" i="13"/>
  <c r="V163" i="13"/>
  <c r="R163" i="13"/>
  <c r="W162" i="13"/>
  <c r="S162" i="13"/>
  <c r="X161" i="13"/>
  <c r="T161" i="13"/>
  <c r="P161" i="13"/>
  <c r="U160" i="13"/>
  <c r="Q160" i="13"/>
  <c r="V159" i="13"/>
  <c r="R159" i="13"/>
  <c r="W158" i="13"/>
  <c r="S158" i="13"/>
  <c r="X157" i="13"/>
  <c r="T157" i="13"/>
  <c r="P157" i="13"/>
  <c r="U156" i="13"/>
  <c r="Q156" i="13"/>
  <c r="V155" i="13"/>
  <c r="R155" i="13"/>
  <c r="W154" i="13"/>
  <c r="S154" i="13"/>
  <c r="Q155" i="13"/>
  <c r="X156" i="13"/>
  <c r="V158" i="13"/>
  <c r="T160" i="13"/>
  <c r="R162" i="13"/>
  <c r="P164" i="13"/>
  <c r="W165" i="13"/>
  <c r="U167" i="13"/>
  <c r="S169" i="13"/>
  <c r="R133" i="13"/>
  <c r="F140" i="13" s="1"/>
  <c r="E12" i="3" s="1"/>
  <c r="V133" i="13"/>
  <c r="J140" i="13" s="1"/>
  <c r="I12" i="3" s="1"/>
  <c r="P135" i="13"/>
  <c r="T135" i="13"/>
  <c r="X135" i="13"/>
  <c r="S136" i="13"/>
  <c r="W136" i="13"/>
  <c r="P138" i="13"/>
  <c r="T138" i="13"/>
  <c r="X138" i="13"/>
  <c r="Q139" i="13"/>
  <c r="U139" i="13"/>
  <c r="R140" i="13"/>
  <c r="V140" i="13"/>
  <c r="S141" i="13"/>
  <c r="W141" i="13"/>
  <c r="P142" i="13"/>
  <c r="T142" i="13"/>
  <c r="X142" i="13"/>
  <c r="Q143" i="13"/>
  <c r="U143" i="13"/>
  <c r="R144" i="13"/>
  <c r="F149" i="13" s="1"/>
  <c r="E21" i="3" s="1"/>
  <c r="V144" i="13"/>
  <c r="S145" i="13"/>
  <c r="W145" i="13"/>
  <c r="P146" i="13"/>
  <c r="D151" i="13" s="1"/>
  <c r="T146" i="13"/>
  <c r="X146" i="13"/>
  <c r="L151" i="13" s="1"/>
  <c r="K23" i="3" s="1"/>
  <c r="Q147" i="13"/>
  <c r="U147" i="13"/>
  <c r="R148" i="13"/>
  <c r="V148" i="13"/>
  <c r="J153" i="13" s="1"/>
  <c r="I25" i="3" s="1"/>
  <c r="S149" i="13"/>
  <c r="W149" i="13"/>
  <c r="K154" i="13" s="1"/>
  <c r="J26" i="3" s="1"/>
  <c r="P150" i="13"/>
  <c r="T150" i="13"/>
  <c r="H155" i="13" s="1"/>
  <c r="G27" i="3" s="1"/>
  <c r="X150" i="13"/>
  <c r="Q151" i="13"/>
  <c r="U151" i="13"/>
  <c r="I156" i="13" s="1"/>
  <c r="H28" i="3" s="1"/>
  <c r="S133" i="13"/>
  <c r="W133" i="13"/>
  <c r="Q135" i="13"/>
  <c r="U135" i="13"/>
  <c r="P136" i="13"/>
  <c r="D142" i="13" s="1"/>
  <c r="T136" i="13"/>
  <c r="X136" i="13"/>
  <c r="Q138" i="13"/>
  <c r="U138" i="13"/>
  <c r="I143" i="13" s="1"/>
  <c r="H15" i="3" s="1"/>
  <c r="R139" i="13"/>
  <c r="V139" i="13"/>
  <c r="S140" i="13"/>
  <c r="W140" i="13"/>
  <c r="P141" i="13"/>
  <c r="T141" i="13"/>
  <c r="X141" i="13"/>
  <c r="Q142" i="13"/>
  <c r="U142" i="13"/>
  <c r="R143" i="13"/>
  <c r="V143" i="13"/>
  <c r="J148" i="13" s="1"/>
  <c r="S144" i="13"/>
  <c r="W144" i="13"/>
  <c r="P145" i="13"/>
  <c r="T145" i="13"/>
  <c r="H150" i="13" s="1"/>
  <c r="G22" i="3" s="1"/>
  <c r="X145" i="13"/>
  <c r="L150" i="13" s="1"/>
  <c r="K22" i="3" s="1"/>
  <c r="Q146" i="13"/>
  <c r="U146" i="13"/>
  <c r="I151" i="13" s="1"/>
  <c r="H23" i="3" s="1"/>
  <c r="R147" i="13"/>
  <c r="V147" i="13"/>
  <c r="J152" i="13" s="1"/>
  <c r="I24" i="3" s="1"/>
  <c r="S148" i="13"/>
  <c r="W148" i="13"/>
  <c r="P149" i="13"/>
  <c r="D154" i="13" s="1"/>
  <c r="T149" i="13"/>
  <c r="H154" i="13" s="1"/>
  <c r="G26" i="3" s="1"/>
  <c r="X149" i="13"/>
  <c r="L154" i="13" s="1"/>
  <c r="K26" i="3" s="1"/>
  <c r="Q150" i="13"/>
  <c r="E155" i="13" s="1"/>
  <c r="U150" i="13"/>
  <c r="R151" i="13"/>
  <c r="V151" i="13"/>
  <c r="P133" i="13"/>
  <c r="T133" i="13"/>
  <c r="X133" i="13"/>
  <c r="R135" i="13"/>
  <c r="V135" i="13"/>
  <c r="Q136" i="13"/>
  <c r="U136" i="13"/>
  <c r="R138" i="13"/>
  <c r="V138" i="13"/>
  <c r="S139" i="13"/>
  <c r="W139" i="13"/>
  <c r="P140" i="13"/>
  <c r="T140" i="13"/>
  <c r="X140" i="13"/>
  <c r="Q141" i="13"/>
  <c r="E146" i="13" s="1"/>
  <c r="D18" i="3" s="1"/>
  <c r="U141" i="13"/>
  <c r="R142" i="13"/>
  <c r="V142" i="13"/>
  <c r="J147" i="13" s="1"/>
  <c r="I19" i="3" s="1"/>
  <c r="S143" i="13"/>
  <c r="W143" i="13"/>
  <c r="P144" i="13"/>
  <c r="T144" i="13"/>
  <c r="H149" i="13" s="1"/>
  <c r="G21" i="3" s="1"/>
  <c r="X144" i="13"/>
  <c r="L149" i="13" s="1"/>
  <c r="K21" i="3" s="1"/>
  <c r="Q145" i="13"/>
  <c r="U145" i="13"/>
  <c r="R146" i="13"/>
  <c r="F151" i="13" s="1"/>
  <c r="E23" i="3" s="1"/>
  <c r="V146" i="13"/>
  <c r="J151" i="13" s="1"/>
  <c r="I23" i="3" s="1"/>
  <c r="S147" i="13"/>
  <c r="W147" i="13"/>
  <c r="K152" i="13" s="1"/>
  <c r="J24" i="3" s="1"/>
  <c r="P148" i="13"/>
  <c r="D153" i="13" s="1"/>
  <c r="T148" i="13"/>
  <c r="H153" i="13" s="1"/>
  <c r="G25" i="3" s="1"/>
  <c r="X148" i="13"/>
  <c r="Q149" i="13"/>
  <c r="U149" i="13"/>
  <c r="R150" i="13"/>
  <c r="F155" i="13" s="1"/>
  <c r="E27" i="3" s="1"/>
  <c r="V150" i="13"/>
  <c r="S151" i="13"/>
  <c r="G156" i="13" s="1"/>
  <c r="F28" i="3" s="1"/>
  <c r="W151" i="13"/>
  <c r="Q133" i="13"/>
  <c r="E140" i="13" s="1"/>
  <c r="D12" i="3" s="1"/>
  <c r="U133" i="13"/>
  <c r="I140" i="13" s="1"/>
  <c r="H12" i="3" s="1"/>
  <c r="S135" i="13"/>
  <c r="W135" i="13"/>
  <c r="R136" i="13"/>
  <c r="V136" i="13"/>
  <c r="S138" i="13"/>
  <c r="W138" i="13"/>
  <c r="P139" i="13"/>
  <c r="T139" i="13"/>
  <c r="X139" i="13"/>
  <c r="Q140" i="13"/>
  <c r="U140" i="13"/>
  <c r="I145" i="13" s="1"/>
  <c r="H17" i="3" s="1"/>
  <c r="R141" i="13"/>
  <c r="V141" i="13"/>
  <c r="S142" i="13"/>
  <c r="G147" i="13" s="1"/>
  <c r="F19" i="3" s="1"/>
  <c r="W142" i="13"/>
  <c r="K147" i="13" s="1"/>
  <c r="J19" i="3" s="1"/>
  <c r="P143" i="13"/>
  <c r="T143" i="13"/>
  <c r="X143" i="13"/>
  <c r="Q144" i="13"/>
  <c r="E149" i="13" s="1"/>
  <c r="D21" i="3" s="1"/>
  <c r="U144" i="13"/>
  <c r="R145" i="13"/>
  <c r="V145" i="13"/>
  <c r="S146" i="13"/>
  <c r="G151" i="13" s="1"/>
  <c r="F23" i="3" s="1"/>
  <c r="W146" i="13"/>
  <c r="P147" i="13"/>
  <c r="T147" i="13"/>
  <c r="X147" i="13"/>
  <c r="L152" i="13" s="1"/>
  <c r="K24" i="3" s="1"/>
  <c r="Q148" i="13"/>
  <c r="U148" i="13"/>
  <c r="R149" i="13"/>
  <c r="V149" i="13"/>
  <c r="J154" i="13" s="1"/>
  <c r="I26" i="3" s="1"/>
  <c r="S150" i="13"/>
  <c r="W150" i="13"/>
  <c r="K155" i="13" s="1"/>
  <c r="J27" i="3" s="1"/>
  <c r="P151" i="13"/>
  <c r="T151" i="13"/>
  <c r="H156" i="13" s="1"/>
  <c r="G28" i="3" s="1"/>
  <c r="G136" i="13"/>
  <c r="F8" i="3" s="1"/>
  <c r="K136" i="13"/>
  <c r="J8" i="3" s="1"/>
  <c r="D137" i="13"/>
  <c r="H137" i="13"/>
  <c r="G9" i="3" s="1"/>
  <c r="L137" i="13"/>
  <c r="K9" i="3" s="1"/>
  <c r="G135" i="13"/>
  <c r="F7" i="3" s="1"/>
  <c r="K135" i="13"/>
  <c r="J7" i="3" s="1"/>
  <c r="D136" i="13"/>
  <c r="H136" i="13"/>
  <c r="G8" i="3" s="1"/>
  <c r="L136" i="13"/>
  <c r="K8" i="3" s="1"/>
  <c r="E137" i="13"/>
  <c r="D9" i="3" s="1"/>
  <c r="I137" i="13"/>
  <c r="H9" i="3" s="1"/>
  <c r="D135" i="13"/>
  <c r="H135" i="13"/>
  <c r="G7" i="3" s="1"/>
  <c r="L135" i="13"/>
  <c r="K7" i="3" s="1"/>
  <c r="E136" i="13"/>
  <c r="D8" i="3" s="1"/>
  <c r="I136" i="13"/>
  <c r="H8" i="3" s="1"/>
  <c r="F137" i="13"/>
  <c r="E9" i="3" s="1"/>
  <c r="J137" i="13"/>
  <c r="I9" i="3" s="1"/>
  <c r="I135" i="13"/>
  <c r="H7" i="3" s="1"/>
  <c r="F136" i="13"/>
  <c r="E8" i="3" s="1"/>
  <c r="J136" i="13"/>
  <c r="I8" i="3" s="1"/>
  <c r="G137" i="13"/>
  <c r="F9" i="3" s="1"/>
  <c r="G133" i="13"/>
  <c r="F5" i="3" s="1"/>
  <c r="K133" i="13"/>
  <c r="J5" i="3" s="1"/>
  <c r="D134" i="13"/>
  <c r="H134" i="13"/>
  <c r="G6" i="3" s="1"/>
  <c r="L134" i="13"/>
  <c r="K6" i="3" s="1"/>
  <c r="D133" i="13"/>
  <c r="H133" i="13"/>
  <c r="G5" i="3" s="1"/>
  <c r="L133" i="13"/>
  <c r="K5" i="3" s="1"/>
  <c r="E134" i="13"/>
  <c r="D6" i="3" s="1"/>
  <c r="I134" i="13"/>
  <c r="H6" i="3" s="1"/>
  <c r="E133" i="13"/>
  <c r="D5" i="3" s="1"/>
  <c r="I133" i="13"/>
  <c r="H5" i="3" s="1"/>
  <c r="F134" i="13"/>
  <c r="E6" i="3" s="1"/>
  <c r="F133" i="13"/>
  <c r="E5" i="3" s="1"/>
  <c r="J133" i="13"/>
  <c r="I5" i="3" s="1"/>
  <c r="G134" i="13"/>
  <c r="F6" i="3" s="1"/>
  <c r="G148" i="13" l="1"/>
  <c r="K144" i="13"/>
  <c r="J16" i="3" s="1"/>
  <c r="D143" i="13"/>
  <c r="C15" i="3" s="1"/>
  <c r="E154" i="13"/>
  <c r="D26" i="3" s="1"/>
  <c r="I150" i="13"/>
  <c r="H22" i="3" s="1"/>
  <c r="I149" i="13"/>
  <c r="H21" i="3" s="1"/>
  <c r="G152" i="13"/>
  <c r="F24" i="3" s="1"/>
  <c r="K148" i="13"/>
  <c r="E151" i="13"/>
  <c r="D23" i="3" s="1"/>
  <c r="I147" i="13"/>
  <c r="H19" i="3" s="1"/>
  <c r="H142" i="13"/>
  <c r="G14" i="3" s="1"/>
  <c r="L155" i="13"/>
  <c r="K27" i="3" s="1"/>
  <c r="L156" i="13"/>
  <c r="K28" i="3" s="1"/>
  <c r="C10" i="20"/>
  <c r="C7" i="20"/>
  <c r="C12" i="20"/>
  <c r="C45" i="20"/>
  <c r="C46" i="20" s="1"/>
  <c r="R55" i="14"/>
  <c r="E139" i="14"/>
  <c r="E135" i="14"/>
  <c r="E73" i="20"/>
  <c r="E74" i="20" s="1"/>
  <c r="M73" i="20"/>
  <c r="M74" i="20" s="1"/>
  <c r="R58" i="14"/>
  <c r="E107" i="14"/>
  <c r="E86" i="14"/>
  <c r="R73" i="14"/>
  <c r="R143" i="14"/>
  <c r="E140" i="14"/>
  <c r="R140" i="14"/>
  <c r="R77" i="14"/>
  <c r="E77" i="14"/>
  <c r="R29" i="14"/>
  <c r="E29" i="14"/>
  <c r="E25" i="14"/>
  <c r="E115" i="14"/>
  <c r="E52" i="14"/>
  <c r="E56" i="14"/>
  <c r="E94" i="14"/>
  <c r="R94" i="14"/>
  <c r="E60" i="14"/>
  <c r="R60" i="14"/>
  <c r="R66" i="14"/>
  <c r="K156" i="13"/>
  <c r="J28" i="3" s="1"/>
  <c r="I155" i="13"/>
  <c r="H27" i="3" s="1"/>
  <c r="L146" i="13"/>
  <c r="K18" i="3" s="1"/>
  <c r="E143" i="13"/>
  <c r="D15" i="3" s="1"/>
  <c r="I141" i="13"/>
  <c r="H13" i="3" s="1"/>
  <c r="D155" i="13"/>
  <c r="C27" i="3" s="1"/>
  <c r="F153" i="13"/>
  <c r="E25" i="3" s="1"/>
  <c r="H151" i="13"/>
  <c r="G23" i="3" s="1"/>
  <c r="J149" i="13"/>
  <c r="I21" i="3" s="1"/>
  <c r="L147" i="13"/>
  <c r="K19" i="3" s="1"/>
  <c r="D152" i="13"/>
  <c r="C24" i="3" s="1"/>
  <c r="F150" i="13"/>
  <c r="E22" i="3" s="1"/>
  <c r="H148" i="13"/>
  <c r="J146" i="13"/>
  <c r="I18" i="3" s="1"/>
  <c r="L144" i="13"/>
  <c r="K16" i="3" s="1"/>
  <c r="G143" i="13"/>
  <c r="F15" i="3" s="1"/>
  <c r="G141" i="13"/>
  <c r="F13" i="3" s="1"/>
  <c r="D149" i="13"/>
  <c r="C21" i="3" s="1"/>
  <c r="F147" i="13"/>
  <c r="E19" i="3" s="1"/>
  <c r="H145" i="13"/>
  <c r="G17" i="3" s="1"/>
  <c r="J143" i="13"/>
  <c r="I15" i="3" s="1"/>
  <c r="K153" i="13"/>
  <c r="J25" i="3" s="1"/>
  <c r="E156" i="13"/>
  <c r="D28" i="3" s="1"/>
  <c r="I152" i="13"/>
  <c r="H24" i="3" s="1"/>
  <c r="J156" i="13"/>
  <c r="I28" i="3" s="1"/>
  <c r="F144" i="13"/>
  <c r="E16" i="3" s="1"/>
  <c r="G154" i="13"/>
  <c r="F26" i="3" s="1"/>
  <c r="K150" i="13"/>
  <c r="J22" i="3" s="1"/>
  <c r="L141" i="13"/>
  <c r="K13" i="3" s="1"/>
  <c r="R42" i="14"/>
  <c r="E42" i="14"/>
  <c r="R90" i="14"/>
  <c r="E90" i="14"/>
  <c r="R43" i="14"/>
  <c r="E43" i="14"/>
  <c r="E96" i="14"/>
  <c r="R96" i="14"/>
  <c r="E62" i="14"/>
  <c r="R62" i="14"/>
  <c r="R27" i="14"/>
  <c r="E27" i="14"/>
  <c r="E26" i="14"/>
  <c r="R26" i="14"/>
  <c r="E153" i="13"/>
  <c r="D25" i="3" s="1"/>
  <c r="D148" i="13"/>
  <c r="F146" i="13"/>
  <c r="E18" i="3" s="1"/>
  <c r="H144" i="13"/>
  <c r="G16" i="3" s="1"/>
  <c r="J142" i="13"/>
  <c r="I14" i="3" s="1"/>
  <c r="J155" i="13"/>
  <c r="I27" i="3" s="1"/>
  <c r="L153" i="13"/>
  <c r="K25" i="3" s="1"/>
  <c r="D145" i="13"/>
  <c r="C17" i="3" s="1"/>
  <c r="F143" i="13"/>
  <c r="E15" i="3" s="1"/>
  <c r="G153" i="13"/>
  <c r="F25" i="3" s="1"/>
  <c r="K149" i="13"/>
  <c r="J21" i="3" s="1"/>
  <c r="D146" i="13"/>
  <c r="C18" i="3" s="1"/>
  <c r="E152" i="13"/>
  <c r="D24" i="3" s="1"/>
  <c r="I148" i="13"/>
  <c r="E114" i="14"/>
  <c r="R114" i="14"/>
  <c r="R40" i="14"/>
  <c r="E40" i="14"/>
  <c r="R34" i="14"/>
  <c r="E34" i="14"/>
  <c r="E120" i="14"/>
  <c r="R120" i="14"/>
  <c r="E104" i="14"/>
  <c r="R104" i="14"/>
  <c r="E70" i="14"/>
  <c r="R70" i="14"/>
  <c r="R35" i="14"/>
  <c r="E35" i="14"/>
  <c r="L140" i="13"/>
  <c r="K12" i="3" s="1"/>
  <c r="F156" i="13"/>
  <c r="E28" i="3" s="1"/>
  <c r="G150" i="13"/>
  <c r="F22" i="3" s="1"/>
  <c r="K146" i="13"/>
  <c r="J18" i="3" s="1"/>
  <c r="E106" i="14"/>
  <c r="R106" i="14"/>
  <c r="R141" i="14"/>
  <c r="E141" i="14"/>
  <c r="E142" i="14"/>
  <c r="R142" i="14"/>
  <c r="E112" i="14"/>
  <c r="R112" i="14"/>
  <c r="E79" i="14"/>
  <c r="R79" i="14"/>
  <c r="E145" i="13"/>
  <c r="D17" i="3" s="1"/>
  <c r="K143" i="13"/>
  <c r="J15" i="3" s="1"/>
  <c r="I154" i="13"/>
  <c r="H26" i="3" s="1"/>
  <c r="F152" i="13"/>
  <c r="E24" i="3" s="1"/>
  <c r="E98" i="14"/>
  <c r="R98" i="14"/>
  <c r="R38" i="14"/>
  <c r="E38" i="14"/>
  <c r="E78" i="14"/>
  <c r="R78" i="14"/>
  <c r="E47" i="14"/>
  <c r="R47" i="14"/>
  <c r="R88" i="14"/>
  <c r="E88" i="14"/>
  <c r="R54" i="14"/>
  <c r="E54" i="14"/>
  <c r="I142" i="13"/>
  <c r="H14" i="3" s="1"/>
  <c r="G155" i="13"/>
  <c r="F27" i="3" s="1"/>
  <c r="D147" i="13"/>
  <c r="C19" i="3" s="1"/>
  <c r="F145" i="13"/>
  <c r="E17" i="3" s="1"/>
  <c r="H143" i="13"/>
  <c r="G15" i="3" s="1"/>
  <c r="D144" i="13"/>
  <c r="C16" i="3" s="1"/>
  <c r="F142" i="13"/>
  <c r="E14" i="3" s="1"/>
  <c r="G149" i="13"/>
  <c r="F21" i="3" s="1"/>
  <c r="K145" i="13"/>
  <c r="J17" i="3" s="1"/>
  <c r="G140" i="13"/>
  <c r="F12" i="3" s="1"/>
  <c r="E148" i="13"/>
  <c r="I144" i="13"/>
  <c r="H16" i="3" s="1"/>
  <c r="H141" i="13"/>
  <c r="G13" i="3" s="1"/>
  <c r="H140" i="13"/>
  <c r="G12" i="3" s="1"/>
  <c r="G146" i="13"/>
  <c r="F18" i="3" s="1"/>
  <c r="K142" i="13"/>
  <c r="J14" i="3" s="1"/>
  <c r="D141" i="13"/>
  <c r="C13" i="3" s="1"/>
  <c r="G12" i="20"/>
  <c r="G10" i="20"/>
  <c r="G8" i="20"/>
  <c r="G4" i="20"/>
  <c r="G17" i="20" s="1"/>
  <c r="I7" i="20"/>
  <c r="I6" i="20"/>
  <c r="I5" i="20"/>
  <c r="I9" i="20"/>
  <c r="I12" i="20"/>
  <c r="G12" i="21"/>
  <c r="K45" i="20"/>
  <c r="K46" i="20" s="1"/>
  <c r="Q12" i="21"/>
  <c r="E23" i="14"/>
  <c r="E6" i="14"/>
  <c r="O12" i="21"/>
  <c r="K12" i="21"/>
  <c r="S12" i="21"/>
  <c r="C12" i="21"/>
  <c r="R5" i="14"/>
  <c r="R2" i="14"/>
  <c r="E17" i="14"/>
  <c r="E14" i="14"/>
  <c r="E9" i="14"/>
  <c r="D156" i="13"/>
  <c r="C28" i="3" s="1"/>
  <c r="F154" i="13"/>
  <c r="E26" i="3" s="1"/>
  <c r="H152" i="13"/>
  <c r="G24" i="3" s="1"/>
  <c r="J150" i="13"/>
  <c r="I22" i="3" s="1"/>
  <c r="L148" i="13"/>
  <c r="K20" i="3" s="1"/>
  <c r="L20" i="3" s="1"/>
  <c r="M20" i="3" s="1"/>
  <c r="K141" i="13"/>
  <c r="J13" i="3" s="1"/>
  <c r="L145" i="13"/>
  <c r="K17" i="3" s="1"/>
  <c r="G144" i="13"/>
  <c r="F16" i="3" s="1"/>
  <c r="G145" i="13"/>
  <c r="F17" i="3" s="1"/>
  <c r="E144" i="13"/>
  <c r="D16" i="3" s="1"/>
  <c r="J141" i="13"/>
  <c r="I13" i="3" s="1"/>
  <c r="D140" i="13"/>
  <c r="C12" i="3" s="1"/>
  <c r="F148" i="13"/>
  <c r="L142" i="13"/>
  <c r="K14" i="3" s="1"/>
  <c r="E141" i="13"/>
  <c r="D13" i="3" s="1"/>
  <c r="G142" i="13"/>
  <c r="F14" i="3" s="1"/>
  <c r="E12" i="21"/>
  <c r="N12" i="21"/>
  <c r="E13" i="14"/>
  <c r="E147" i="13"/>
  <c r="D19" i="3" s="1"/>
  <c r="E150" i="13"/>
  <c r="C11" i="3"/>
  <c r="M139" i="13"/>
  <c r="E17" i="20"/>
  <c r="M138" i="13"/>
  <c r="C10" i="3"/>
  <c r="G9" i="20"/>
  <c r="G11" i="20"/>
  <c r="G5" i="20"/>
  <c r="G7" i="20"/>
  <c r="I8" i="20"/>
  <c r="I10" i="20"/>
  <c r="I4" i="20"/>
  <c r="R12" i="14"/>
  <c r="E12" i="14"/>
  <c r="C17" i="20"/>
  <c r="R8" i="14"/>
  <c r="E8" i="14"/>
  <c r="R16" i="14"/>
  <c r="E16" i="14"/>
  <c r="R20" i="14"/>
  <c r="E20" i="14"/>
  <c r="R4" i="14"/>
  <c r="E4" i="14"/>
  <c r="I12" i="21"/>
  <c r="G59" i="20"/>
  <c r="G72" i="20" s="1"/>
  <c r="G73" i="20" s="1"/>
  <c r="R12" i="21"/>
  <c r="O31" i="20"/>
  <c r="O44" i="20" s="1"/>
  <c r="O45" i="20" s="1"/>
  <c r="H12" i="21"/>
  <c r="E142" i="13"/>
  <c r="D14" i="3" s="1"/>
  <c r="I153" i="13"/>
  <c r="H25" i="3" s="1"/>
  <c r="D150" i="13"/>
  <c r="C22" i="3" s="1"/>
  <c r="H146" i="13"/>
  <c r="G18" i="3" s="1"/>
  <c r="J144" i="13"/>
  <c r="I16" i="3" s="1"/>
  <c r="H147" i="13"/>
  <c r="G19" i="3" s="1"/>
  <c r="J145" i="13"/>
  <c r="I17" i="3" s="1"/>
  <c r="L143" i="13"/>
  <c r="K15" i="3" s="1"/>
  <c r="K151" i="13"/>
  <c r="J23" i="3" s="1"/>
  <c r="I146" i="13"/>
  <c r="H18" i="3" s="1"/>
  <c r="F141" i="13"/>
  <c r="E13" i="3" s="1"/>
  <c r="K140" i="13"/>
  <c r="J12" i="3" s="1"/>
  <c r="M12" i="21"/>
  <c r="O59" i="20"/>
  <c r="O72" i="20" s="1"/>
  <c r="O73" i="20" s="1"/>
  <c r="F12" i="21"/>
  <c r="L12" i="21"/>
  <c r="E45" i="20"/>
  <c r="J12" i="21"/>
  <c r="Q44" i="20"/>
  <c r="D12" i="21"/>
  <c r="P12" i="21"/>
  <c r="C25" i="3"/>
  <c r="C23" i="3"/>
  <c r="I72" i="20"/>
  <c r="S73" i="20"/>
  <c r="C26" i="3"/>
  <c r="I44" i="20"/>
  <c r="M44" i="20"/>
  <c r="C14" i="3"/>
  <c r="Q72" i="20"/>
  <c r="G44" i="20"/>
  <c r="K73" i="20"/>
  <c r="C73" i="20"/>
  <c r="C9" i="3"/>
  <c r="M137" i="13"/>
  <c r="M135" i="13"/>
  <c r="C7" i="3"/>
  <c r="M136" i="13"/>
  <c r="C8" i="3"/>
  <c r="C6" i="3"/>
  <c r="M134" i="13"/>
  <c r="M133" i="13"/>
  <c r="C5" i="3"/>
  <c r="L22" i="3" l="1"/>
  <c r="M22" i="3" s="1"/>
  <c r="M156" i="13"/>
  <c r="M155" i="13"/>
  <c r="M154" i="13"/>
  <c r="L27" i="3"/>
  <c r="M27" i="3" s="1"/>
  <c r="M149" i="13"/>
  <c r="M148" i="13"/>
  <c r="M150" i="13"/>
  <c r="M143" i="13"/>
  <c r="M145" i="13"/>
  <c r="M142" i="13"/>
  <c r="M140" i="13"/>
  <c r="M152" i="13"/>
  <c r="M151" i="13"/>
  <c r="U12" i="21"/>
  <c r="V12" i="21" s="1"/>
  <c r="M141" i="13"/>
  <c r="R210" i="14"/>
  <c r="E18" i="20"/>
  <c r="I17" i="20"/>
  <c r="L10" i="3"/>
  <c r="M10" i="3" s="1"/>
  <c r="G18" i="20"/>
  <c r="M11" i="3"/>
  <c r="L11" i="3"/>
  <c r="C18" i="20"/>
  <c r="E46" i="20"/>
  <c r="M144" i="13"/>
  <c r="M146" i="13"/>
  <c r="Q45" i="20"/>
  <c r="M147" i="13"/>
  <c r="M153" i="13"/>
  <c r="L28" i="3"/>
  <c r="M28" i="3" s="1"/>
  <c r="S74" i="20"/>
  <c r="L23" i="3"/>
  <c r="M23" i="3" s="1"/>
  <c r="L12" i="3"/>
  <c r="M12" i="3" s="1"/>
  <c r="L24" i="3"/>
  <c r="M24" i="3" s="1"/>
  <c r="M45" i="20"/>
  <c r="C74" i="20"/>
  <c r="K74" i="20"/>
  <c r="Q73" i="20"/>
  <c r="L15" i="3"/>
  <c r="M15" i="3" s="1"/>
  <c r="L16" i="3"/>
  <c r="M16" i="3" s="1"/>
  <c r="O46" i="20"/>
  <c r="M75" i="20"/>
  <c r="L18" i="3"/>
  <c r="M18" i="3" s="1"/>
  <c r="E75" i="20"/>
  <c r="L21" i="3"/>
  <c r="M21" i="3" s="1"/>
  <c r="L25" i="3"/>
  <c r="M25" i="3" s="1"/>
  <c r="K47" i="20"/>
  <c r="L13" i="3"/>
  <c r="M13" i="3" s="1"/>
  <c r="C47" i="20"/>
  <c r="I45" i="20"/>
  <c r="L26" i="3"/>
  <c r="M26" i="3" s="1"/>
  <c r="G45" i="20"/>
  <c r="L14" i="3"/>
  <c r="M14" i="3" s="1"/>
  <c r="L17" i="3"/>
  <c r="M17" i="3" s="1"/>
  <c r="O74" i="20"/>
  <c r="L19" i="3"/>
  <c r="M19" i="3" s="1"/>
  <c r="G74" i="20"/>
  <c r="I73" i="20"/>
  <c r="L7" i="3"/>
  <c r="M7" i="3" s="1"/>
  <c r="L8" i="3"/>
  <c r="M8" i="3" s="1"/>
  <c r="L9" i="3"/>
  <c r="M9" i="3" s="1"/>
  <c r="L5" i="3"/>
  <c r="M5" i="3" s="1"/>
  <c r="L6" i="3"/>
  <c r="M6" i="3" s="1"/>
  <c r="I18" i="20" l="1"/>
  <c r="G19" i="20"/>
  <c r="E19" i="20"/>
  <c r="C19" i="20"/>
  <c r="Q46" i="20"/>
  <c r="E47" i="20"/>
  <c r="G46" i="20"/>
  <c r="O47" i="20"/>
  <c r="I46" i="20"/>
  <c r="E76" i="20"/>
  <c r="C48" i="20"/>
  <c r="K75" i="20"/>
  <c r="M46" i="20"/>
  <c r="S75" i="20"/>
  <c r="K48" i="20"/>
  <c r="G75" i="20"/>
  <c r="O75" i="20"/>
  <c r="I74" i="20"/>
  <c r="M76" i="20"/>
  <c r="Q74" i="20"/>
  <c r="C75" i="20"/>
  <c r="I19" i="20" l="1"/>
  <c r="G20" i="20"/>
  <c r="E20" i="20"/>
  <c r="C20" i="20"/>
  <c r="E48" i="20"/>
  <c r="Q47" i="20"/>
  <c r="G76" i="20"/>
  <c r="Q75" i="20"/>
  <c r="E77" i="20"/>
  <c r="I75" i="20"/>
  <c r="K76" i="20"/>
  <c r="M77" i="20"/>
  <c r="C49" i="20"/>
  <c r="S76" i="20"/>
  <c r="O48" i="20"/>
  <c r="C76" i="20"/>
  <c r="O76" i="20"/>
  <c r="K49" i="20"/>
  <c r="M47" i="20"/>
  <c r="I47" i="20"/>
  <c r="G47" i="20"/>
  <c r="G21" i="20" l="1"/>
  <c r="E21" i="20"/>
  <c r="I20" i="20"/>
  <c r="C21" i="20"/>
  <c r="Q48" i="20"/>
  <c r="E49" i="20"/>
  <c r="C77" i="20"/>
  <c r="M78" i="20"/>
  <c r="I76" i="20"/>
  <c r="Q76" i="20"/>
  <c r="K50" i="20"/>
  <c r="C50" i="20"/>
  <c r="I48" i="20"/>
  <c r="S77" i="20"/>
  <c r="O49" i="20"/>
  <c r="G48" i="20"/>
  <c r="M48" i="20"/>
  <c r="O77" i="20"/>
  <c r="K77" i="20"/>
  <c r="E78" i="20"/>
  <c r="G77" i="20"/>
  <c r="E22" i="20" l="1"/>
  <c r="I21" i="20"/>
  <c r="G22" i="20"/>
  <c r="C22" i="20"/>
  <c r="E50" i="20"/>
  <c r="Q49" i="20"/>
  <c r="M79" i="20"/>
  <c r="S78" i="20"/>
  <c r="O78" i="20"/>
  <c r="C51" i="20"/>
  <c r="G49" i="20"/>
  <c r="G78" i="20"/>
  <c r="C78" i="20"/>
  <c r="E79" i="20"/>
  <c r="Q77" i="20"/>
  <c r="K78" i="20"/>
  <c r="O50" i="20"/>
  <c r="K51" i="20"/>
  <c r="I77" i="20"/>
  <c r="M49" i="20"/>
  <c r="I49" i="20"/>
  <c r="I22" i="20" l="1"/>
  <c r="E23" i="20"/>
  <c r="G23" i="20"/>
  <c r="C23" i="20"/>
  <c r="Q50" i="20"/>
  <c r="E51" i="20"/>
  <c r="K52" i="20"/>
  <c r="L51" i="20" s="1"/>
  <c r="S79" i="20"/>
  <c r="M50" i="20"/>
  <c r="G79" i="20"/>
  <c r="C52" i="20"/>
  <c r="K79" i="20"/>
  <c r="E80" i="20"/>
  <c r="F79" i="20" s="1"/>
  <c r="I50" i="20"/>
  <c r="I78" i="20"/>
  <c r="O51" i="20"/>
  <c r="Q78" i="20"/>
  <c r="C79" i="20"/>
  <c r="G50" i="20"/>
  <c r="O79" i="20"/>
  <c r="M80" i="20"/>
  <c r="N79" i="20" s="1"/>
  <c r="E24" i="20" l="1"/>
  <c r="G24" i="20"/>
  <c r="I23" i="20"/>
  <c r="C24" i="20"/>
  <c r="E52" i="20"/>
  <c r="F51" i="20" s="1"/>
  <c r="Q51" i="20"/>
  <c r="D52" i="20"/>
  <c r="D35" i="20"/>
  <c r="D37" i="20"/>
  <c r="D33" i="20"/>
  <c r="D31" i="20"/>
  <c r="D44" i="20"/>
  <c r="D34" i="20"/>
  <c r="D32" i="20"/>
  <c r="D38" i="20"/>
  <c r="D36" i="20"/>
  <c r="D39" i="20"/>
  <c r="D45" i="20"/>
  <c r="D46" i="20"/>
  <c r="D47" i="20"/>
  <c r="D48" i="20"/>
  <c r="D49" i="20"/>
  <c r="D50" i="20"/>
  <c r="C80" i="20"/>
  <c r="D79" i="20" s="1"/>
  <c r="S80" i="20"/>
  <c r="G51" i="20"/>
  <c r="K80" i="20"/>
  <c r="I51" i="20"/>
  <c r="M51" i="20"/>
  <c r="O80" i="20"/>
  <c r="P79" i="20" s="1"/>
  <c r="O52" i="20"/>
  <c r="P51" i="20" s="1"/>
  <c r="G80" i="20"/>
  <c r="H79" i="20" s="1"/>
  <c r="N80" i="20"/>
  <c r="N67" i="20"/>
  <c r="N65" i="20"/>
  <c r="N61" i="20"/>
  <c r="N63" i="20"/>
  <c r="N59" i="20"/>
  <c r="N66" i="20"/>
  <c r="N64" i="20"/>
  <c r="N60" i="20"/>
  <c r="N62" i="20"/>
  <c r="N72" i="20"/>
  <c r="N73" i="20"/>
  <c r="N74" i="20"/>
  <c r="N75" i="20"/>
  <c r="N76" i="20"/>
  <c r="N77" i="20"/>
  <c r="N78" i="20"/>
  <c r="Q79" i="20"/>
  <c r="I79" i="20"/>
  <c r="F80" i="20"/>
  <c r="F59" i="20"/>
  <c r="F65" i="20"/>
  <c r="F63" i="20"/>
  <c r="F67" i="20"/>
  <c r="F61" i="20"/>
  <c r="F72" i="20"/>
  <c r="F64" i="20"/>
  <c r="F62" i="20"/>
  <c r="F66" i="20"/>
  <c r="F60" i="20"/>
  <c r="F73" i="20"/>
  <c r="F74" i="20"/>
  <c r="F75" i="20"/>
  <c r="F76" i="20"/>
  <c r="F77" i="20"/>
  <c r="F78" i="20"/>
  <c r="D51" i="20"/>
  <c r="L52" i="20"/>
  <c r="L37" i="20"/>
  <c r="L35" i="20"/>
  <c r="L31" i="20"/>
  <c r="L44" i="20"/>
  <c r="L34" i="20"/>
  <c r="L38" i="20"/>
  <c r="L33" i="20"/>
  <c r="L39" i="20"/>
  <c r="L36" i="20"/>
  <c r="L32" i="20"/>
  <c r="L45" i="20"/>
  <c r="L46" i="20"/>
  <c r="L47" i="20"/>
  <c r="L48" i="20"/>
  <c r="L49" i="20"/>
  <c r="L50" i="20"/>
  <c r="G25" i="20" l="1"/>
  <c r="E25" i="20"/>
  <c r="F24" i="20"/>
  <c r="I24" i="20"/>
  <c r="C25" i="20"/>
  <c r="Q52" i="20"/>
  <c r="R51" i="20" s="1"/>
  <c r="F39" i="20"/>
  <c r="F37" i="20"/>
  <c r="F35" i="20"/>
  <c r="F32" i="20"/>
  <c r="F31" i="20"/>
  <c r="F52" i="20"/>
  <c r="F36" i="20"/>
  <c r="F33" i="20"/>
  <c r="F44" i="20"/>
  <c r="F34" i="20"/>
  <c r="F38" i="20"/>
  <c r="F45" i="20"/>
  <c r="F46" i="20"/>
  <c r="F47" i="20"/>
  <c r="F48" i="20"/>
  <c r="F49" i="20"/>
  <c r="F50" i="20"/>
  <c r="M52" i="20"/>
  <c r="N51" i="20" s="1"/>
  <c r="L80" i="20"/>
  <c r="L64" i="20"/>
  <c r="L60" i="20"/>
  <c r="L62" i="20"/>
  <c r="L66" i="20"/>
  <c r="L67" i="20"/>
  <c r="L65" i="20"/>
  <c r="L63" i="20"/>
  <c r="L61" i="20"/>
  <c r="L59" i="20"/>
  <c r="L72" i="20"/>
  <c r="L73" i="20"/>
  <c r="L74" i="20"/>
  <c r="L75" i="20"/>
  <c r="L76" i="20"/>
  <c r="L77" i="20"/>
  <c r="L78" i="20"/>
  <c r="T80" i="20"/>
  <c r="T60" i="20"/>
  <c r="T66" i="20"/>
  <c r="T62" i="20"/>
  <c r="T64" i="20"/>
  <c r="T61" i="20"/>
  <c r="T59" i="20"/>
  <c r="T67" i="20"/>
  <c r="T63" i="20"/>
  <c r="T65" i="20"/>
  <c r="T72" i="20"/>
  <c r="T73" i="20"/>
  <c r="T74" i="20"/>
  <c r="T75" i="20"/>
  <c r="T76" i="20"/>
  <c r="T77" i="20"/>
  <c r="T78" i="20"/>
  <c r="I80" i="20"/>
  <c r="G52" i="20"/>
  <c r="H80" i="20"/>
  <c r="H66" i="20"/>
  <c r="H60" i="20"/>
  <c r="H62" i="20"/>
  <c r="H64" i="20"/>
  <c r="H59" i="20"/>
  <c r="H67" i="20"/>
  <c r="H65" i="20"/>
  <c r="H63" i="20"/>
  <c r="H61" i="20"/>
  <c r="H72" i="20"/>
  <c r="H73" i="20"/>
  <c r="H74" i="20"/>
  <c r="H75" i="20"/>
  <c r="H76" i="20"/>
  <c r="H77" i="20"/>
  <c r="H78" i="20"/>
  <c r="P80" i="20"/>
  <c r="P62" i="20"/>
  <c r="P66" i="20"/>
  <c r="P64" i="20"/>
  <c r="P60" i="20"/>
  <c r="P65" i="20"/>
  <c r="P63" i="20"/>
  <c r="P61" i="20"/>
  <c r="P59" i="20"/>
  <c r="P67" i="20"/>
  <c r="P72" i="20"/>
  <c r="P73" i="20"/>
  <c r="P74" i="20"/>
  <c r="P75" i="20"/>
  <c r="P76" i="20"/>
  <c r="P77" i="20"/>
  <c r="P78" i="20"/>
  <c r="I52" i="20"/>
  <c r="J51" i="20" s="1"/>
  <c r="D80" i="20"/>
  <c r="D62" i="20"/>
  <c r="D64" i="20"/>
  <c r="D60" i="20"/>
  <c r="D66" i="20"/>
  <c r="D67" i="20"/>
  <c r="D59" i="20"/>
  <c r="D65" i="20"/>
  <c r="D61" i="20"/>
  <c r="D63" i="20"/>
  <c r="D72" i="20"/>
  <c r="D73" i="20"/>
  <c r="D74" i="20"/>
  <c r="D75" i="20"/>
  <c r="D76" i="20"/>
  <c r="D77" i="20"/>
  <c r="D78" i="20"/>
  <c r="Q80" i="20"/>
  <c r="P52" i="20"/>
  <c r="P37" i="20"/>
  <c r="P33" i="20"/>
  <c r="P36" i="20"/>
  <c r="P32" i="20"/>
  <c r="P38" i="20"/>
  <c r="P34" i="20"/>
  <c r="P31" i="20"/>
  <c r="P35" i="20"/>
  <c r="P39" i="20"/>
  <c r="P44" i="20"/>
  <c r="P45" i="20"/>
  <c r="P46" i="20"/>
  <c r="P47" i="20"/>
  <c r="P48" i="20"/>
  <c r="P49" i="20"/>
  <c r="P50" i="20"/>
  <c r="L79" i="20"/>
  <c r="T79" i="20"/>
  <c r="F25" i="20" l="1"/>
  <c r="F10" i="20"/>
  <c r="F6" i="20"/>
  <c r="F7" i="20"/>
  <c r="F4" i="20"/>
  <c r="F5" i="20"/>
  <c r="F8" i="20"/>
  <c r="F9" i="20"/>
  <c r="F12" i="20"/>
  <c r="F11" i="20"/>
  <c r="F17" i="20"/>
  <c r="F18" i="20"/>
  <c r="F19" i="20"/>
  <c r="F20" i="20"/>
  <c r="F21" i="20"/>
  <c r="F22" i="20"/>
  <c r="F23" i="20"/>
  <c r="H25" i="20"/>
  <c r="H6" i="20"/>
  <c r="H12" i="20"/>
  <c r="H8" i="20"/>
  <c r="H10" i="20"/>
  <c r="H4" i="20"/>
  <c r="H7" i="20"/>
  <c r="H11" i="20"/>
  <c r="H9" i="20"/>
  <c r="H5" i="20"/>
  <c r="H17" i="20"/>
  <c r="H18" i="20"/>
  <c r="H19" i="20"/>
  <c r="H20" i="20"/>
  <c r="H21" i="20"/>
  <c r="H22" i="20"/>
  <c r="H23" i="20"/>
  <c r="I25" i="20"/>
  <c r="J24" i="20"/>
  <c r="H24" i="20"/>
  <c r="D25" i="20"/>
  <c r="D7" i="20"/>
  <c r="D11" i="20"/>
  <c r="D12" i="20"/>
  <c r="D6" i="20"/>
  <c r="D4" i="20"/>
  <c r="D8" i="20"/>
  <c r="D5" i="20"/>
  <c r="D10" i="20"/>
  <c r="D9" i="20"/>
  <c r="D17" i="20"/>
  <c r="D18" i="20"/>
  <c r="D19" i="20"/>
  <c r="D20" i="20"/>
  <c r="D21" i="20"/>
  <c r="D22" i="20"/>
  <c r="D23" i="20"/>
  <c r="D24" i="20"/>
  <c r="R39" i="20"/>
  <c r="R52" i="20"/>
  <c r="R34" i="20"/>
  <c r="R36" i="20"/>
  <c r="R32" i="20"/>
  <c r="R38" i="20"/>
  <c r="R31" i="20"/>
  <c r="R33" i="20"/>
  <c r="R37" i="20"/>
  <c r="R35" i="20"/>
  <c r="R44" i="20"/>
  <c r="R45" i="20"/>
  <c r="R46" i="20"/>
  <c r="R47" i="20"/>
  <c r="R48" i="20"/>
  <c r="R49" i="20"/>
  <c r="R50" i="20"/>
  <c r="H52" i="20"/>
  <c r="H37" i="20"/>
  <c r="H35" i="20"/>
  <c r="H32" i="20"/>
  <c r="H36" i="20"/>
  <c r="H38" i="20"/>
  <c r="H33" i="20"/>
  <c r="H39" i="20"/>
  <c r="H34" i="20"/>
  <c r="H31" i="20"/>
  <c r="H44" i="20"/>
  <c r="H45" i="20"/>
  <c r="H46" i="20"/>
  <c r="H47" i="20"/>
  <c r="H48" i="20"/>
  <c r="H49" i="20"/>
  <c r="H50" i="20"/>
  <c r="R63" i="20"/>
  <c r="R67" i="20"/>
  <c r="R65" i="20"/>
  <c r="R61" i="20"/>
  <c r="R80" i="20"/>
  <c r="R60" i="20"/>
  <c r="R62" i="20"/>
  <c r="R66" i="20"/>
  <c r="R64" i="20"/>
  <c r="R59" i="20"/>
  <c r="R72" i="20"/>
  <c r="R73" i="20"/>
  <c r="R74" i="20"/>
  <c r="R75" i="20"/>
  <c r="R76" i="20"/>
  <c r="R77" i="20"/>
  <c r="R78" i="20"/>
  <c r="J39" i="20"/>
  <c r="J38" i="20"/>
  <c r="J36" i="20"/>
  <c r="J34" i="20"/>
  <c r="J32" i="20"/>
  <c r="J37" i="20"/>
  <c r="J35" i="20"/>
  <c r="J33" i="20"/>
  <c r="J52" i="20"/>
  <c r="J31" i="20"/>
  <c r="J44" i="20"/>
  <c r="J45" i="20"/>
  <c r="J46" i="20"/>
  <c r="J47" i="20"/>
  <c r="J48" i="20"/>
  <c r="J49" i="20"/>
  <c r="J50" i="20"/>
  <c r="H51" i="20"/>
  <c r="J61" i="20"/>
  <c r="J80" i="20"/>
  <c r="J63" i="20"/>
  <c r="J67" i="20"/>
  <c r="J65" i="20"/>
  <c r="J64" i="20"/>
  <c r="J66" i="20"/>
  <c r="J60" i="20"/>
  <c r="J62" i="20"/>
  <c r="J59" i="20"/>
  <c r="J72" i="20"/>
  <c r="J73" i="20"/>
  <c r="J74" i="20"/>
  <c r="J75" i="20"/>
  <c r="J76" i="20"/>
  <c r="J77" i="20"/>
  <c r="J78" i="20"/>
  <c r="R79" i="20"/>
  <c r="J79" i="20"/>
  <c r="N39" i="20"/>
  <c r="N38" i="20"/>
  <c r="N34" i="20"/>
  <c r="N52" i="20"/>
  <c r="N36" i="20"/>
  <c r="N32" i="20"/>
  <c r="N37" i="20"/>
  <c r="N33" i="20"/>
  <c r="N35" i="20"/>
  <c r="N31" i="20"/>
  <c r="N44" i="20"/>
  <c r="N45" i="20"/>
  <c r="N46" i="20"/>
  <c r="N47" i="20"/>
  <c r="N48" i="20"/>
  <c r="N49" i="20"/>
  <c r="N50" i="20"/>
  <c r="J25" i="20" l="1"/>
  <c r="J11" i="20"/>
  <c r="J12" i="20"/>
  <c r="J6" i="20"/>
  <c r="J7" i="20"/>
  <c r="J9" i="20"/>
  <c r="J5" i="20"/>
  <c r="J8" i="20"/>
  <c r="J10" i="20"/>
  <c r="J4" i="20"/>
  <c r="J17" i="20"/>
  <c r="J18" i="20"/>
  <c r="J19" i="20"/>
  <c r="J20" i="20"/>
  <c r="J21" i="20"/>
  <c r="J22" i="20"/>
  <c r="J23" i="20"/>
</calcChain>
</file>

<file path=xl/sharedStrings.xml><?xml version="1.0" encoding="utf-8"?>
<sst xmlns="http://schemas.openxmlformats.org/spreadsheetml/2006/main" count="2349" uniqueCount="349">
  <si>
    <t>표준점수</t>
  </si>
  <si>
    <t>등급</t>
    <phoneticPr fontId="3" type="noConversion"/>
  </si>
  <si>
    <t>응시</t>
    <phoneticPr fontId="3" type="noConversion"/>
  </si>
  <si>
    <t>인원</t>
    <phoneticPr fontId="3" type="noConversion"/>
  </si>
  <si>
    <t>언어</t>
    <phoneticPr fontId="3" type="noConversion"/>
  </si>
  <si>
    <t>등급별 인원 분포</t>
    <phoneticPr fontId="3" type="noConversion"/>
  </si>
  <si>
    <t>순위</t>
  </si>
  <si>
    <t>성  명</t>
  </si>
  <si>
    <t>백분위</t>
    <phoneticPr fontId="1" type="noConversion"/>
  </si>
  <si>
    <t>기준비율(%)</t>
    <phoneticPr fontId="3" type="noConversion"/>
  </si>
  <si>
    <t xml:space="preserve"> 등급별 인원 분포</t>
    <phoneticPr fontId="1" type="noConversion"/>
  </si>
  <si>
    <t>한국사</t>
    <phoneticPr fontId="3" type="noConversion"/>
  </si>
  <si>
    <t>성적우수자 명단</t>
    <phoneticPr fontId="1" type="noConversion"/>
  </si>
  <si>
    <t xml:space="preserve"> 성적우수자</t>
    <phoneticPr fontId="1" type="noConversion"/>
  </si>
  <si>
    <t>평균</t>
    <phoneticPr fontId="3" type="noConversion"/>
  </si>
  <si>
    <t>성명</t>
    <phoneticPr fontId="3" type="noConversion"/>
  </si>
  <si>
    <t>수리</t>
  </si>
  <si>
    <t>탐구선택</t>
    <phoneticPr fontId="3" type="noConversion"/>
  </si>
  <si>
    <t>탐구1</t>
    <phoneticPr fontId="3" type="noConversion"/>
  </si>
  <si>
    <t>탐구1</t>
    <phoneticPr fontId="3" type="noConversion"/>
  </si>
  <si>
    <t>탐구2</t>
    <phoneticPr fontId="3" type="noConversion"/>
  </si>
  <si>
    <t>탐구2</t>
    <phoneticPr fontId="3" type="noConversion"/>
  </si>
  <si>
    <t>합계(탐구 2과목 반영)</t>
    <phoneticPr fontId="3" type="noConversion"/>
  </si>
  <si>
    <t>표준</t>
    <phoneticPr fontId="3" type="noConversion"/>
  </si>
  <si>
    <t>등급</t>
    <phoneticPr fontId="3" type="noConversion"/>
  </si>
  <si>
    <t>등급</t>
    <phoneticPr fontId="3" type="noConversion"/>
  </si>
  <si>
    <t>유형</t>
    <phoneticPr fontId="3" type="noConversion"/>
  </si>
  <si>
    <t>표준</t>
    <phoneticPr fontId="3" type="noConversion"/>
  </si>
  <si>
    <t>등급</t>
    <phoneticPr fontId="3" type="noConversion"/>
  </si>
  <si>
    <t>표준</t>
  </si>
  <si>
    <t>등급</t>
    <phoneticPr fontId="3" type="noConversion"/>
  </si>
  <si>
    <t>과목</t>
    <phoneticPr fontId="3" type="noConversion"/>
  </si>
  <si>
    <t>등급</t>
    <phoneticPr fontId="3" type="noConversion"/>
  </si>
  <si>
    <t>과목</t>
    <phoneticPr fontId="3" type="noConversion"/>
  </si>
  <si>
    <t>등급</t>
    <phoneticPr fontId="3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</si>
  <si>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</si>
  <si>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</si>
  <si>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</si>
  <si>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응시</t>
    <phoneticPr fontId="1" type="noConversion"/>
  </si>
  <si>
    <t>한국사</t>
    <phoneticPr fontId="1" type="noConversion"/>
  </si>
  <si>
    <t>등위</t>
    <phoneticPr fontId="1" type="noConversion"/>
  </si>
  <si>
    <t>생활과윤리</t>
  </si>
  <si>
    <t>동아시아사</t>
  </si>
  <si>
    <t>윤리와사상</t>
  </si>
  <si>
    <t>세계사</t>
  </si>
  <si>
    <t>경제</t>
  </si>
  <si>
    <t>세계지리</t>
  </si>
  <si>
    <t>한국지리</t>
  </si>
  <si>
    <t>사회문화</t>
  </si>
  <si>
    <t>영어</t>
    <phoneticPr fontId="1" type="noConversion"/>
  </si>
  <si>
    <t>영어</t>
    <phoneticPr fontId="3" type="noConversion"/>
  </si>
  <si>
    <t>숫자 개수</t>
    <phoneticPr fontId="12" type="noConversion"/>
  </si>
  <si>
    <t>입력 개수</t>
    <phoneticPr fontId="12" type="noConversion"/>
  </si>
  <si>
    <t>개수</t>
    <phoneticPr fontId="12" type="noConversion"/>
  </si>
  <si>
    <t>문자가 포함된</t>
    <phoneticPr fontId="12" type="noConversion"/>
  </si>
  <si>
    <t>세지</t>
    <phoneticPr fontId="1" type="noConversion"/>
  </si>
  <si>
    <t>가능과목명</t>
    <phoneticPr fontId="12" type="noConversion"/>
  </si>
  <si>
    <t>사회문화</t>
    <phoneticPr fontId="1" type="noConversion"/>
  </si>
  <si>
    <t>국어</t>
    <phoneticPr fontId="3" type="noConversion"/>
  </si>
  <si>
    <t>수학</t>
    <phoneticPr fontId="1" type="noConversion"/>
  </si>
  <si>
    <t>가능과목명의
노란 부분을
 바꾸어
사용하세요.
^^</t>
    <phoneticPr fontId="1" type="noConversion"/>
  </si>
  <si>
    <t>한국사</t>
    <phoneticPr fontId="1" type="noConversion"/>
  </si>
  <si>
    <t>영어</t>
    <phoneticPr fontId="1" type="noConversion"/>
  </si>
  <si>
    <r>
      <t>합계(</t>
    </r>
    <r>
      <rPr>
        <b/>
        <sz val="11"/>
        <color rgb="FFFF0000"/>
        <rFont val="맑은 고딕"/>
        <family val="3"/>
        <charset val="129"/>
        <scheme val="minor"/>
      </rPr>
      <t>국어, 수학, 탐구</t>
    </r>
    <r>
      <rPr>
        <sz val="11"/>
        <rFont val="맑은 고딕"/>
        <family val="3"/>
        <charset val="129"/>
        <scheme val="minor"/>
      </rPr>
      <t>)</t>
    </r>
    <phoneticPr fontId="3" type="noConversion"/>
  </si>
  <si>
    <t>석차</t>
    <phoneticPr fontId="1" type="noConversion"/>
  </si>
  <si>
    <t>표준합</t>
    <phoneticPr fontId="3" type="noConversion"/>
  </si>
  <si>
    <t>계열석차</t>
    <phoneticPr fontId="3" type="noConversion"/>
  </si>
  <si>
    <t>학년석차</t>
    <phoneticPr fontId="3" type="noConversion"/>
  </si>
  <si>
    <t>탐구선택</t>
  </si>
  <si>
    <t>순위재매김</t>
    <phoneticPr fontId="1" type="noConversion"/>
  </si>
  <si>
    <t>인문총인원</t>
    <phoneticPr fontId="1" type="noConversion"/>
  </si>
  <si>
    <t>가순위</t>
    <phoneticPr fontId="1" type="noConversion"/>
  </si>
  <si>
    <t>학번</t>
    <phoneticPr fontId="1" type="noConversion"/>
  </si>
  <si>
    <t>성명</t>
    <phoneticPr fontId="1" type="noConversion"/>
  </si>
  <si>
    <t>등급환산점</t>
    <phoneticPr fontId="17" type="noConversion"/>
  </si>
  <si>
    <t>등급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</si>
  <si>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</si>
  <si>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</si>
  <si>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</si>
  <si>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탐구1</t>
    <phoneticPr fontId="1" type="noConversion"/>
  </si>
  <si>
    <t>탐구2</t>
    <phoneticPr fontId="1" type="noConversion"/>
  </si>
  <si>
    <t>평균등급</t>
    <phoneticPr fontId="1" type="noConversion"/>
  </si>
  <si>
    <t>한국사</t>
    <phoneticPr fontId="1" type="noConversion"/>
  </si>
  <si>
    <t>학 번</t>
    <phoneticPr fontId="1" type="noConversion"/>
  </si>
  <si>
    <t>등급</t>
    <phoneticPr fontId="1" type="noConversion"/>
  </si>
  <si>
    <t>백분위</t>
    <phoneticPr fontId="1" type="noConversion"/>
  </si>
  <si>
    <t>표준점수</t>
    <phoneticPr fontId="1" type="noConversion"/>
  </si>
  <si>
    <t>성명</t>
    <phoneticPr fontId="3" type="noConversion"/>
  </si>
  <si>
    <t>세계</t>
    <phoneticPr fontId="1" type="noConversion"/>
  </si>
  <si>
    <t>생윤</t>
    <phoneticPr fontId="1" type="noConversion"/>
  </si>
  <si>
    <t>윤사</t>
    <phoneticPr fontId="1" type="noConversion"/>
  </si>
  <si>
    <t>한국</t>
    <phoneticPr fontId="1" type="noConversion"/>
  </si>
  <si>
    <t>동아</t>
    <phoneticPr fontId="1" type="noConversion"/>
  </si>
  <si>
    <t>법정</t>
    <phoneticPr fontId="1" type="noConversion"/>
  </si>
  <si>
    <t>사문</t>
    <phoneticPr fontId="1" type="noConversion"/>
  </si>
  <si>
    <t>정치와법</t>
    <phoneticPr fontId="1" type="noConversion"/>
  </si>
  <si>
    <t>정치와법</t>
    <phoneticPr fontId="1" type="noConversion"/>
  </si>
  <si>
    <t>국어</t>
    <phoneticPr fontId="1" type="noConversion"/>
  </si>
  <si>
    <t>선택</t>
    <phoneticPr fontId="1" type="noConversion"/>
  </si>
  <si>
    <t>선택</t>
    <phoneticPr fontId="3" type="noConversion"/>
  </si>
  <si>
    <t>유형</t>
    <phoneticPr fontId="1" type="noConversion"/>
  </si>
  <si>
    <t>기하</t>
    <phoneticPr fontId="1" type="noConversion"/>
  </si>
  <si>
    <t>국어</t>
    <phoneticPr fontId="3" type="noConversion"/>
  </si>
  <si>
    <t>수학</t>
    <phoneticPr fontId="1" type="noConversion"/>
  </si>
  <si>
    <t>미적분</t>
    <phoneticPr fontId="1" type="noConversion"/>
  </si>
  <si>
    <t>기하</t>
    <phoneticPr fontId="1" type="noConversion"/>
  </si>
  <si>
    <t>정치와법</t>
  </si>
  <si>
    <t>사회
탐구</t>
    <phoneticPr fontId="1" type="noConversion"/>
  </si>
  <si>
    <t>과학
탐구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</si>
  <si>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(평균등급 : 전영역 반영)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000099"/>
        <rFont val="맑은 고딕"/>
        <family val="3"/>
        <charset val="129"/>
        <scheme val="minor"/>
      </rPr>
      <t>(표준점수, 백분위 : 국어, 수학, 탐구 점수만 반영)</t>
    </r>
    <phoneticPr fontId="1" type="noConversion"/>
  </si>
  <si>
    <t>공 통 과 정</t>
    <phoneticPr fontId="1" type="noConversion"/>
  </si>
  <si>
    <t>물리학1</t>
    <phoneticPr fontId="1" type="noConversion"/>
  </si>
  <si>
    <t>화학1</t>
    <phoneticPr fontId="1" type="noConversion"/>
  </si>
  <si>
    <t>생명과학1</t>
    <phoneticPr fontId="1" type="noConversion"/>
  </si>
  <si>
    <t>지구과학1</t>
    <phoneticPr fontId="1" type="noConversion"/>
  </si>
  <si>
    <t>물리학2</t>
    <phoneticPr fontId="1" type="noConversion"/>
  </si>
  <si>
    <t>화학2</t>
    <phoneticPr fontId="1" type="noConversion"/>
  </si>
  <si>
    <t>생명과학2</t>
    <phoneticPr fontId="1" type="noConversion"/>
  </si>
  <si>
    <t>지구과학2</t>
    <phoneticPr fontId="1" type="noConversion"/>
  </si>
  <si>
    <t>물리학0</t>
    <phoneticPr fontId="1" type="noConversion"/>
  </si>
  <si>
    <t>화학0</t>
    <phoneticPr fontId="1" type="noConversion"/>
  </si>
  <si>
    <t>생명과학0</t>
    <phoneticPr fontId="1" type="noConversion"/>
  </si>
  <si>
    <t>지구과학0</t>
    <phoneticPr fontId="1" type="noConversion"/>
  </si>
  <si>
    <t>물리학3</t>
    <phoneticPr fontId="1" type="noConversion"/>
  </si>
  <si>
    <t>화학3</t>
    <phoneticPr fontId="1" type="noConversion"/>
  </si>
  <si>
    <t>생명과학3</t>
    <phoneticPr fontId="1" type="noConversion"/>
  </si>
  <si>
    <t>지구과학3</t>
    <phoneticPr fontId="1" type="noConversion"/>
  </si>
  <si>
    <t>생명과학I</t>
  </si>
  <si>
    <t>지구과학I</t>
  </si>
  <si>
    <t>물리학I</t>
  </si>
  <si>
    <t>화학I</t>
  </si>
  <si>
    <t>화학I</t>
    <phoneticPr fontId="1" type="noConversion"/>
  </si>
  <si>
    <t>사회 문화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</si>
  <si>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</si>
  <si>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</si>
  <si>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</si>
  <si>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화학II</t>
    <phoneticPr fontId="1" type="noConversion"/>
  </si>
  <si>
    <t>물리학II</t>
    <phoneticPr fontId="1" type="noConversion"/>
  </si>
  <si>
    <t>생명과학II</t>
    <phoneticPr fontId="1" type="noConversion"/>
  </si>
  <si>
    <t>지구과학II</t>
    <phoneticPr fontId="1" type="noConversion"/>
  </si>
  <si>
    <t>황현찬</t>
    <phoneticPr fontId="1" type="noConversion"/>
  </si>
  <si>
    <t>공통</t>
    <phoneticPr fontId="1" type="noConversion"/>
  </si>
  <si>
    <t>경제</t>
    <phoneticPr fontId="1" type="noConversion"/>
  </si>
  <si>
    <t>정치와법</t>
    <phoneticPr fontId="1" type="noConversion"/>
  </si>
  <si>
    <t>윤리와사상</t>
    <phoneticPr fontId="1" type="noConversion"/>
  </si>
  <si>
    <t>물리학I</t>
    <phoneticPr fontId="1" type="noConversion"/>
  </si>
  <si>
    <t>화학I</t>
    <phoneticPr fontId="1" type="noConversion"/>
  </si>
  <si>
    <t>생명과학I</t>
    <phoneticPr fontId="1" type="noConversion"/>
  </si>
  <si>
    <t>지구과학I</t>
    <phoneticPr fontId="1" type="noConversion"/>
  </si>
  <si>
    <t>물리학I</t>
    <phoneticPr fontId="1" type="noConversion"/>
  </si>
  <si>
    <t>생명과학I</t>
    <phoneticPr fontId="1" type="noConversion"/>
  </si>
  <si>
    <t>지구과학I</t>
    <phoneticPr fontId="1" type="noConversion"/>
  </si>
  <si>
    <t>지구과학II</t>
    <phoneticPr fontId="1" type="noConversion"/>
  </si>
  <si>
    <t>사회 문화</t>
    <phoneticPr fontId="1" type="noConversion"/>
  </si>
  <si>
    <t>물리학II</t>
    <phoneticPr fontId="1" type="noConversion"/>
  </si>
  <si>
    <t>화학II</t>
    <phoneticPr fontId="1" type="noConversion"/>
  </si>
  <si>
    <t>생명과학II</t>
    <phoneticPr fontId="1" type="noConversion"/>
  </si>
  <si>
    <t>지구과학II</t>
    <phoneticPr fontId="1" type="noConversion"/>
  </si>
  <si>
    <t>화법과 작문</t>
  </si>
  <si>
    <t>확률과 통계</t>
  </si>
  <si>
    <t>언어와 매체</t>
  </si>
  <si>
    <t>화법과 작문</t>
    <phoneticPr fontId="1" type="noConversion"/>
  </si>
  <si>
    <t>언어와 매체</t>
    <phoneticPr fontId="1" type="noConversion"/>
  </si>
  <si>
    <t>확률과 통계</t>
    <phoneticPr fontId="1" type="noConversion"/>
  </si>
  <si>
    <t>화법과 작문</t>
    <phoneticPr fontId="1" type="noConversion"/>
  </si>
  <si>
    <t>2023.6.1.(목)</t>
    <phoneticPr fontId="1" type="noConversion"/>
  </si>
  <si>
    <t>3학년 6월 모의평가 결과</t>
    <phoneticPr fontId="1" type="noConversion"/>
  </si>
  <si>
    <t>6월 모의 평가</t>
    <phoneticPr fontId="1" type="noConversion"/>
  </si>
  <si>
    <t>김태민</t>
  </si>
  <si>
    <t>김민찬</t>
  </si>
  <si>
    <t>성창민</t>
  </si>
  <si>
    <t>국
수
영
한</t>
    <phoneticPr fontId="1" type="noConversion"/>
  </si>
  <si>
    <t>등급별 인원</t>
    <phoneticPr fontId="3" type="noConversion"/>
  </si>
  <si>
    <t>수학</t>
    <phoneticPr fontId="3" type="noConversion"/>
  </si>
  <si>
    <t>비율</t>
    <phoneticPr fontId="3" type="noConversion"/>
  </si>
  <si>
    <t>등급별 누적인원</t>
    <phoneticPr fontId="3" type="noConversion"/>
  </si>
  <si>
    <t>과
학
탐
구</t>
    <phoneticPr fontId="1" type="noConversion"/>
  </si>
  <si>
    <t>물리학I</t>
    <phoneticPr fontId="3" type="noConversion"/>
  </si>
  <si>
    <t>화학I</t>
    <phoneticPr fontId="3" type="noConversion"/>
  </si>
  <si>
    <t>생명과학I</t>
    <phoneticPr fontId="3" type="noConversion"/>
  </si>
  <si>
    <t>지구과학I</t>
    <phoneticPr fontId="3" type="noConversion"/>
  </si>
  <si>
    <t>물리학2</t>
    <phoneticPr fontId="3" type="noConversion"/>
  </si>
  <si>
    <t>화학2</t>
    <phoneticPr fontId="3" type="noConversion"/>
  </si>
  <si>
    <t>생명과학2</t>
    <phoneticPr fontId="3" type="noConversion"/>
  </si>
  <si>
    <t>지구과학2</t>
    <phoneticPr fontId="3" type="noConversion"/>
  </si>
  <si>
    <t>등급별 누적인원</t>
    <phoneticPr fontId="1" type="noConversion"/>
  </si>
  <si>
    <t>사
회
탐
구</t>
    <phoneticPr fontId="1" type="noConversion"/>
  </si>
  <si>
    <t>등급별 인원</t>
    <phoneticPr fontId="1" type="noConversion"/>
  </si>
  <si>
    <t>생활과 윤리</t>
    <phoneticPr fontId="3" type="noConversion"/>
  </si>
  <si>
    <t>윤리와사상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</si>
  <si>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</si>
  <si>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</si>
  <si>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</si>
  <si>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</si>
  <si>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정치와 법</t>
    <phoneticPr fontId="3" type="noConversion"/>
  </si>
  <si>
    <t>경제</t>
    <phoneticPr fontId="3" type="noConversion"/>
  </si>
  <si>
    <t>사회·문화</t>
    <phoneticPr fontId="3" type="noConversion"/>
  </si>
  <si>
    <t>등급별 누적인원</t>
  </si>
  <si>
    <t>생활과 윤리</t>
  </si>
  <si>
    <t>정치와 법</t>
  </si>
  <si>
    <t>사회·문화</t>
  </si>
  <si>
    <t>반</t>
    <phoneticPr fontId="3" type="noConversion"/>
  </si>
  <si>
    <t>번호</t>
    <phoneticPr fontId="3" type="noConversion"/>
  </si>
  <si>
    <t>윤리와 사상</t>
  </si>
  <si>
    <t>백분위</t>
    <phoneticPr fontId="1" type="noConversion"/>
  </si>
  <si>
    <t>세계지리</t>
    <phoneticPr fontId="17" type="noConversion"/>
  </si>
  <si>
    <t>동아시아사</t>
    <phoneticPr fontId="17" type="noConversion"/>
  </si>
  <si>
    <t>세계사</t>
    <phoneticPr fontId="17" type="noConversion"/>
  </si>
  <si>
    <t>경제</t>
    <phoneticPr fontId="17" type="noConversion"/>
  </si>
  <si>
    <t>사회·문화</t>
    <phoneticPr fontId="17" type="noConversion"/>
  </si>
  <si>
    <t>고경현</t>
  </si>
  <si>
    <t>공루가</t>
  </si>
  <si>
    <t>곽해찬</t>
  </si>
  <si>
    <t>김기동</t>
  </si>
  <si>
    <t>김성민</t>
  </si>
  <si>
    <t>박세환</t>
  </si>
  <si>
    <t>방준혁</t>
  </si>
  <si>
    <t>성시온</t>
  </si>
  <si>
    <t>안대근</t>
  </si>
  <si>
    <t>이순신</t>
  </si>
  <si>
    <t>이진혁</t>
  </si>
  <si>
    <t>이현서</t>
  </si>
  <si>
    <t>이현욱</t>
  </si>
  <si>
    <t>임현빈</t>
  </si>
  <si>
    <t>전상혁</t>
  </si>
  <si>
    <t>정민겸</t>
  </si>
  <si>
    <t>정해준</t>
  </si>
  <si>
    <t>제효승</t>
  </si>
  <si>
    <t>최현성</t>
  </si>
  <si>
    <t>허원령</t>
  </si>
  <si>
    <t>고동현</t>
  </si>
  <si>
    <t>김승민</t>
  </si>
  <si>
    <t>김시훈</t>
  </si>
  <si>
    <t>김태형</t>
  </si>
  <si>
    <t>박석범</t>
  </si>
  <si>
    <t>박정석</t>
  </si>
  <si>
    <t>서종혁</t>
  </si>
  <si>
    <t>성민규</t>
  </si>
  <si>
    <t>유원균</t>
  </si>
  <si>
    <t>윤정우</t>
  </si>
  <si>
    <t>이승준</t>
  </si>
  <si>
    <t>이원종</t>
  </si>
  <si>
    <t>이재권</t>
  </si>
  <si>
    <t>이홍원</t>
  </si>
  <si>
    <t>임수</t>
  </si>
  <si>
    <t>임윤호</t>
  </si>
  <si>
    <t>임정훈</t>
  </si>
  <si>
    <t>임종현</t>
  </si>
  <si>
    <t>정원영</t>
  </si>
  <si>
    <t>함서준</t>
  </si>
  <si>
    <t>황지환</t>
  </si>
  <si>
    <t>김동현</t>
  </si>
  <si>
    <t>김민호</t>
  </si>
  <si>
    <t>김선홍</t>
  </si>
  <si>
    <t>박민찬</t>
  </si>
  <si>
    <t>박정원</t>
  </si>
  <si>
    <t>박지민</t>
  </si>
  <si>
    <t>서민규</t>
  </si>
  <si>
    <t>신우주</t>
  </si>
  <si>
    <t>신의현</t>
  </si>
  <si>
    <t>유환민</t>
  </si>
  <si>
    <t>윤현웅</t>
  </si>
  <si>
    <t>이연호</t>
  </si>
  <si>
    <t>이재준</t>
  </si>
  <si>
    <t>임병욱</t>
  </si>
  <si>
    <t>조용현</t>
  </si>
  <si>
    <t>차명근</t>
  </si>
  <si>
    <t>최성영</t>
  </si>
  <si>
    <t>최종찬</t>
  </si>
  <si>
    <t>홍승훈</t>
    <phoneticPr fontId="12" type="noConversion"/>
  </si>
  <si>
    <t>황민석</t>
  </si>
  <si>
    <t>강선율</t>
  </si>
  <si>
    <t>구서진</t>
  </si>
  <si>
    <t>김광현</t>
  </si>
  <si>
    <t>김민범</t>
  </si>
  <si>
    <t>김형욱</t>
  </si>
  <si>
    <t>류재훈</t>
  </si>
  <si>
    <t>류현수</t>
  </si>
  <si>
    <t>박정수</t>
  </si>
  <si>
    <t>박진현</t>
  </si>
  <si>
    <t>박현준</t>
  </si>
  <si>
    <t>안태현</t>
  </si>
  <si>
    <t>장민혁</t>
  </si>
  <si>
    <t>정동혁</t>
  </si>
  <si>
    <t>정석현</t>
  </si>
  <si>
    <t>정성재</t>
  </si>
  <si>
    <t>정인교</t>
  </si>
  <si>
    <t>한지훈</t>
  </si>
  <si>
    <t>황인찬</t>
  </si>
  <si>
    <t>강동수</t>
    <phoneticPr fontId="12" type="noConversion"/>
  </si>
  <si>
    <t>김우주</t>
  </si>
  <si>
    <t>김태성</t>
  </si>
  <si>
    <t>남현재</t>
  </si>
  <si>
    <t>류민준</t>
  </si>
  <si>
    <t>박경찬</t>
  </si>
  <si>
    <t>서민기</t>
  </si>
  <si>
    <t>서인원</t>
  </si>
  <si>
    <t>오상현</t>
  </si>
  <si>
    <t>오현우</t>
  </si>
  <si>
    <t>윤현서</t>
  </si>
  <si>
    <t>이수인</t>
  </si>
  <si>
    <t>이제현</t>
  </si>
  <si>
    <t>이준범</t>
  </si>
  <si>
    <t>이한결</t>
  </si>
  <si>
    <t>이현두</t>
  </si>
  <si>
    <t>장윤성</t>
  </si>
  <si>
    <t>정민수</t>
  </si>
  <si>
    <t>정용욱</t>
  </si>
  <si>
    <t>황세민</t>
  </si>
  <si>
    <t>권대경</t>
  </si>
  <si>
    <t>김대훈</t>
  </si>
  <si>
    <t>김상욱</t>
  </si>
  <si>
    <t>김선우</t>
  </si>
  <si>
    <t>김연호</t>
  </si>
  <si>
    <t>김원진</t>
  </si>
  <si>
    <t>김윤홍</t>
  </si>
  <si>
    <t>류태균</t>
  </si>
  <si>
    <t>오성재</t>
  </si>
  <si>
    <t>이민석</t>
  </si>
  <si>
    <t>이상건</t>
  </si>
  <si>
    <t>이서준</t>
  </si>
  <si>
    <t>이정윤</t>
  </si>
  <si>
    <t>이준</t>
  </si>
  <si>
    <t>정지훈</t>
  </si>
  <si>
    <t>정진욱</t>
  </si>
  <si>
    <t>주창민</t>
  </si>
  <si>
    <t>최동인</t>
  </si>
  <si>
    <t>최명환</t>
  </si>
  <si>
    <t>최수호</t>
  </si>
  <si>
    <t>황민준</t>
  </si>
  <si>
    <t>표준점수 
석차</t>
    <phoneticPr fontId="3" type="noConversion"/>
  </si>
  <si>
    <t>미적분</t>
  </si>
  <si>
    <t>기하</t>
  </si>
  <si>
    <t>물리학II</t>
  </si>
  <si>
    <t>지구과학II</t>
  </si>
  <si>
    <t>생명과학II</t>
  </si>
  <si>
    <t>물리학II</t>
    <phoneticPr fontId="17" type="noConversion"/>
  </si>
  <si>
    <t>화학II</t>
    <phoneticPr fontId="17" type="noConversion"/>
  </si>
  <si>
    <t>생명과학II</t>
    <phoneticPr fontId="17" type="noConversion"/>
  </si>
  <si>
    <t>지구과학II</t>
    <phoneticPr fontId="17" type="noConversion"/>
  </si>
  <si>
    <t>-</t>
  </si>
  <si>
    <t>백분위 
석차</t>
    <phoneticPr fontId="3" type="noConversion"/>
  </si>
  <si>
    <t>생활과윤리</t>
    <phoneticPr fontId="17" type="noConversion"/>
  </si>
  <si>
    <t>윤리와사상</t>
    <phoneticPr fontId="17" type="noConversion"/>
  </si>
  <si>
    <t>한국지리</t>
    <phoneticPr fontId="17" type="noConversion"/>
  </si>
  <si>
    <t>정치와법</t>
    <phoneticPr fontId="17" type="noConversion"/>
  </si>
  <si>
    <t>2025학년도 3학년 9월 전국연합학력평가 결과</t>
    <phoneticPr fontId="1" type="noConversion"/>
  </si>
  <si>
    <t>2025학년도 3학년 9월 전국연합학력평가 결과(표준점수 석차)</t>
    <phoneticPr fontId="1" type="noConversion"/>
  </si>
  <si>
    <t>2025학년도 3학년 9월 전국연합학력평가 결과(백분위 석차)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</si>
</sst>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&quot;등&quot;&quot;급&quot;"/>
    <numFmt numFmtId="177" formatCode="General;;"/>
    <numFmt numFmtId="178" formatCode="#.00;;0"/>
    <numFmt numFmtId="179" formatCode="mm&quot;월&quot;\ dd&quot;일&quot;"/>
    <numFmt numFmtId="180" formatCode="m&quot;/&quot;d;@"/>
    <numFmt numFmtId="181" formatCode="0.0_ "/>
    <numFmt numFmtId="182" formatCode="0_ "/>
    <numFmt numFmtId="183" formatCode="0.00_ "/>
    <numFmt numFmtId="184" formatCode="0_);[Red]\(0\)"/>
    <numFmt numFmtId="185" formatCode="0.00_);[Red]\(0.00\)"/>
    <numFmt numFmtId="186" formatCode="0.0_);[Red]\(0.0\)"/>
  </numFmts>
  <fonts count="4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99"/>
      <name val="맑은 고딕"/>
      <family val="3"/>
      <charset val="129"/>
      <scheme val="minor"/>
    </font>
    <font>
      <sz val="10"/>
      <name val="Arial"/>
      <family val="2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26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굴림"/>
      <family val="3"/>
      <charset val="129"/>
    </font>
    <font>
      <sz val="16"/>
      <color indexed="8"/>
      <name val="돋움"/>
      <family val="3"/>
      <charset val="129"/>
    </font>
    <font>
      <sz val="16"/>
      <name val="굴림"/>
      <family val="3"/>
      <charset val="129"/>
    </font>
    <font>
      <sz val="16"/>
      <color rgb="FF0000FF"/>
      <name val="굴림"/>
      <family val="3"/>
      <charset val="129"/>
    </font>
    <font>
      <b/>
      <sz val="16"/>
      <name val="굴림"/>
      <family val="3"/>
      <charset val="129"/>
    </font>
    <font>
      <sz val="16"/>
      <color rgb="FFFF0000"/>
      <name val="굴림"/>
      <family val="3"/>
      <charset val="129"/>
    </font>
    <font>
      <sz val="11"/>
      <color rgb="FF0000FF"/>
      <name val="굴림"/>
      <family val="3"/>
      <charset val="129"/>
    </font>
    <font>
      <sz val="11"/>
      <color rgb="FFFF0000"/>
      <name val="굴림"/>
      <family val="3"/>
      <charset val="129"/>
    </font>
    <font>
      <sz val="16"/>
      <color rgb="FF000000"/>
      <name val="굴림"/>
      <family val="3"/>
      <charset val="129"/>
    </font>
    <font>
      <sz val="8"/>
      <color rgb="FF000000"/>
      <name val="Arial Unicode MS"/>
      <family val="2"/>
    </font>
    <font>
      <sz val="11"/>
      <color rgb="FF000000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8" tint="0.79998168889431442"/>
        <bgColor theme="1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6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5" fillId="0" borderId="0">
      <alignment horizontal="center" vertical="center"/>
      <protection locked="0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29" fillId="0" borderId="0"/>
  </cellStyleXfs>
  <cellXfs count="48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Protection="1">
      <alignment vertical="center"/>
      <protection locked="0"/>
    </xf>
    <xf numFmtId="177" fontId="7" fillId="0" borderId="6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183" fontId="0" fillId="0" borderId="10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shrinkToFit="1"/>
      <protection locked="0"/>
    </xf>
    <xf numFmtId="0" fontId="0" fillId="0" borderId="11" xfId="0" applyBorder="1" applyAlignment="1">
      <alignment horizontal="center" vertical="center" shrinkToFit="1"/>
    </xf>
    <xf numFmtId="0" fontId="0" fillId="2" borderId="11" xfId="0" applyFill="1" applyBorder="1" applyAlignment="1">
      <alignment horizontal="center" vertical="center" shrinkToFit="1"/>
    </xf>
    <xf numFmtId="0" fontId="0" fillId="0" borderId="11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>
      <alignment vertical="center"/>
    </xf>
    <xf numFmtId="0" fontId="0" fillId="0" borderId="11" xfId="0" applyNumberFormat="1" applyBorder="1" applyAlignment="1">
      <alignment horizontal="center" vertical="center" shrinkToFit="1"/>
    </xf>
    <xf numFmtId="0" fontId="0" fillId="2" borderId="11" xfId="0" applyNumberFormat="1" applyFill="1" applyBorder="1" applyAlignment="1">
      <alignment horizontal="center" vertical="center" shrinkToFit="1"/>
    </xf>
    <xf numFmtId="0" fontId="0" fillId="0" borderId="11" xfId="0" applyNumberFormat="1" applyFont="1" applyBorder="1" applyAlignment="1">
      <alignment horizontal="center" vertical="center" shrinkToFit="1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0" fillId="0" borderId="0" xfId="0" applyNumberFormat="1" applyAlignment="1">
      <alignment vertical="center"/>
    </xf>
    <xf numFmtId="0" fontId="0" fillId="0" borderId="29" xfId="0" applyBorder="1" applyAlignment="1">
      <alignment horizontal="center" vertical="center"/>
    </xf>
    <xf numFmtId="183" fontId="0" fillId="0" borderId="2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8" fontId="7" fillId="0" borderId="46" xfId="1" applyNumberFormat="1" applyFont="1" applyBorder="1" applyAlignment="1" applyProtection="1">
      <alignment horizontal="center"/>
    </xf>
    <xf numFmtId="177" fontId="7" fillId="0" borderId="50" xfId="1" applyNumberFormat="1" applyFont="1" applyBorder="1" applyAlignment="1" applyProtection="1">
      <alignment horizontal="center"/>
    </xf>
    <xf numFmtId="178" fontId="7" fillId="0" borderId="51" xfId="1" applyNumberFormat="1" applyFont="1" applyBorder="1" applyAlignment="1" applyProtection="1">
      <alignment horizontal="center"/>
    </xf>
    <xf numFmtId="177" fontId="7" fillId="0" borderId="64" xfId="1" applyNumberFormat="1" applyFont="1" applyBorder="1" applyAlignment="1" applyProtection="1">
      <alignment horizontal="center"/>
    </xf>
    <xf numFmtId="178" fontId="7" fillId="0" borderId="65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  <protection locked="0"/>
    </xf>
    <xf numFmtId="177" fontId="7" fillId="0" borderId="68" xfId="1" applyNumberFormat="1" applyFont="1" applyBorder="1" applyAlignment="1" applyProtection="1">
      <alignment horizontal="center"/>
      <protection locked="0"/>
    </xf>
    <xf numFmtId="177" fontId="7" fillId="0" borderId="69" xfId="1" applyNumberFormat="1" applyFont="1" applyBorder="1" applyAlignment="1" applyProtection="1">
      <alignment horizontal="center"/>
      <protection locked="0"/>
    </xf>
    <xf numFmtId="177" fontId="7" fillId="0" borderId="70" xfId="1" applyNumberFormat="1" applyFont="1" applyBorder="1" applyAlignment="1" applyProtection="1">
      <alignment horizontal="center"/>
      <protection locked="0"/>
    </xf>
    <xf numFmtId="177" fontId="7" fillId="0" borderId="71" xfId="1" applyNumberFormat="1" applyFont="1" applyBorder="1" applyAlignment="1" applyProtection="1">
      <alignment horizontal="center"/>
      <protection locked="0"/>
    </xf>
    <xf numFmtId="177" fontId="7" fillId="0" borderId="44" xfId="1" applyNumberFormat="1" applyFont="1" applyBorder="1" applyAlignment="1" applyProtection="1">
      <alignment horizontal="center"/>
    </xf>
    <xf numFmtId="178" fontId="7" fillId="0" borderId="45" xfId="1" applyNumberFormat="1" applyFont="1" applyBorder="1" applyAlignment="1" applyProtection="1">
      <alignment horizontal="center"/>
    </xf>
    <xf numFmtId="0" fontId="7" fillId="4" borderId="66" xfId="0" applyFont="1" applyFill="1" applyBorder="1" applyAlignment="1" applyProtection="1">
      <alignment horizontal="center" vertical="center" shrinkToFit="1"/>
      <protection locked="0"/>
    </xf>
    <xf numFmtId="177" fontId="7" fillId="0" borderId="91" xfId="1" applyNumberFormat="1" applyFont="1" applyBorder="1" applyAlignment="1" applyProtection="1">
      <alignment horizontal="center"/>
    </xf>
    <xf numFmtId="177" fontId="7" fillId="4" borderId="52" xfId="1" applyNumberFormat="1" applyFont="1" applyFill="1" applyBorder="1" applyAlignment="1" applyProtection="1">
      <alignment horizontal="center"/>
    </xf>
    <xf numFmtId="177" fontId="7" fillId="4" borderId="53" xfId="1" applyNumberFormat="1" applyFont="1" applyFill="1" applyBorder="1" applyAlignment="1" applyProtection="1">
      <alignment horizontal="center"/>
    </xf>
    <xf numFmtId="177" fontId="7" fillId="4" borderId="54" xfId="1" applyNumberFormat="1" applyFont="1" applyFill="1" applyBorder="1" applyAlignment="1" applyProtection="1">
      <alignment horizontal="center"/>
    </xf>
    <xf numFmtId="177" fontId="7" fillId="4" borderId="55" xfId="1" applyNumberFormat="1" applyFont="1" applyFill="1" applyBorder="1" applyAlignment="1" applyProtection="1">
      <alignment horizontal="center"/>
    </xf>
    <xf numFmtId="177" fontId="7" fillId="4" borderId="56" xfId="1" applyNumberFormat="1" applyFont="1" applyFill="1" applyBorder="1" applyAlignment="1" applyProtection="1">
      <alignment horizontal="center"/>
    </xf>
    <xf numFmtId="0" fontId="7" fillId="4" borderId="14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Continuous" shrinkToFit="1"/>
    </xf>
    <xf numFmtId="0" fontId="4" fillId="3" borderId="11" xfId="0" applyFont="1" applyFill="1" applyBorder="1" applyAlignment="1" applyProtection="1">
      <alignment horizontal="centerContinuous" vertical="center" shrinkToFit="1"/>
    </xf>
    <xf numFmtId="0" fontId="4" fillId="3" borderId="11" xfId="0" applyFont="1" applyFill="1" applyBorder="1" applyAlignment="1" applyProtection="1">
      <alignment horizontal="center" vertical="center" shrinkToFit="1"/>
    </xf>
    <xf numFmtId="180" fontId="4" fillId="3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shrinkToFit="1"/>
    </xf>
    <xf numFmtId="0" fontId="0" fillId="3" borderId="0" xfId="0" applyFill="1">
      <alignment vertical="center"/>
    </xf>
    <xf numFmtId="183" fontId="0" fillId="0" borderId="22" xfId="0" applyNumberFormat="1" applyBorder="1" applyAlignment="1">
      <alignment horizontal="center" vertical="center"/>
    </xf>
    <xf numFmtId="183" fontId="0" fillId="0" borderId="24" xfId="0" applyNumberFormat="1" applyBorder="1" applyAlignment="1">
      <alignment horizontal="center" vertical="center"/>
    </xf>
    <xf numFmtId="183" fontId="0" fillId="0" borderId="26" xfId="0" applyNumberFormat="1" applyBorder="1" applyAlignment="1">
      <alignment horizontal="center" vertical="center"/>
    </xf>
    <xf numFmtId="183" fontId="0" fillId="0" borderId="30" xfId="0" applyNumberFormat="1" applyBorder="1" applyAlignment="1">
      <alignment horizontal="center" vertical="center"/>
    </xf>
    <xf numFmtId="0" fontId="0" fillId="5" borderId="34" xfId="0" applyFill="1" applyBorder="1" applyAlignment="1">
      <alignment horizontal="center" vertical="center" shrinkToFit="1"/>
    </xf>
    <xf numFmtId="0" fontId="10" fillId="0" borderId="11" xfId="0" applyFont="1" applyBorder="1" applyAlignment="1" applyProtection="1">
      <alignment horizontal="center" vertical="center" shrinkToFit="1"/>
    </xf>
    <xf numFmtId="0" fontId="9" fillId="0" borderId="11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182" fontId="9" fillId="0" borderId="11" xfId="0" applyNumberFormat="1" applyFont="1" applyBorder="1" applyAlignment="1" applyProtection="1">
      <alignment horizontal="center" vertical="center"/>
    </xf>
    <xf numFmtId="182" fontId="10" fillId="0" borderId="11" xfId="0" applyNumberFormat="1" applyFont="1" applyBorder="1" applyAlignment="1" applyProtection="1">
      <alignment horizontal="center" vertical="center" shrinkToFit="1"/>
    </xf>
    <xf numFmtId="183" fontId="10" fillId="0" borderId="11" xfId="0" applyNumberFormat="1" applyFont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184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3" fillId="0" borderId="0" xfId="0" applyFont="1" applyAlignment="1" applyProtection="1">
      <alignment horizontal="center" vertical="center"/>
    </xf>
    <xf numFmtId="0" fontId="7" fillId="7" borderId="15" xfId="0" applyFont="1" applyFill="1" applyBorder="1" applyAlignment="1" applyProtection="1">
      <alignment horizontal="center" vertical="center" shrinkToFit="1"/>
      <protection locked="0"/>
    </xf>
    <xf numFmtId="37" fontId="14" fillId="0" borderId="95" xfId="2" applyNumberFormat="1" applyFont="1" applyFill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/>
    </xf>
    <xf numFmtId="185" fontId="0" fillId="0" borderId="0" xfId="0" applyNumberFormat="1" applyFont="1" applyAlignment="1" applyProtection="1">
      <alignment vertical="center"/>
    </xf>
    <xf numFmtId="185" fontId="10" fillId="0" borderId="11" xfId="0" applyNumberFormat="1" applyFont="1" applyBorder="1" applyAlignment="1" applyProtection="1">
      <alignment horizontal="center" vertical="center" shrinkToFit="1"/>
    </xf>
    <xf numFmtId="183" fontId="0" fillId="0" borderId="0" xfId="0" applyNumberFormat="1">
      <alignment vertical="center"/>
    </xf>
    <xf numFmtId="183" fontId="13" fillId="5" borderId="34" xfId="0" applyNumberFormat="1" applyFont="1" applyFill="1" applyBorder="1" applyAlignment="1">
      <alignment horizontal="center" vertical="center" shrinkToFit="1"/>
    </xf>
    <xf numFmtId="0" fontId="0" fillId="5" borderId="14" xfId="0" applyFill="1" applyBorder="1" applyAlignment="1">
      <alignment horizontal="center" vertical="center" shrinkToFit="1"/>
    </xf>
    <xf numFmtId="0" fontId="0" fillId="5" borderId="31" xfId="0" applyFill="1" applyBorder="1" applyAlignment="1">
      <alignment horizontal="center" vertical="center" shrinkToFit="1"/>
    </xf>
    <xf numFmtId="0" fontId="0" fillId="5" borderId="32" xfId="0" applyFill="1" applyBorder="1" applyAlignment="1">
      <alignment horizontal="center" vertical="center" shrinkToFit="1"/>
    </xf>
    <xf numFmtId="183" fontId="13" fillId="5" borderId="32" xfId="0" applyNumberFormat="1" applyFont="1" applyFill="1" applyBorder="1" applyAlignment="1">
      <alignment horizontal="center" vertical="center" shrinkToFit="1"/>
    </xf>
    <xf numFmtId="0" fontId="0" fillId="5" borderId="103" xfId="0" applyFill="1" applyBorder="1" applyAlignment="1">
      <alignment horizontal="center" vertical="center" shrinkToFit="1"/>
    </xf>
    <xf numFmtId="0" fontId="0" fillId="5" borderId="33" xfId="0" applyFill="1" applyBorder="1" applyAlignment="1">
      <alignment horizontal="center" vertical="center" shrinkToFit="1"/>
    </xf>
    <xf numFmtId="0" fontId="0" fillId="0" borderId="0" xfId="0" applyNumberFormat="1" applyProtection="1">
      <alignment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 shrinkToFit="1"/>
      <protection locked="0"/>
    </xf>
    <xf numFmtId="182" fontId="9" fillId="0" borderId="0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 shrinkToFit="1"/>
    </xf>
    <xf numFmtId="185" fontId="10" fillId="0" borderId="0" xfId="0" applyNumberFormat="1" applyFont="1" applyBorder="1" applyAlignment="1" applyProtection="1">
      <alignment horizontal="center" vertical="center" shrinkToFit="1"/>
    </xf>
    <xf numFmtId="182" fontId="10" fillId="0" borderId="0" xfId="0" applyNumberFormat="1" applyFont="1" applyBorder="1" applyAlignment="1" applyProtection="1">
      <alignment horizontal="center" vertical="center" shrinkToFit="1"/>
    </xf>
    <xf numFmtId="183" fontId="10" fillId="0" borderId="0" xfId="0" applyNumberFormat="1" applyFont="1" applyBorder="1" applyAlignment="1" applyProtection="1">
      <alignment horizontal="center" vertical="center" shrinkToFit="1"/>
    </xf>
    <xf numFmtId="0" fontId="9" fillId="0" borderId="0" xfId="0" applyFont="1" applyBorder="1" applyAlignment="1" applyProtection="1">
      <alignment horizontal="center" vertical="center"/>
    </xf>
    <xf numFmtId="0" fontId="7" fillId="10" borderId="66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177" fontId="7" fillId="0" borderId="104" xfId="1" applyNumberFormat="1" applyFont="1" applyBorder="1" applyAlignment="1" applyProtection="1">
      <alignment horizontal="center"/>
    </xf>
    <xf numFmtId="177" fontId="7" fillId="0" borderId="105" xfId="1" applyNumberFormat="1" applyFont="1" applyBorder="1" applyAlignment="1" applyProtection="1">
      <alignment horizontal="center"/>
    </xf>
    <xf numFmtId="177" fontId="7" fillId="0" borderId="106" xfId="1" applyNumberFormat="1" applyFont="1" applyBorder="1" applyAlignment="1" applyProtection="1">
      <alignment horizontal="center"/>
    </xf>
    <xf numFmtId="177" fontId="7" fillId="0" borderId="107" xfId="1" applyNumberFormat="1" applyFont="1" applyBorder="1" applyAlignment="1" applyProtection="1">
      <alignment horizontal="center"/>
    </xf>
    <xf numFmtId="177" fontId="7" fillId="0" borderId="108" xfId="1" applyNumberFormat="1" applyFont="1" applyBorder="1" applyAlignment="1" applyProtection="1">
      <alignment horizontal="center"/>
    </xf>
    <xf numFmtId="177" fontId="7" fillId="0" borderId="72" xfId="1" applyNumberFormat="1" applyFont="1" applyBorder="1" applyAlignment="1" applyProtection="1">
      <alignment horizontal="center"/>
    </xf>
    <xf numFmtId="177" fontId="7" fillId="0" borderId="73" xfId="1" applyNumberFormat="1" applyFont="1" applyBorder="1" applyAlignment="1" applyProtection="1">
      <alignment horizontal="center"/>
    </xf>
    <xf numFmtId="177" fontId="7" fillId="0" borderId="74" xfId="1" applyNumberFormat="1" applyFont="1" applyBorder="1" applyAlignment="1" applyProtection="1">
      <alignment horizontal="center"/>
    </xf>
    <xf numFmtId="177" fontId="7" fillId="0" borderId="75" xfId="1" applyNumberFormat="1" applyFont="1" applyBorder="1" applyAlignment="1" applyProtection="1">
      <alignment horizontal="center"/>
    </xf>
    <xf numFmtId="177" fontId="7" fillId="0" borderId="76" xfId="1" applyNumberFormat="1" applyFont="1" applyBorder="1" applyAlignment="1" applyProtection="1">
      <alignment horizontal="center"/>
    </xf>
    <xf numFmtId="177" fontId="7" fillId="0" borderId="7" xfId="1" applyNumberFormat="1" applyFont="1" applyBorder="1" applyAlignment="1" applyProtection="1">
      <alignment horizontal="center"/>
    </xf>
    <xf numFmtId="177" fontId="7" fillId="0" borderId="1" xfId="1" applyNumberFormat="1" applyFont="1" applyBorder="1" applyAlignment="1" applyProtection="1">
      <alignment horizontal="center"/>
    </xf>
    <xf numFmtId="177" fontId="7" fillId="0" borderId="3" xfId="1" applyNumberFormat="1" applyFont="1" applyBorder="1" applyAlignment="1" applyProtection="1">
      <alignment horizontal="center"/>
    </xf>
    <xf numFmtId="177" fontId="7" fillId="0" borderId="4" xfId="1" applyNumberFormat="1" applyFont="1" applyBorder="1" applyAlignment="1" applyProtection="1">
      <alignment horizontal="center"/>
    </xf>
    <xf numFmtId="177" fontId="7" fillId="0" borderId="5" xfId="1" applyNumberFormat="1" applyFont="1" applyBorder="1" applyAlignment="1" applyProtection="1">
      <alignment horizontal="center"/>
    </xf>
    <xf numFmtId="177" fontId="7" fillId="0" borderId="86" xfId="1" applyNumberFormat="1" applyFont="1" applyBorder="1" applyAlignment="1" applyProtection="1">
      <alignment horizontal="center"/>
    </xf>
    <xf numFmtId="177" fontId="7" fillId="0" borderId="87" xfId="1" applyNumberFormat="1" applyFont="1" applyBorder="1" applyAlignment="1" applyProtection="1">
      <alignment horizontal="center"/>
    </xf>
    <xf numFmtId="177" fontId="7" fillId="0" borderId="88" xfId="1" applyNumberFormat="1" applyFont="1" applyBorder="1" applyAlignment="1" applyProtection="1">
      <alignment horizontal="center"/>
    </xf>
    <xf numFmtId="177" fontId="7" fillId="0" borderId="89" xfId="1" applyNumberFormat="1" applyFont="1" applyBorder="1" applyAlignment="1" applyProtection="1">
      <alignment horizontal="center"/>
    </xf>
    <xf numFmtId="177" fontId="7" fillId="0" borderId="90" xfId="1" applyNumberFormat="1" applyFont="1" applyBorder="1" applyAlignment="1" applyProtection="1">
      <alignment horizontal="center"/>
    </xf>
    <xf numFmtId="177" fontId="7" fillId="0" borderId="59" xfId="1" applyNumberFormat="1" applyFont="1" applyBorder="1" applyAlignment="1" applyProtection="1">
      <alignment horizontal="center"/>
    </xf>
    <xf numFmtId="177" fontId="7" fillId="0" borderId="60" xfId="1" applyNumberFormat="1" applyFont="1" applyBorder="1" applyAlignment="1" applyProtection="1">
      <alignment horizontal="center"/>
    </xf>
    <xf numFmtId="177" fontId="7" fillId="0" borderId="61" xfId="1" applyNumberFormat="1" applyFont="1" applyBorder="1" applyAlignment="1" applyProtection="1">
      <alignment horizontal="center"/>
    </xf>
    <xf numFmtId="177" fontId="7" fillId="0" borderId="62" xfId="1" applyNumberFormat="1" applyFont="1" applyBorder="1" applyAlignment="1" applyProtection="1">
      <alignment horizontal="center"/>
    </xf>
    <xf numFmtId="177" fontId="7" fillId="0" borderId="63" xfId="1" applyNumberFormat="1" applyFont="1" applyBorder="1" applyAlignment="1" applyProtection="1">
      <alignment horizontal="center"/>
    </xf>
    <xf numFmtId="177" fontId="7" fillId="0" borderId="67" xfId="1" applyNumberFormat="1" applyFont="1" applyBorder="1" applyAlignment="1" applyProtection="1">
      <alignment horizontal="center"/>
    </xf>
    <xf numFmtId="177" fontId="7" fillId="0" borderId="68" xfId="1" applyNumberFormat="1" applyFont="1" applyBorder="1" applyAlignment="1" applyProtection="1">
      <alignment horizontal="center"/>
    </xf>
    <xf numFmtId="177" fontId="7" fillId="0" borderId="69" xfId="1" applyNumberFormat="1" applyFont="1" applyBorder="1" applyAlignment="1" applyProtection="1">
      <alignment horizontal="center"/>
    </xf>
    <xf numFmtId="177" fontId="7" fillId="0" borderId="70" xfId="1" applyNumberFormat="1" applyFont="1" applyBorder="1" applyAlignment="1" applyProtection="1">
      <alignment horizontal="center"/>
    </xf>
    <xf numFmtId="177" fontId="7" fillId="0" borderId="71" xfId="1" applyNumberFormat="1" applyFont="1" applyBorder="1" applyAlignment="1" applyProtection="1">
      <alignment horizontal="center"/>
    </xf>
    <xf numFmtId="177" fontId="7" fillId="0" borderId="28" xfId="1" applyNumberFormat="1" applyFont="1" applyBorder="1" applyAlignment="1" applyProtection="1">
      <alignment horizontal="center"/>
    </xf>
    <xf numFmtId="177" fontId="7" fillId="0" borderId="29" xfId="1" applyNumberFormat="1" applyFont="1" applyBorder="1" applyAlignment="1" applyProtection="1">
      <alignment horizontal="center"/>
    </xf>
    <xf numFmtId="177" fontId="7" fillId="0" borderId="47" xfId="1" applyNumberFormat="1" applyFont="1" applyBorder="1" applyAlignment="1" applyProtection="1">
      <alignment horizontal="center"/>
    </xf>
    <xf numFmtId="177" fontId="7" fillId="0" borderId="48" xfId="1" applyNumberFormat="1" applyFont="1" applyBorder="1" applyAlignment="1" applyProtection="1">
      <alignment horizontal="center"/>
    </xf>
    <xf numFmtId="177" fontId="7" fillId="0" borderId="49" xfId="1" applyNumberFormat="1" applyFont="1" applyBorder="1" applyAlignment="1" applyProtection="1">
      <alignment horizontal="center"/>
    </xf>
    <xf numFmtId="0" fontId="7" fillId="7" borderId="19" xfId="0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centerContinuous" vertical="center"/>
      <protection locked="0"/>
    </xf>
    <xf numFmtId="176" fontId="16" fillId="4" borderId="39" xfId="1" applyNumberFormat="1" applyFont="1" applyFill="1" applyBorder="1" applyAlignment="1" applyProtection="1">
      <alignment horizontal="center" shrinkToFit="1"/>
    </xf>
    <xf numFmtId="176" fontId="16" fillId="4" borderId="40" xfId="1" applyNumberFormat="1" applyFont="1" applyFill="1" applyBorder="1" applyAlignment="1" applyProtection="1">
      <alignment horizontal="center" shrinkToFit="1"/>
    </xf>
    <xf numFmtId="176" fontId="16" fillId="4" borderId="41" xfId="1" applyNumberFormat="1" applyFont="1" applyFill="1" applyBorder="1" applyAlignment="1" applyProtection="1">
      <alignment horizontal="center" shrinkToFit="1"/>
    </xf>
    <xf numFmtId="176" fontId="16" fillId="4" borderId="42" xfId="1" applyNumberFormat="1" applyFont="1" applyFill="1" applyBorder="1" applyAlignment="1" applyProtection="1">
      <alignment horizontal="center" shrinkToFit="1"/>
    </xf>
    <xf numFmtId="176" fontId="16" fillId="4" borderId="43" xfId="1" applyNumberFormat="1" applyFont="1" applyFill="1" applyBorder="1" applyAlignment="1" applyProtection="1">
      <alignment horizontal="center" shrinkToFit="1"/>
    </xf>
    <xf numFmtId="0" fontId="16" fillId="4" borderId="44" xfId="1" applyFont="1" applyFill="1" applyBorder="1" applyAlignment="1" applyProtection="1">
      <alignment horizontal="center" vertical="center" shrinkToFit="1"/>
      <protection locked="0"/>
    </xf>
    <xf numFmtId="0" fontId="16" fillId="4" borderId="45" xfId="1" applyFont="1" applyFill="1" applyBorder="1" applyAlignment="1" applyProtection="1">
      <alignment horizontal="center" vertical="center" shrinkToFit="1"/>
      <protection locked="0"/>
    </xf>
    <xf numFmtId="177" fontId="16" fillId="4" borderId="57" xfId="1" applyNumberFormat="1" applyFont="1" applyFill="1" applyBorder="1" applyAlignment="1" applyProtection="1">
      <alignment horizontal="center" vertical="center"/>
      <protection locked="0"/>
    </xf>
    <xf numFmtId="177" fontId="16" fillId="4" borderId="58" xfId="1" applyNumberFormat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7" fillId="7" borderId="94" xfId="0" applyFont="1" applyFill="1" applyBorder="1" applyAlignment="1" applyProtection="1">
      <alignment horizontal="center" vertical="center" shrinkToFit="1"/>
    </xf>
    <xf numFmtId="0" fontId="16" fillId="7" borderId="111" xfId="1" applyFont="1" applyFill="1" applyBorder="1" applyAlignment="1" applyProtection="1">
      <alignment horizontal="center" shrinkToFit="1"/>
      <protection locked="0"/>
    </xf>
    <xf numFmtId="0" fontId="16" fillId="7" borderId="110" xfId="1" applyFont="1" applyFill="1" applyBorder="1" applyAlignment="1" applyProtection="1">
      <alignment horizontal="center" shrinkToFit="1"/>
      <protection locked="0"/>
    </xf>
    <xf numFmtId="0" fontId="16" fillId="7" borderId="0" xfId="1" applyFont="1" applyFill="1" applyBorder="1" applyAlignment="1" applyProtection="1">
      <alignment horizontal="center" shrinkToFit="1"/>
      <protection locked="0"/>
    </xf>
    <xf numFmtId="0" fontId="16" fillId="8" borderId="109" xfId="1" applyFont="1" applyFill="1" applyBorder="1" applyAlignment="1" applyProtection="1">
      <alignment horizontal="center" shrinkToFit="1"/>
      <protection locked="0"/>
    </xf>
    <xf numFmtId="0" fontId="16" fillId="8" borderId="110" xfId="1" applyFont="1" applyFill="1" applyBorder="1" applyAlignment="1" applyProtection="1">
      <alignment horizontal="center" shrinkToFit="1"/>
      <protection locked="0"/>
    </xf>
    <xf numFmtId="0" fontId="16" fillId="8" borderId="112" xfId="1" applyFont="1" applyFill="1" applyBorder="1" applyAlignment="1" applyProtection="1">
      <alignment horizontal="center" shrinkToFit="1"/>
      <protection locked="0"/>
    </xf>
    <xf numFmtId="0" fontId="16" fillId="13" borderId="119" xfId="1" applyFont="1" applyFill="1" applyBorder="1" applyAlignment="1" applyProtection="1">
      <alignment horizontal="center" shrinkToFit="1"/>
      <protection locked="0"/>
    </xf>
    <xf numFmtId="0" fontId="16" fillId="13" borderId="122" xfId="1" applyFont="1" applyFill="1" applyBorder="1" applyAlignment="1" applyProtection="1">
      <alignment horizontal="center" shrinkToFit="1"/>
      <protection locked="0"/>
    </xf>
    <xf numFmtId="0" fontId="16" fillId="13" borderId="64" xfId="1" applyFont="1" applyFill="1" applyBorder="1" applyAlignment="1" applyProtection="1">
      <alignment horizontal="center" shrinkToFit="1"/>
      <protection locked="0"/>
    </xf>
    <xf numFmtId="0" fontId="16" fillId="13" borderId="110" xfId="1" applyFont="1" applyFill="1" applyBorder="1" applyAlignment="1" applyProtection="1">
      <alignment horizontal="center" shrinkToFit="1"/>
      <protection locked="0"/>
    </xf>
    <xf numFmtId="0" fontId="16" fillId="13" borderId="120" xfId="1" applyFont="1" applyFill="1" applyBorder="1" applyAlignment="1" applyProtection="1">
      <alignment horizontal="center" shrinkToFit="1"/>
      <protection locked="0"/>
    </xf>
    <xf numFmtId="177" fontId="7" fillId="0" borderId="123" xfId="1" applyNumberFormat="1" applyFont="1" applyBorder="1" applyAlignment="1" applyProtection="1">
      <alignment horizontal="center"/>
    </xf>
    <xf numFmtId="177" fontId="7" fillId="0" borderId="125" xfId="1" applyNumberFormat="1" applyFont="1" applyBorder="1" applyAlignment="1" applyProtection="1">
      <alignment horizontal="center"/>
    </xf>
    <xf numFmtId="177" fontId="7" fillId="0" borderId="126" xfId="1" applyNumberFormat="1" applyFont="1" applyBorder="1" applyAlignment="1" applyProtection="1">
      <alignment horizontal="center"/>
    </xf>
    <xf numFmtId="177" fontId="7" fillId="0" borderId="127" xfId="1" applyNumberFormat="1" applyFont="1" applyBorder="1" applyAlignment="1" applyProtection="1">
      <alignment horizontal="center"/>
    </xf>
    <xf numFmtId="177" fontId="7" fillId="0" borderId="128" xfId="1" applyNumberFormat="1" applyFont="1" applyBorder="1" applyAlignment="1" applyProtection="1">
      <alignment horizontal="center"/>
    </xf>
    <xf numFmtId="177" fontId="7" fillId="0" borderId="129" xfId="1" applyNumberFormat="1" applyFont="1" applyBorder="1" applyAlignment="1" applyProtection="1">
      <alignment horizontal="center"/>
    </xf>
    <xf numFmtId="177" fontId="7" fillId="0" borderId="11" xfId="1" applyNumberFormat="1" applyFont="1" applyBorder="1" applyAlignment="1" applyProtection="1">
      <alignment horizontal="center"/>
    </xf>
    <xf numFmtId="177" fontId="7" fillId="0" borderId="8" xfId="1" applyNumberFormat="1" applyFont="1" applyBorder="1" applyAlignment="1" applyProtection="1">
      <alignment horizontal="center"/>
    </xf>
    <xf numFmtId="177" fontId="7" fillId="0" borderId="2" xfId="1" applyNumberFormat="1" applyFont="1" applyBorder="1" applyAlignment="1" applyProtection="1">
      <alignment horizontal="center"/>
    </xf>
    <xf numFmtId="177" fontId="7" fillId="0" borderId="131" xfId="1" applyNumberFormat="1" applyFont="1" applyBorder="1" applyAlignment="1" applyProtection="1">
      <alignment horizontal="center"/>
    </xf>
    <xf numFmtId="177" fontId="7" fillId="0" borderId="132" xfId="1" applyNumberFormat="1" applyFont="1" applyBorder="1" applyAlignment="1" applyProtection="1">
      <alignment horizontal="center"/>
    </xf>
    <xf numFmtId="177" fontId="7" fillId="0" borderId="133" xfId="1" applyNumberFormat="1" applyFont="1" applyBorder="1" applyAlignment="1" applyProtection="1">
      <alignment horizontal="center"/>
    </xf>
    <xf numFmtId="177" fontId="7" fillId="0" borderId="122" xfId="1" applyNumberFormat="1" applyFont="1" applyBorder="1" applyAlignment="1" applyProtection="1">
      <alignment horizontal="center"/>
    </xf>
    <xf numFmtId="0" fontId="7" fillId="4" borderId="15" xfId="0" applyFont="1" applyFill="1" applyBorder="1" applyAlignment="1" applyProtection="1">
      <alignment horizontal="center" vertical="center" shrinkToFit="1"/>
      <protection locked="0"/>
    </xf>
    <xf numFmtId="178" fontId="7" fillId="5" borderId="45" xfId="1" applyNumberFormat="1" applyFont="1" applyFill="1" applyBorder="1" applyAlignment="1" applyProtection="1">
      <alignment horizontal="center"/>
    </xf>
    <xf numFmtId="178" fontId="7" fillId="5" borderId="130" xfId="1" applyNumberFormat="1" applyFont="1" applyFill="1" applyBorder="1" applyAlignment="1" applyProtection="1">
      <alignment horizontal="center"/>
    </xf>
    <xf numFmtId="178" fontId="7" fillId="5" borderId="65" xfId="1" applyNumberFormat="1" applyFont="1" applyFill="1" applyBorder="1" applyAlignment="1" applyProtection="1">
      <alignment horizontal="center"/>
    </xf>
    <xf numFmtId="178" fontId="7" fillId="5" borderId="46" xfId="1" applyNumberFormat="1" applyFont="1" applyFill="1" applyBorder="1" applyAlignment="1" applyProtection="1">
      <alignment horizontal="center"/>
    </xf>
    <xf numFmtId="178" fontId="7" fillId="5" borderId="124" xfId="1" applyNumberFormat="1" applyFont="1" applyFill="1" applyBorder="1" applyAlignment="1" applyProtection="1">
      <alignment horizontal="center"/>
    </xf>
    <xf numFmtId="178" fontId="7" fillId="5" borderId="100" xfId="1" applyNumberFormat="1" applyFont="1" applyFill="1" applyBorder="1" applyAlignment="1" applyProtection="1">
      <alignment horizontal="center"/>
    </xf>
    <xf numFmtId="178" fontId="7" fillId="5" borderId="92" xfId="1" applyNumberFormat="1" applyFont="1" applyFill="1" applyBorder="1" applyAlignment="1" applyProtection="1">
      <alignment horizontal="center"/>
    </xf>
    <xf numFmtId="0" fontId="7" fillId="0" borderId="99" xfId="0" applyNumberFormat="1" applyFont="1" applyFill="1" applyBorder="1" applyAlignment="1" applyProtection="1">
      <alignment horizontal="center" vertical="center" shrinkToFit="1"/>
    </xf>
    <xf numFmtId="0" fontId="7" fillId="0" borderId="100" xfId="0" applyNumberFormat="1" applyFont="1" applyFill="1" applyBorder="1" applyAlignment="1" applyProtection="1">
      <alignment horizontal="center" vertical="center" shrinkToFit="1"/>
    </xf>
    <xf numFmtId="0" fontId="7" fillId="0" borderId="101" xfId="0" applyNumberFormat="1" applyFont="1" applyFill="1" applyBorder="1" applyAlignment="1" applyProtection="1">
      <alignment horizontal="center" vertical="center" shrinkToFit="1"/>
    </xf>
    <xf numFmtId="181" fontId="7" fillId="0" borderId="135" xfId="0" applyNumberFormat="1" applyFont="1" applyFill="1" applyBorder="1" applyAlignment="1" applyProtection="1">
      <alignment horizontal="center" vertical="center" shrinkToFit="1"/>
    </xf>
    <xf numFmtId="181" fontId="7" fillId="0" borderId="134" xfId="0" applyNumberFormat="1" applyFont="1" applyFill="1" applyBorder="1" applyAlignment="1" applyProtection="1">
      <alignment horizontal="center" vertical="center" shrinkToFit="1"/>
    </xf>
    <xf numFmtId="0" fontId="7" fillId="7" borderId="102" xfId="0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Border="1" applyAlignment="1" applyProtection="1">
      <alignment horizontal="center" vertical="center" shrinkToFit="1"/>
    </xf>
    <xf numFmtId="0" fontId="7" fillId="0" borderId="84" xfId="0" applyNumberFormat="1" applyFont="1" applyBorder="1" applyAlignment="1" applyProtection="1">
      <alignment horizontal="center" vertical="center" shrinkToFit="1"/>
    </xf>
    <xf numFmtId="0" fontId="7" fillId="0" borderId="140" xfId="0" applyNumberFormat="1" applyFont="1" applyBorder="1" applyAlignment="1" applyProtection="1">
      <alignment horizontal="center" vertical="center" shrinkToFit="1"/>
    </xf>
    <xf numFmtId="181" fontId="7" fillId="0" borderId="99" xfId="0" applyNumberFormat="1" applyFont="1" applyFill="1" applyBorder="1" applyAlignment="1" applyProtection="1">
      <alignment horizontal="center" vertical="center" shrinkToFit="1"/>
    </xf>
    <xf numFmtId="181" fontId="7" fillId="0" borderId="100" xfId="0" applyNumberFormat="1" applyFont="1" applyFill="1" applyBorder="1" applyAlignment="1" applyProtection="1">
      <alignment horizontal="center" vertical="center" shrinkToFit="1"/>
    </xf>
    <xf numFmtId="181" fontId="7" fillId="0" borderId="101" xfId="0" applyNumberFormat="1" applyFont="1" applyFill="1" applyBorder="1" applyAlignment="1" applyProtection="1">
      <alignment horizontal="center" vertical="center" shrinkToFit="1"/>
    </xf>
    <xf numFmtId="184" fontId="7" fillId="11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36" xfId="0" applyNumberFormat="1" applyFont="1" applyFill="1" applyBorder="1" applyAlignment="1" applyProtection="1">
      <alignment horizontal="center" vertical="center" shrinkToFit="1"/>
      <protection locked="0"/>
    </xf>
    <xf numFmtId="0" fontId="25" fillId="14" borderId="136" xfId="0" applyFont="1" applyFill="1" applyBorder="1" applyAlignment="1">
      <alignment horizontal="center" vertical="center"/>
    </xf>
    <xf numFmtId="0" fontId="26" fillId="14" borderId="81" xfId="0" applyFont="1" applyFill="1" applyBorder="1" applyAlignment="1">
      <alignment horizontal="center" vertical="center" wrapText="1"/>
    </xf>
    <xf numFmtId="0" fontId="25" fillId="14" borderId="11" xfId="0" applyFont="1" applyFill="1" applyBorder="1" applyAlignment="1">
      <alignment horizontal="center" vertical="center"/>
    </xf>
    <xf numFmtId="0" fontId="26" fillId="14" borderId="83" xfId="0" applyFont="1" applyFill="1" applyBorder="1" applyAlignment="1">
      <alignment horizontal="center" vertical="center" wrapText="1"/>
    </xf>
    <xf numFmtId="0" fontId="25" fillId="14" borderId="143" xfId="0" applyFont="1" applyFill="1" applyBorder="1" applyAlignment="1">
      <alignment horizontal="center" vertical="center"/>
    </xf>
    <xf numFmtId="0" fontId="26" fillId="14" borderId="144" xfId="0" applyFont="1" applyFill="1" applyBorder="1" applyAlignment="1">
      <alignment horizontal="center" vertical="center" wrapText="1"/>
    </xf>
    <xf numFmtId="0" fontId="25" fillId="14" borderId="137" xfId="0" applyFont="1" applyFill="1" applyBorder="1" applyAlignment="1">
      <alignment horizontal="center" vertical="center"/>
    </xf>
    <xf numFmtId="0" fontId="26" fillId="14" borderId="141" xfId="0" applyFont="1" applyFill="1" applyBorder="1" applyAlignment="1">
      <alignment horizontal="center" vertical="center" wrapText="1"/>
    </xf>
    <xf numFmtId="0" fontId="30" fillId="0" borderId="85" xfId="8" applyFont="1" applyFill="1" applyBorder="1" applyAlignment="1">
      <alignment horizontal="center" vertical="center" wrapText="1"/>
    </xf>
    <xf numFmtId="0" fontId="27" fillId="0" borderId="0" xfId="7" applyNumberFormat="1">
      <alignment vertical="center"/>
    </xf>
    <xf numFmtId="0" fontId="28" fillId="0" borderId="0" xfId="7" applyNumberFormat="1" applyFont="1" applyBorder="1" applyAlignment="1">
      <alignment vertical="center"/>
    </xf>
    <xf numFmtId="0" fontId="30" fillId="0" borderId="0" xfId="8" applyFont="1" applyFill="1" applyBorder="1" applyAlignment="1">
      <alignment horizontal="center" vertical="center" wrapText="1"/>
    </xf>
    <xf numFmtId="0" fontId="30" fillId="0" borderId="0" xfId="8" applyFont="1" applyFill="1" applyBorder="1" applyAlignment="1">
      <alignment horizontal="center" vertical="center"/>
    </xf>
    <xf numFmtId="186" fontId="30" fillId="0" borderId="0" xfId="8" applyNumberFormat="1" applyFont="1" applyFill="1" applyBorder="1" applyAlignment="1">
      <alignment horizontal="center" vertical="center"/>
    </xf>
    <xf numFmtId="0" fontId="31" fillId="0" borderId="0" xfId="8" applyFont="1" applyFill="1" applyBorder="1" applyAlignment="1">
      <alignment vertical="center"/>
    </xf>
    <xf numFmtId="0" fontId="32" fillId="0" borderId="0" xfId="8" applyFont="1" applyFill="1" applyBorder="1" applyAlignment="1">
      <alignment vertical="center" wrapText="1"/>
    </xf>
    <xf numFmtId="0" fontId="32" fillId="0" borderId="0" xfId="8" applyFont="1" applyFill="1" applyBorder="1" applyAlignment="1">
      <alignment vertical="center"/>
    </xf>
    <xf numFmtId="0" fontId="32" fillId="0" borderId="15" xfId="8" applyFont="1" applyFill="1" applyBorder="1" applyAlignment="1">
      <alignment horizontal="center" vertical="center"/>
    </xf>
    <xf numFmtId="186" fontId="32" fillId="0" borderId="141" xfId="8" applyNumberFormat="1" applyFont="1" applyFill="1" applyBorder="1" applyAlignment="1">
      <alignment horizontal="center" vertical="center"/>
    </xf>
    <xf numFmtId="186" fontId="32" fillId="0" borderId="101" xfId="8" applyNumberFormat="1" applyFont="1" applyFill="1" applyBorder="1" applyAlignment="1">
      <alignment horizontal="center" vertical="center"/>
    </xf>
    <xf numFmtId="0" fontId="32" fillId="0" borderId="0" xfId="8" applyFont="1" applyFill="1" applyBorder="1" applyAlignment="1">
      <alignment horizontal="center" vertical="center"/>
    </xf>
    <xf numFmtId="186" fontId="32" fillId="0" borderId="0" xfId="8" applyNumberFormat="1" applyFont="1" applyFill="1" applyBorder="1" applyAlignment="1">
      <alignment horizontal="center" vertical="center"/>
    </xf>
    <xf numFmtId="0" fontId="33" fillId="0" borderId="147" xfId="8" applyFont="1" applyFill="1" applyBorder="1" applyAlignment="1">
      <alignment horizontal="center" vertical="center" wrapText="1"/>
    </xf>
    <xf numFmtId="0" fontId="33" fillId="0" borderId="14" xfId="8" applyFont="1" applyFill="1" applyBorder="1" applyAlignment="1">
      <alignment horizontal="center" vertical="center"/>
    </xf>
    <xf numFmtId="186" fontId="33" fillId="0" borderId="99" xfId="8" applyNumberFormat="1" applyFont="1" applyFill="1" applyBorder="1" applyAlignment="1">
      <alignment horizontal="center" vertical="center"/>
    </xf>
    <xf numFmtId="0" fontId="33" fillId="0" borderId="0" xfId="8" applyFont="1" applyFill="1" applyBorder="1" applyAlignment="1">
      <alignment horizontal="center" vertical="center" wrapText="1"/>
    </xf>
    <xf numFmtId="0" fontId="33" fillId="0" borderId="0" xfId="8" applyFont="1" applyFill="1" applyBorder="1" applyAlignment="1">
      <alignment horizontal="center" vertical="center"/>
    </xf>
    <xf numFmtId="186" fontId="33" fillId="0" borderId="0" xfId="8" applyNumberFormat="1" applyFont="1" applyFill="1" applyBorder="1" applyAlignment="1">
      <alignment horizontal="center" vertical="center"/>
    </xf>
    <xf numFmtId="0" fontId="33" fillId="0" borderId="93" xfId="8" applyFont="1" applyFill="1" applyBorder="1" applyAlignment="1">
      <alignment horizontal="center" vertical="center" wrapText="1"/>
    </xf>
    <xf numFmtId="0" fontId="33" fillId="0" borderId="66" xfId="8" applyFont="1" applyFill="1" applyBorder="1" applyAlignment="1">
      <alignment horizontal="center" vertical="center"/>
    </xf>
    <xf numFmtId="186" fontId="33" fillId="0" borderId="100" xfId="8" applyNumberFormat="1" applyFont="1" applyFill="1" applyBorder="1" applyAlignment="1">
      <alignment horizontal="center" vertical="center"/>
    </xf>
    <xf numFmtId="0" fontId="32" fillId="0" borderId="93" xfId="8" applyFont="1" applyFill="1" applyBorder="1" applyAlignment="1">
      <alignment horizontal="center" vertical="center" wrapText="1"/>
    </xf>
    <xf numFmtId="186" fontId="32" fillId="0" borderId="100" xfId="8" applyNumberFormat="1" applyFont="1" applyFill="1" applyBorder="1" applyAlignment="1">
      <alignment horizontal="center" vertical="center"/>
    </xf>
    <xf numFmtId="0" fontId="28" fillId="0" borderId="0" xfId="7" applyNumberFormat="1" applyFont="1" applyBorder="1" applyAlignment="1">
      <alignment vertical="center" wrapText="1"/>
    </xf>
    <xf numFmtId="0" fontId="32" fillId="0" borderId="0" xfId="8" applyFont="1" applyFill="1" applyBorder="1" applyAlignment="1">
      <alignment horizontal="center" vertical="center" wrapText="1"/>
    </xf>
    <xf numFmtId="0" fontId="34" fillId="0" borderId="0" xfId="8" applyFont="1" applyBorder="1" applyAlignment="1">
      <alignment vertical="center"/>
    </xf>
    <xf numFmtId="0" fontId="29" fillId="0" borderId="0" xfId="8" applyBorder="1" applyAlignment="1">
      <alignment vertical="center"/>
    </xf>
    <xf numFmtId="186" fontId="30" fillId="0" borderId="0" xfId="8" applyNumberFormat="1" applyFont="1" applyBorder="1" applyAlignment="1">
      <alignment horizontal="center" vertical="center"/>
    </xf>
    <xf numFmtId="0" fontId="30" fillId="0" borderId="0" xfId="8" applyFont="1" applyFill="1" applyBorder="1" applyAlignment="1">
      <alignment vertical="center"/>
    </xf>
    <xf numFmtId="0" fontId="35" fillId="0" borderId="93" xfId="8" applyFont="1" applyFill="1" applyBorder="1" applyAlignment="1">
      <alignment horizontal="center" vertical="center" wrapText="1"/>
    </xf>
    <xf numFmtId="0" fontId="35" fillId="0" borderId="66" xfId="8" applyFont="1" applyFill="1" applyBorder="1" applyAlignment="1">
      <alignment horizontal="center" vertical="center"/>
    </xf>
    <xf numFmtId="186" fontId="35" fillId="0" borderId="100" xfId="8" applyNumberFormat="1" applyFont="1" applyFill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35" fillId="0" borderId="0" xfId="8" applyFont="1" applyFill="1" applyBorder="1" applyAlignment="1">
      <alignment horizontal="center" vertical="center"/>
    </xf>
    <xf numFmtId="186" fontId="35" fillId="0" borderId="0" xfId="8" applyNumberFormat="1" applyFont="1" applyFill="1" applyBorder="1" applyAlignment="1">
      <alignment horizontal="center" vertical="center"/>
    </xf>
    <xf numFmtId="186" fontId="36" fillId="0" borderId="0" xfId="8" applyNumberFormat="1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/>
    </xf>
    <xf numFmtId="0" fontId="35" fillId="0" borderId="94" xfId="8" applyFont="1" applyFill="1" applyBorder="1" applyAlignment="1">
      <alignment horizontal="center" vertical="center" wrapText="1"/>
    </xf>
    <xf numFmtId="0" fontId="35" fillId="0" borderId="15" xfId="8" applyFont="1" applyFill="1" applyBorder="1" applyAlignment="1">
      <alignment horizontal="center" vertical="center"/>
    </xf>
    <xf numFmtId="186" fontId="35" fillId="0" borderId="101" xfId="8" applyNumberFormat="1" applyFont="1" applyFill="1" applyBorder="1" applyAlignment="1">
      <alignment horizontal="center" vertical="center"/>
    </xf>
    <xf numFmtId="181" fontId="30" fillId="0" borderId="0" xfId="8" applyNumberFormat="1" applyFont="1" applyFill="1" applyBorder="1" applyAlignment="1">
      <alignment horizontal="center" vertical="center"/>
    </xf>
    <xf numFmtId="0" fontId="33" fillId="0" borderId="20" xfId="8" applyFont="1" applyFill="1" applyBorder="1" applyAlignment="1">
      <alignment horizontal="center" vertical="center"/>
    </xf>
    <xf numFmtId="186" fontId="33" fillId="0" borderId="148" xfId="8" applyNumberFormat="1" applyFont="1" applyFill="1" applyBorder="1" applyAlignment="1">
      <alignment horizontal="center" vertical="center"/>
    </xf>
    <xf numFmtId="186" fontId="33" fillId="0" borderId="149" xfId="8" applyNumberFormat="1" applyFont="1" applyFill="1" applyBorder="1" applyAlignment="1">
      <alignment horizontal="center" vertical="center"/>
    </xf>
    <xf numFmtId="186" fontId="37" fillId="0" borderId="0" xfId="8" applyNumberFormat="1" applyFont="1" applyFill="1" applyBorder="1" applyAlignment="1">
      <alignment horizontal="center" vertical="center"/>
    </xf>
    <xf numFmtId="0" fontId="37" fillId="0" borderId="0" xfId="8" applyFont="1" applyFill="1" applyBorder="1" applyAlignment="1">
      <alignment horizontal="center" vertical="center"/>
    </xf>
    <xf numFmtId="186" fontId="33" fillId="0" borderId="83" xfId="8" applyNumberFormat="1" applyFont="1" applyFill="1" applyBorder="1" applyAlignment="1">
      <alignment horizontal="center" vertical="center"/>
    </xf>
    <xf numFmtId="0" fontId="32" fillId="0" borderId="66" xfId="8" applyFont="1" applyFill="1" applyBorder="1" applyAlignment="1">
      <alignment horizontal="center" vertical="center"/>
    </xf>
    <xf numFmtId="186" fontId="32" fillId="0" borderId="83" xfId="8" applyNumberFormat="1" applyFont="1" applyFill="1" applyBorder="1" applyAlignment="1">
      <alignment horizontal="center" vertical="center"/>
    </xf>
    <xf numFmtId="186" fontId="30" fillId="6" borderId="0" xfId="8" applyNumberFormat="1" applyFont="1" applyFill="1" applyBorder="1" applyAlignment="1">
      <alignment horizontal="center" vertical="center"/>
    </xf>
    <xf numFmtId="0" fontId="29" fillId="6" borderId="0" xfId="8" applyFill="1" applyBorder="1" applyAlignment="1">
      <alignment vertical="center"/>
    </xf>
    <xf numFmtId="0" fontId="32" fillId="0" borderId="94" xfId="8" applyFont="1" applyFill="1" applyBorder="1" applyAlignment="1">
      <alignment horizontal="center" vertical="center" wrapText="1"/>
    </xf>
    <xf numFmtId="0" fontId="32" fillId="15" borderId="15" xfId="8" applyFont="1" applyFill="1" applyBorder="1" applyAlignment="1">
      <alignment horizontal="center" vertical="center"/>
    </xf>
    <xf numFmtId="0" fontId="36" fillId="0" borderId="0" xfId="8" applyFont="1" applyFill="1" applyBorder="1" applyAlignment="1">
      <alignment horizontal="center" vertical="center" wrapText="1"/>
    </xf>
    <xf numFmtId="0" fontId="32" fillId="0" borderId="140" xfId="8" applyFont="1" applyFill="1" applyBorder="1" applyAlignment="1">
      <alignment horizontal="center" vertical="center"/>
    </xf>
    <xf numFmtId="0" fontId="33" fillId="0" borderId="150" xfId="8" applyFont="1" applyFill="1" applyBorder="1" applyAlignment="1">
      <alignment horizontal="center" vertical="center" wrapText="1"/>
    </xf>
    <xf numFmtId="0" fontId="33" fillId="0" borderId="151" xfId="8" applyFont="1" applyFill="1" applyBorder="1" applyAlignment="1">
      <alignment horizontal="center" vertical="center"/>
    </xf>
    <xf numFmtId="0" fontId="33" fillId="0" borderId="95" xfId="8" applyFont="1" applyFill="1" applyBorder="1" applyAlignment="1">
      <alignment horizontal="center" vertical="center" wrapText="1"/>
    </xf>
    <xf numFmtId="0" fontId="33" fillId="0" borderId="84" xfId="8" applyFont="1" applyFill="1" applyBorder="1" applyAlignment="1">
      <alignment horizontal="center" vertical="center"/>
    </xf>
    <xf numFmtId="0" fontId="32" fillId="0" borderId="95" xfId="8" applyFont="1" applyFill="1" applyBorder="1" applyAlignment="1">
      <alignment horizontal="center" vertical="center" wrapText="1"/>
    </xf>
    <xf numFmtId="0" fontId="32" fillId="0" borderId="84" xfId="8" applyFont="1" applyFill="1" applyBorder="1" applyAlignment="1">
      <alignment horizontal="center" vertical="center"/>
    </xf>
    <xf numFmtId="0" fontId="35" fillId="0" borderId="95" xfId="8" applyFont="1" applyFill="1" applyBorder="1" applyAlignment="1">
      <alignment horizontal="center" vertical="center" wrapText="1"/>
    </xf>
    <xf numFmtId="186" fontId="35" fillId="0" borderId="148" xfId="8" applyNumberFormat="1" applyFont="1" applyFill="1" applyBorder="1" applyAlignment="1">
      <alignment horizontal="center" vertical="center"/>
    </xf>
    <xf numFmtId="186" fontId="35" fillId="0" borderId="149" xfId="8" applyNumberFormat="1" applyFont="1" applyFill="1" applyBorder="1" applyAlignment="1">
      <alignment horizontal="center" vertical="center"/>
    </xf>
    <xf numFmtId="0" fontId="35" fillId="0" borderId="84" xfId="8" applyFont="1" applyFill="1" applyBorder="1" applyAlignment="1">
      <alignment horizontal="center" vertical="center"/>
    </xf>
    <xf numFmtId="186" fontId="35" fillId="0" borderId="83" xfId="8" applyNumberFormat="1" applyFont="1" applyFill="1" applyBorder="1" applyAlignment="1">
      <alignment horizontal="center" vertical="center"/>
    </xf>
    <xf numFmtId="0" fontId="35" fillId="0" borderId="96" xfId="8" applyFont="1" applyFill="1" applyBorder="1" applyAlignment="1">
      <alignment horizontal="center" vertical="center" wrapText="1"/>
    </xf>
    <xf numFmtId="0" fontId="35" fillId="0" borderId="140" xfId="8" applyFont="1" applyFill="1" applyBorder="1" applyAlignment="1">
      <alignment horizontal="center" vertical="center"/>
    </xf>
    <xf numFmtId="186" fontId="35" fillId="0" borderId="141" xfId="8" applyNumberFormat="1" applyFont="1" applyFill="1" applyBorder="1" applyAlignment="1">
      <alignment horizontal="center" vertical="center"/>
    </xf>
    <xf numFmtId="186" fontId="30" fillId="0" borderId="145" xfId="8" applyNumberFormat="1" applyFont="1" applyFill="1" applyBorder="1" applyAlignment="1">
      <alignment horizontal="center" vertical="center"/>
    </xf>
    <xf numFmtId="0" fontId="33" fillId="0" borderId="152" xfId="8" applyFont="1" applyFill="1" applyBorder="1" applyAlignment="1">
      <alignment horizontal="center" vertical="center" wrapText="1"/>
    </xf>
    <xf numFmtId="0" fontId="33" fillId="0" borderId="153" xfId="8" applyFont="1" applyFill="1" applyBorder="1" applyAlignment="1">
      <alignment horizontal="center" vertical="center" wrapText="1"/>
    </xf>
    <xf numFmtId="0" fontId="32" fillId="0" borderId="153" xfId="8" applyFont="1" applyFill="1" applyBorder="1" applyAlignment="1">
      <alignment horizontal="center" vertical="center" wrapText="1"/>
    </xf>
    <xf numFmtId="0" fontId="32" fillId="0" borderId="154" xfId="8" applyFont="1" applyFill="1" applyBorder="1" applyAlignment="1">
      <alignment horizontal="center" vertical="center" wrapText="1"/>
    </xf>
    <xf numFmtId="0" fontId="32" fillId="15" borderId="140" xfId="8" applyFont="1" applyFill="1" applyBorder="1" applyAlignment="1">
      <alignment horizontal="center" vertical="center"/>
    </xf>
    <xf numFmtId="0" fontId="31" fillId="0" borderId="85" xfId="8" applyFont="1" applyBorder="1" applyAlignment="1">
      <alignment vertical="center"/>
    </xf>
    <xf numFmtId="0" fontId="33" fillId="0" borderId="156" xfId="8" applyFont="1" applyFill="1" applyBorder="1" applyAlignment="1">
      <alignment horizontal="center" vertical="center" wrapText="1"/>
    </xf>
    <xf numFmtId="0" fontId="33" fillId="0" borderId="98" xfId="8" applyFont="1" applyFill="1" applyBorder="1" applyAlignment="1">
      <alignment horizontal="center" vertical="center" wrapText="1"/>
    </xf>
    <xf numFmtId="0" fontId="32" fillId="0" borderId="98" xfId="8" applyFont="1" applyFill="1" applyBorder="1" applyAlignment="1">
      <alignment horizontal="center" vertical="center" wrapText="1"/>
    </xf>
    <xf numFmtId="0" fontId="35" fillId="0" borderId="98" xfId="8" applyFont="1" applyFill="1" applyBorder="1" applyAlignment="1">
      <alignment horizontal="center" vertical="center" wrapText="1"/>
    </xf>
    <xf numFmtId="0" fontId="35" fillId="0" borderId="155" xfId="8" applyFont="1" applyFill="1" applyBorder="1" applyAlignment="1">
      <alignment horizontal="center" vertical="center" wrapText="1"/>
    </xf>
    <xf numFmtId="0" fontId="30" fillId="6" borderId="157" xfId="8" applyFont="1" applyFill="1" applyBorder="1" applyAlignment="1">
      <alignment horizontal="center" vertical="center" wrapText="1"/>
    </xf>
    <xf numFmtId="0" fontId="30" fillId="6" borderId="0" xfId="8" applyFont="1" applyFill="1" applyBorder="1" applyAlignment="1">
      <alignment horizontal="center" vertical="center"/>
    </xf>
    <xf numFmtId="181" fontId="30" fillId="6" borderId="0" xfId="8" applyNumberFormat="1" applyFont="1" applyFill="1" applyBorder="1" applyAlignment="1">
      <alignment horizontal="center" vertical="center"/>
    </xf>
    <xf numFmtId="0" fontId="29" fillId="6" borderId="145" xfId="8" applyFill="1" applyBorder="1" applyAlignment="1">
      <alignment vertical="center"/>
    </xf>
    <xf numFmtId="0" fontId="31" fillId="6" borderId="85" xfId="8" applyFont="1" applyFill="1" applyBorder="1" applyAlignment="1">
      <alignment vertical="center"/>
    </xf>
    <xf numFmtId="0" fontId="38" fillId="0" borderId="66" xfId="8" applyFont="1" applyFill="1" applyBorder="1" applyAlignment="1">
      <alignment horizontal="center" vertical="center"/>
    </xf>
    <xf numFmtId="186" fontId="38" fillId="0" borderId="83" xfId="8" applyNumberFormat="1" applyFont="1" applyFill="1" applyBorder="1" applyAlignment="1">
      <alignment horizontal="center" vertical="center"/>
    </xf>
    <xf numFmtId="0" fontId="38" fillId="0" borderId="20" xfId="8" applyFont="1" applyFill="1" applyBorder="1" applyAlignment="1">
      <alignment horizontal="center" vertical="center"/>
    </xf>
    <xf numFmtId="186" fontId="38" fillId="0" borderId="100" xfId="8" applyNumberFormat="1" applyFont="1" applyFill="1" applyBorder="1" applyAlignment="1">
      <alignment horizontal="center" vertical="center"/>
    </xf>
    <xf numFmtId="0" fontId="32" fillId="0" borderId="155" xfId="8" applyFont="1" applyFill="1" applyBorder="1" applyAlignment="1">
      <alignment horizontal="center" vertical="center" wrapText="1"/>
    </xf>
    <xf numFmtId="0" fontId="38" fillId="15" borderId="15" xfId="8" applyFont="1" applyFill="1" applyBorder="1" applyAlignment="1">
      <alignment horizontal="center" vertical="center"/>
    </xf>
    <xf numFmtId="186" fontId="38" fillId="0" borderId="141" xfId="8" applyNumberFormat="1" applyFont="1" applyFill="1" applyBorder="1" applyAlignment="1">
      <alignment horizontal="center" vertical="center"/>
    </xf>
    <xf numFmtId="0" fontId="38" fillId="15" borderId="80" xfId="8" applyFont="1" applyFill="1" applyBorder="1" applyAlignment="1">
      <alignment horizontal="center" vertical="center"/>
    </xf>
    <xf numFmtId="186" fontId="38" fillId="0" borderId="101" xfId="8" applyNumberFormat="1" applyFont="1" applyFill="1" applyBorder="1" applyAlignment="1">
      <alignment horizontal="center" vertical="center"/>
    </xf>
    <xf numFmtId="184" fontId="7" fillId="11" borderId="142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2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82" xfId="0" applyNumberFormat="1" applyFont="1" applyFill="1" applyBorder="1" applyAlignment="1" applyProtection="1">
      <alignment horizontal="center" vertical="center" shrinkToFit="1"/>
    </xf>
    <xf numFmtId="0" fontId="25" fillId="14" borderId="14" xfId="0" applyFont="1" applyFill="1" applyBorder="1" applyAlignment="1">
      <alignment horizontal="center" vertical="center"/>
    </xf>
    <xf numFmtId="0" fontId="25" fillId="14" borderId="66" xfId="0" applyFont="1" applyFill="1" applyBorder="1" applyAlignment="1">
      <alignment horizontal="center" vertical="center"/>
    </xf>
    <xf numFmtId="0" fontId="25" fillId="14" borderId="15" xfId="0" applyFont="1" applyFill="1" applyBorder="1" applyAlignment="1">
      <alignment horizontal="center" vertical="center"/>
    </xf>
    <xf numFmtId="181" fontId="7" fillId="0" borderId="149" xfId="0" applyNumberFormat="1" applyFont="1" applyFill="1" applyBorder="1" applyAlignment="1" applyProtection="1">
      <alignment horizontal="center" vertical="center" shrinkToFit="1"/>
    </xf>
    <xf numFmtId="0" fontId="7" fillId="7" borderId="137" xfId="0" applyFont="1" applyFill="1" applyBorder="1" applyAlignment="1" applyProtection="1">
      <alignment horizontal="center" vertical="center" shrinkToFit="1"/>
      <protection locked="0"/>
    </xf>
    <xf numFmtId="0" fontId="7" fillId="7" borderId="137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</xf>
    <xf numFmtId="0" fontId="25" fillId="14" borderId="158" xfId="0" applyFont="1" applyFill="1" applyBorder="1" applyAlignment="1">
      <alignment horizontal="center" vertical="center"/>
    </xf>
    <xf numFmtId="184" fontId="7" fillId="11" borderId="143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43" xfId="0" applyNumberFormat="1" applyFont="1" applyFill="1" applyBorder="1" applyAlignment="1" applyProtection="1">
      <alignment horizontal="center" vertical="center" shrinkToFit="1"/>
      <protection locked="0"/>
    </xf>
    <xf numFmtId="181" fontId="7" fillId="0" borderId="159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4" borderId="20" xfId="0" applyFont="1" applyFill="1" applyBorder="1" applyAlignment="1" applyProtection="1">
      <alignment horizontal="center" vertical="center" shrinkToFit="1"/>
      <protection locked="0"/>
    </xf>
    <xf numFmtId="184" fontId="7" fillId="11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100" xfId="0" applyNumberFormat="1" applyFont="1" applyFill="1" applyBorder="1" applyAlignment="1" applyProtection="1">
      <alignment horizontal="center" vertical="center" shrinkToFit="1"/>
      <protection locked="0"/>
    </xf>
    <xf numFmtId="184" fontId="7" fillId="9" borderId="100" xfId="0" applyNumberFormat="1" applyFont="1" applyFill="1" applyBorder="1" applyAlignment="1" applyProtection="1">
      <alignment horizontal="center" vertical="center" shrinkToFit="1"/>
      <protection locked="0"/>
    </xf>
    <xf numFmtId="0" fontId="7" fillId="4" borderId="158" xfId="0" applyFont="1" applyFill="1" applyBorder="1" applyAlignment="1" applyProtection="1">
      <alignment horizontal="center" vertical="center" shrinkToFit="1"/>
      <protection locked="0"/>
    </xf>
    <xf numFmtId="184" fontId="7" fillId="11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1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5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95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60" xfId="0" applyNumberFormat="1" applyFont="1" applyFill="1" applyBorder="1" applyAlignment="1" applyProtection="1">
      <alignment horizontal="center" vertical="center" shrinkToFit="1"/>
      <protection locked="0"/>
    </xf>
    <xf numFmtId="184" fontId="7" fillId="11" borderId="102" xfId="0" applyNumberFormat="1" applyFont="1" applyFill="1" applyBorder="1" applyAlignment="1" applyProtection="1">
      <alignment horizontal="center" vertical="center" shrinkToFit="1"/>
      <protection locked="0"/>
    </xf>
    <xf numFmtId="184" fontId="0" fillId="0" borderId="95" xfId="0" applyNumberFormat="1" applyFont="1" applyBorder="1" applyAlignment="1">
      <alignment horizontal="center" vertical="center"/>
    </xf>
    <xf numFmtId="184" fontId="0" fillId="0" borderId="160" xfId="0" applyNumberFormat="1" applyFont="1" applyBorder="1" applyAlignment="1">
      <alignment horizontal="center" vertical="center"/>
    </xf>
    <xf numFmtId="184" fontId="0" fillId="0" borderId="102" xfId="0" applyNumberFormat="1" applyFont="1" applyBorder="1" applyAlignment="1">
      <alignment horizontal="center" vertical="center"/>
    </xf>
    <xf numFmtId="184" fontId="7" fillId="0" borderId="14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5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99" xfId="0" applyNumberFormat="1" applyFont="1" applyFill="1" applyBorder="1" applyAlignment="1" applyProtection="1">
      <alignment horizontal="center" vertical="center" shrinkToFit="1"/>
      <protection locked="0"/>
    </xf>
    <xf numFmtId="185" fontId="14" fillId="0" borderId="150" xfId="2" applyNumberFormat="1" applyFont="1" applyFill="1" applyBorder="1" applyAlignment="1" applyProtection="1">
      <alignment horizontal="center" vertical="center"/>
    </xf>
    <xf numFmtId="185" fontId="14" fillId="0" borderId="95" xfId="2" applyNumberFormat="1" applyFont="1" applyFill="1" applyBorder="1" applyAlignment="1" applyProtection="1">
      <alignment horizontal="center" vertical="center"/>
    </xf>
    <xf numFmtId="185" fontId="14" fillId="0" borderId="160" xfId="2" applyNumberFormat="1" applyFont="1" applyFill="1" applyBorder="1" applyAlignment="1" applyProtection="1">
      <alignment horizontal="center" vertical="center"/>
    </xf>
    <xf numFmtId="185" fontId="14" fillId="0" borderId="102" xfId="2" applyNumberFormat="1" applyFont="1" applyFill="1" applyBorder="1" applyAlignment="1" applyProtection="1">
      <alignment horizontal="center" vertical="center"/>
    </xf>
    <xf numFmtId="186" fontId="14" fillId="0" borderId="95" xfId="2" applyNumberFormat="1" applyFont="1" applyFill="1" applyBorder="1" applyAlignment="1" applyProtection="1">
      <alignment horizontal="center" vertical="center"/>
    </xf>
    <xf numFmtId="185" fontId="14" fillId="11" borderId="95" xfId="2" applyNumberFormat="1" applyFont="1" applyFill="1" applyBorder="1" applyAlignment="1" applyProtection="1">
      <alignment horizontal="center" vertical="center"/>
    </xf>
    <xf numFmtId="185" fontId="7" fillId="11" borderId="95" xfId="0" applyNumberFormat="1" applyFont="1" applyFill="1" applyBorder="1" applyAlignment="1" applyProtection="1">
      <alignment horizontal="center" vertical="center"/>
    </xf>
    <xf numFmtId="185" fontId="14" fillId="0" borderId="96" xfId="2" applyNumberFormat="1" applyFont="1" applyFill="1" applyBorder="1" applyAlignment="1" applyProtection="1">
      <alignment horizontal="center" vertical="center"/>
    </xf>
    <xf numFmtId="0" fontId="7" fillId="7" borderId="96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33" fillId="0" borderId="16" xfId="8" applyFont="1" applyFill="1" applyBorder="1" applyAlignment="1">
      <alignment horizontal="center" vertical="center" wrapText="1"/>
    </xf>
    <xf numFmtId="186" fontId="33" fillId="0" borderId="81" xfId="8" applyNumberFormat="1" applyFont="1" applyFill="1" applyBorder="1" applyAlignment="1">
      <alignment horizontal="center" vertical="center"/>
    </xf>
    <xf numFmtId="0" fontId="33" fillId="0" borderId="80" xfId="8" applyFont="1" applyFill="1" applyBorder="1" applyAlignment="1">
      <alignment horizontal="center" vertical="center"/>
    </xf>
    <xf numFmtId="0" fontId="33" fillId="0" borderId="140" xfId="8" applyFont="1" applyFill="1" applyBorder="1" applyAlignment="1">
      <alignment horizontal="center" vertical="center"/>
    </xf>
    <xf numFmtId="0" fontId="33" fillId="0" borderId="15" xfId="8" applyFont="1" applyFill="1" applyBorder="1" applyAlignment="1">
      <alignment horizontal="center" vertical="center"/>
    </xf>
    <xf numFmtId="184" fontId="7" fillId="11" borderId="96" xfId="0" applyNumberFormat="1" applyFont="1" applyFill="1" applyBorder="1" applyAlignment="1" applyProtection="1">
      <alignment horizontal="center" vertical="center" shrinkToFit="1"/>
      <protection locked="0"/>
    </xf>
    <xf numFmtId="185" fontId="7" fillId="0" borderId="160" xfId="0" applyNumberFormat="1" applyFont="1" applyBorder="1" applyAlignment="1" applyProtection="1">
      <alignment horizontal="center" vertical="center"/>
    </xf>
    <xf numFmtId="184" fontId="7" fillId="7" borderId="15" xfId="0" applyNumberFormat="1" applyFont="1" applyFill="1" applyBorder="1" applyAlignment="1" applyProtection="1">
      <alignment horizontal="center" vertical="center" shrinkToFit="1"/>
    </xf>
    <xf numFmtId="184" fontId="7" fillId="0" borderId="20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Fill="1" applyBorder="1" applyAlignment="1" applyProtection="1">
      <alignment horizontal="center" vertical="center" shrinkToFit="1"/>
    </xf>
    <xf numFmtId="184" fontId="7" fillId="0" borderId="66" xfId="0" applyNumberFormat="1" applyFont="1" applyBorder="1" applyAlignment="1" applyProtection="1">
      <alignment horizontal="center" vertical="center" shrinkToFit="1"/>
    </xf>
    <xf numFmtId="184" fontId="7" fillId="0" borderId="158" xfId="0" applyNumberFormat="1" applyFont="1" applyBorder="1" applyAlignment="1" applyProtection="1">
      <alignment horizontal="center" vertical="center" shrinkToFit="1"/>
    </xf>
    <xf numFmtId="184" fontId="7" fillId="0" borderId="14" xfId="0" applyNumberFormat="1" applyFont="1" applyBorder="1" applyAlignment="1" applyProtection="1">
      <alignment horizontal="center" vertical="center" shrinkToFit="1"/>
    </xf>
    <xf numFmtId="184" fontId="7" fillId="11" borderId="66" xfId="0" applyNumberFormat="1" applyFont="1" applyFill="1" applyBorder="1" applyAlignment="1" applyProtection="1">
      <alignment horizontal="center" vertical="center" shrinkToFit="1"/>
    </xf>
    <xf numFmtId="184" fontId="7" fillId="0" borderId="15" xfId="0" applyNumberFormat="1" applyFont="1" applyBorder="1" applyAlignment="1" applyProtection="1">
      <alignment horizontal="center" vertical="center" shrinkToFit="1"/>
    </xf>
    <xf numFmtId="0" fontId="26" fillId="14" borderId="99" xfId="0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 wrapText="1"/>
    </xf>
    <xf numFmtId="0" fontId="26" fillId="14" borderId="101" xfId="0" applyFont="1" applyFill="1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184" fontId="7" fillId="0" borderId="137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01" xfId="0" applyNumberFormat="1" applyFont="1" applyFill="1" applyBorder="1" applyAlignment="1" applyProtection="1">
      <alignment horizontal="center" vertical="center" shrinkToFit="1"/>
      <protection locked="0"/>
    </xf>
    <xf numFmtId="185" fontId="7" fillId="11" borderId="102" xfId="0" applyNumberFormat="1" applyFont="1" applyFill="1" applyBorder="1" applyAlignment="1" applyProtection="1">
      <alignment horizontal="center" vertical="center"/>
    </xf>
    <xf numFmtId="184" fontId="7" fillId="0" borderId="20" xfId="0" applyNumberFormat="1" applyFont="1" applyBorder="1" applyAlignment="1" applyProtection="1">
      <alignment horizontal="center" vertical="center" shrinkToFit="1"/>
    </xf>
    <xf numFmtId="184" fontId="7" fillId="11" borderId="14" xfId="0" applyNumberFormat="1" applyFont="1" applyFill="1" applyBorder="1" applyAlignment="1" applyProtection="1">
      <alignment horizontal="center" vertical="center" shrinkToFit="1"/>
    </xf>
    <xf numFmtId="185" fontId="7" fillId="0" borderId="95" xfId="0" applyNumberFormat="1" applyFont="1" applyBorder="1" applyAlignment="1" applyProtection="1">
      <alignment horizontal="center" vertical="center"/>
    </xf>
    <xf numFmtId="184" fontId="0" fillId="0" borderId="150" xfId="0" applyNumberFormat="1" applyFont="1" applyBorder="1" applyAlignment="1">
      <alignment horizontal="center" vertical="center"/>
    </xf>
    <xf numFmtId="184" fontId="7" fillId="11" borderId="158" xfId="0" applyNumberFormat="1" applyFont="1" applyFill="1" applyBorder="1" applyAlignment="1" applyProtection="1">
      <alignment horizontal="center" vertical="center" shrinkToFit="1"/>
    </xf>
    <xf numFmtId="184" fontId="7" fillId="0" borderId="158" xfId="0" applyNumberFormat="1" applyFont="1" applyFill="1" applyBorder="1" applyAlignment="1" applyProtection="1">
      <alignment horizontal="center" vertical="center" shrinkToFit="1"/>
    </xf>
    <xf numFmtId="184" fontId="7" fillId="0" borderId="14" xfId="0" applyNumberFormat="1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1" fontId="39" fillId="0" borderId="161" xfId="0" applyNumberFormat="1" applyFont="1" applyFill="1" applyBorder="1" applyAlignment="1">
      <alignment horizontal="center" vertical="top" shrinkToFit="1"/>
    </xf>
    <xf numFmtId="184" fontId="7" fillId="6" borderId="136" xfId="0" applyNumberFormat="1" applyFont="1" applyFill="1" applyBorder="1" applyAlignment="1" applyProtection="1">
      <alignment horizontal="center" vertical="center" shrinkToFit="1"/>
      <protection locked="0"/>
    </xf>
    <xf numFmtId="184" fontId="7" fillId="6" borderId="99" xfId="0" applyNumberFormat="1" applyFont="1" applyFill="1" applyBorder="1" applyAlignment="1" applyProtection="1">
      <alignment horizontal="center" vertical="center" shrinkToFit="1"/>
      <protection locked="0"/>
    </xf>
    <xf numFmtId="184" fontId="7" fillId="0" borderId="161" xfId="0" applyNumberFormat="1" applyFont="1" applyFill="1" applyBorder="1" applyAlignment="1" applyProtection="1">
      <alignment horizontal="center" vertical="center" shrinkToFit="1"/>
      <protection locked="0"/>
    </xf>
    <xf numFmtId="1" fontId="39" fillId="0" borderId="11" xfId="0" applyNumberFormat="1" applyFont="1" applyFill="1" applyBorder="1" applyAlignment="1">
      <alignment horizontal="center" vertical="top" shrinkToFit="1"/>
    </xf>
    <xf numFmtId="184" fontId="7" fillId="11" borderId="161" xfId="0" applyNumberFormat="1" applyFont="1" applyFill="1" applyBorder="1" applyAlignment="1" applyProtection="1">
      <alignment horizontal="center" vertical="center" shrinkToFit="1"/>
      <protection locked="0"/>
    </xf>
    <xf numFmtId="1" fontId="39" fillId="0" borderId="136" xfId="0" applyNumberFormat="1" applyFont="1" applyFill="1" applyBorder="1" applyAlignment="1">
      <alignment horizontal="center" vertical="top" shrinkToFit="1"/>
    </xf>
    <xf numFmtId="1" fontId="39" fillId="0" borderId="143" xfId="0" applyNumberFormat="1" applyFont="1" applyFill="1" applyBorder="1" applyAlignment="1">
      <alignment horizontal="center" vertical="top" shrinkToFit="1"/>
    </xf>
    <xf numFmtId="185" fontId="7" fillId="11" borderId="160" xfId="0" applyNumberFormat="1" applyFont="1" applyFill="1" applyBorder="1" applyAlignment="1" applyProtection="1">
      <alignment horizontal="center" vertical="center"/>
    </xf>
    <xf numFmtId="184" fontId="7" fillId="0" borderId="15" xfId="0" applyNumberFormat="1" applyFont="1" applyFill="1" applyBorder="1" applyAlignment="1" applyProtection="1">
      <alignment horizontal="center" vertical="center" shrinkToFit="1"/>
    </xf>
    <xf numFmtId="179" fontId="23" fillId="3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0" xfId="0" applyFont="1" applyProtection="1">
      <alignment vertical="center"/>
      <protection locked="0"/>
    </xf>
    <xf numFmtId="0" fontId="7" fillId="7" borderId="16" xfId="0" applyFont="1" applyFill="1" applyBorder="1" applyAlignment="1" applyProtection="1">
      <alignment horizontal="center" vertical="center" wrapText="1" shrinkToFit="1"/>
      <protection locked="0"/>
    </xf>
    <xf numFmtId="0" fontId="7" fillId="7" borderId="155" xfId="0" applyFont="1" applyFill="1" applyBorder="1" applyAlignment="1" applyProtection="1">
      <alignment horizontal="center" vertical="center" shrinkToFit="1"/>
      <protection locked="0"/>
    </xf>
    <xf numFmtId="0" fontId="24" fillId="0" borderId="77" xfId="0" applyFont="1" applyBorder="1" applyAlignment="1" applyProtection="1">
      <alignment horizontal="center" vertical="center"/>
    </xf>
    <xf numFmtId="0" fontId="24" fillId="0" borderId="78" xfId="0" applyFont="1" applyBorder="1" applyAlignment="1" applyProtection="1">
      <alignment horizontal="center" vertical="center"/>
    </xf>
    <xf numFmtId="0" fontId="24" fillId="0" borderId="79" xfId="0" applyFont="1" applyBorder="1" applyAlignment="1" applyProtection="1">
      <alignment horizontal="center" vertical="center"/>
    </xf>
    <xf numFmtId="0" fontId="7" fillId="7" borderId="16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  <protection locked="0"/>
    </xf>
    <xf numFmtId="0" fontId="7" fillId="7" borderId="136" xfId="0" applyFont="1" applyFill="1" applyBorder="1" applyAlignment="1" applyProtection="1">
      <alignment horizontal="center" vertical="center" shrinkToFit="1"/>
      <protection locked="0"/>
    </xf>
    <xf numFmtId="0" fontId="7" fillId="7" borderId="99" xfId="0" applyFont="1" applyFill="1" applyBorder="1" applyAlignment="1" applyProtection="1">
      <alignment horizontal="center" vertical="center" shrinkToFit="1"/>
      <protection locked="0"/>
    </xf>
    <xf numFmtId="0" fontId="7" fillId="7" borderId="81" xfId="0" applyFont="1" applyFill="1" applyBorder="1" applyAlignment="1" applyProtection="1">
      <alignment horizontal="center" vertical="center" shrinkToFit="1"/>
      <protection locked="0"/>
    </xf>
    <xf numFmtId="0" fontId="7" fillId="7" borderId="14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</xf>
    <xf numFmtId="0" fontId="7" fillId="7" borderId="18" xfId="0" applyFont="1" applyFill="1" applyBorder="1" applyAlignment="1" applyProtection="1">
      <alignment horizontal="center" vertical="center" shrinkToFit="1"/>
    </xf>
    <xf numFmtId="0" fontId="7" fillId="7" borderId="101" xfId="0" applyFont="1" applyFill="1" applyBorder="1" applyAlignment="1" applyProtection="1">
      <alignment horizontal="center" vertical="center" shrinkToFit="1"/>
      <protection locked="0"/>
    </xf>
    <xf numFmtId="0" fontId="7" fillId="7" borderId="17" xfId="0" applyFont="1" applyFill="1" applyBorder="1" applyAlignment="1" applyProtection="1">
      <alignment horizontal="center" vertical="center" shrinkToFit="1"/>
      <protection locked="0"/>
    </xf>
    <xf numFmtId="0" fontId="7" fillId="7" borderId="18" xfId="0" applyFont="1" applyFill="1" applyBorder="1" applyAlignment="1" applyProtection="1">
      <alignment horizontal="center" vertical="center" shrinkToFit="1"/>
      <protection locked="0"/>
    </xf>
    <xf numFmtId="0" fontId="7" fillId="7" borderId="14" xfId="0" applyFont="1" applyFill="1" applyBorder="1" applyAlignment="1" applyProtection="1">
      <alignment horizontal="center" vertical="center" shrinkToFit="1"/>
    </xf>
    <xf numFmtId="0" fontId="7" fillId="7" borderId="99" xfId="0" applyFont="1" applyFill="1" applyBorder="1" applyAlignment="1" applyProtection="1">
      <alignment horizontal="center" vertical="center" shrinkToFit="1"/>
    </xf>
    <xf numFmtId="185" fontId="13" fillId="7" borderId="102" xfId="0" applyNumberFormat="1" applyFont="1" applyFill="1" applyBorder="1" applyAlignment="1" applyProtection="1">
      <alignment horizontal="center" vertical="center" shrinkToFit="1"/>
    </xf>
    <xf numFmtId="185" fontId="13" fillId="7" borderId="96" xfId="0" applyNumberFormat="1" applyFont="1" applyFill="1" applyBorder="1" applyAlignment="1" applyProtection="1">
      <alignment horizontal="center" vertical="center" shrinkToFit="1"/>
    </xf>
    <xf numFmtId="0" fontId="28" fillId="0" borderId="12" xfId="7" applyNumberFormat="1" applyFont="1" applyBorder="1" applyAlignment="1">
      <alignment horizontal="center" vertical="center" wrapText="1"/>
    </xf>
    <xf numFmtId="0" fontId="28" fillId="0" borderId="146" xfId="7" applyNumberFormat="1" applyFont="1" applyBorder="1" applyAlignment="1">
      <alignment horizontal="center" vertical="center" wrapText="1"/>
    </xf>
    <xf numFmtId="0" fontId="28" fillId="0" borderId="13" xfId="7" applyNumberFormat="1" applyFont="1" applyBorder="1" applyAlignment="1">
      <alignment horizontal="center" vertical="center" wrapText="1"/>
    </xf>
    <xf numFmtId="0" fontId="31" fillId="0" borderId="77" xfId="8" applyFont="1" applyFill="1" applyBorder="1" applyAlignment="1">
      <alignment horizontal="center" vertical="center"/>
    </xf>
    <xf numFmtId="0" fontId="31" fillId="0" borderId="78" xfId="8" applyFont="1" applyFill="1" applyBorder="1" applyAlignment="1">
      <alignment horizontal="center" vertical="center"/>
    </xf>
    <xf numFmtId="0" fontId="31" fillId="0" borderId="79" xfId="8" applyFont="1" applyFill="1" applyBorder="1" applyAlignment="1">
      <alignment horizontal="center" vertical="center"/>
    </xf>
    <xf numFmtId="0" fontId="32" fillId="0" borderId="17" xfId="8" applyFont="1" applyFill="1" applyBorder="1" applyAlignment="1">
      <alignment horizontal="center" vertical="center" wrapText="1"/>
    </xf>
    <xf numFmtId="0" fontId="32" fillId="0" borderId="94" xfId="8" applyFont="1" applyFill="1" applyBorder="1" applyAlignment="1">
      <alignment horizontal="center" vertical="center" wrapText="1"/>
    </xf>
    <xf numFmtId="0" fontId="32" fillId="0" borderId="14" xfId="8" applyFont="1" applyFill="1" applyBorder="1" applyAlignment="1">
      <alignment horizontal="center" vertical="center"/>
    </xf>
    <xf numFmtId="0" fontId="32" fillId="0" borderId="81" xfId="8" applyFont="1" applyFill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/>
    </xf>
    <xf numFmtId="0" fontId="32" fillId="0" borderId="18" xfId="8" applyFont="1" applyFill="1" applyBorder="1" applyAlignment="1">
      <alignment horizontal="center" vertical="center"/>
    </xf>
    <xf numFmtId="0" fontId="32" fillId="0" borderId="99" xfId="8" applyFont="1" applyFill="1" applyBorder="1" applyAlignment="1">
      <alignment horizontal="center" vertical="center"/>
    </xf>
    <xf numFmtId="0" fontId="32" fillId="0" borderId="138" xfId="8" applyFont="1" applyFill="1" applyBorder="1" applyAlignment="1">
      <alignment horizontal="center" vertical="center" wrapText="1"/>
    </xf>
    <xf numFmtId="0" fontId="32" fillId="0" borderId="139" xfId="8" applyFont="1" applyFill="1" applyBorder="1" applyAlignment="1">
      <alignment horizontal="center" vertical="center" wrapText="1"/>
    </xf>
    <xf numFmtId="0" fontId="32" fillId="0" borderId="17" xfId="8" applyFont="1" applyFill="1" applyBorder="1" applyAlignment="1">
      <alignment horizontal="center" vertical="center"/>
    </xf>
    <xf numFmtId="0" fontId="32" fillId="0" borderId="102" xfId="8" applyFont="1" applyFill="1" applyBorder="1" applyAlignment="1">
      <alignment horizontal="center" vertical="center" wrapText="1"/>
    </xf>
    <xf numFmtId="0" fontId="32" fillId="0" borderId="96" xfId="8" applyFont="1" applyFill="1" applyBorder="1" applyAlignment="1">
      <alignment horizontal="center" vertical="center" wrapText="1"/>
    </xf>
    <xf numFmtId="0" fontId="32" fillId="0" borderId="82" xfId="8" applyFont="1" applyFill="1" applyBorder="1" applyAlignment="1">
      <alignment horizontal="center" vertical="center"/>
    </xf>
    <xf numFmtId="0" fontId="31" fillId="6" borderId="78" xfId="8" applyFont="1" applyFill="1" applyBorder="1" applyAlignment="1">
      <alignment horizontal="center" vertical="center"/>
    </xf>
    <xf numFmtId="0" fontId="31" fillId="6" borderId="79" xfId="8" applyFont="1" applyFill="1" applyBorder="1" applyAlignment="1">
      <alignment horizontal="center" vertical="center"/>
    </xf>
    <xf numFmtId="0" fontId="31" fillId="0" borderId="78" xfId="8" applyFont="1" applyBorder="1" applyAlignment="1">
      <alignment horizontal="center" vertical="center"/>
    </xf>
    <xf numFmtId="0" fontId="31" fillId="0" borderId="79" xfId="8" applyFont="1" applyBorder="1" applyAlignment="1">
      <alignment horizontal="center" vertical="center"/>
    </xf>
    <xf numFmtId="0" fontId="32" fillId="0" borderId="16" xfId="8" applyFont="1" applyFill="1" applyBorder="1" applyAlignment="1">
      <alignment horizontal="center" vertical="center" wrapText="1"/>
    </xf>
    <xf numFmtId="0" fontId="32" fillId="0" borderId="155" xfId="8" applyFont="1" applyFill="1" applyBorder="1" applyAlignment="1">
      <alignment horizontal="center" vertical="center" wrapText="1"/>
    </xf>
    <xf numFmtId="0" fontId="32" fillId="0" borderId="12" xfId="8" applyFont="1" applyFill="1" applyBorder="1" applyAlignment="1">
      <alignment horizontal="center" vertical="center" wrapText="1"/>
    </xf>
    <xf numFmtId="0" fontId="32" fillId="0" borderId="13" xfId="8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/>
    </xf>
    <xf numFmtId="0" fontId="11" fillId="5" borderId="79" xfId="0" applyFont="1" applyFill="1" applyBorder="1" applyAlignment="1">
      <alignment horizontal="center" vertical="center"/>
    </xf>
    <xf numFmtId="0" fontId="16" fillId="4" borderId="113" xfId="1" applyFont="1" applyFill="1" applyBorder="1" applyAlignment="1" applyProtection="1">
      <alignment horizontal="center" shrinkToFit="1"/>
      <protection locked="0"/>
    </xf>
    <xf numFmtId="0" fontId="16" fillId="4" borderId="114" xfId="1" applyFont="1" applyFill="1" applyBorder="1" applyAlignment="1" applyProtection="1">
      <alignment horizontal="center" shrinkToFit="1"/>
      <protection locked="0"/>
    </xf>
    <xf numFmtId="0" fontId="16" fillId="4" borderId="115" xfId="1" applyFont="1" applyFill="1" applyBorder="1" applyAlignment="1" applyProtection="1">
      <alignment horizontal="center"/>
      <protection locked="0"/>
    </xf>
    <xf numFmtId="0" fontId="16" fillId="4" borderId="116" xfId="1" applyFont="1" applyFill="1" applyBorder="1" applyAlignment="1" applyProtection="1">
      <alignment horizontal="center"/>
      <protection locked="0"/>
    </xf>
    <xf numFmtId="0" fontId="16" fillId="7" borderId="117" xfId="1" applyFont="1" applyFill="1" applyBorder="1" applyAlignment="1" applyProtection="1">
      <alignment horizontal="center" vertical="center" wrapText="1" shrinkToFit="1"/>
      <protection locked="0"/>
    </xf>
    <xf numFmtId="0" fontId="16" fillId="7" borderId="118" xfId="1" applyFont="1" applyFill="1" applyBorder="1" applyAlignment="1" applyProtection="1">
      <alignment horizontal="center" vertical="center" shrinkToFit="1"/>
      <protection locked="0"/>
    </xf>
    <xf numFmtId="0" fontId="16" fillId="7" borderId="80" xfId="1" applyFont="1" applyFill="1" applyBorder="1" applyAlignment="1" applyProtection="1">
      <alignment horizontal="center" vertical="center" shrinkToFit="1"/>
      <protection locked="0"/>
    </xf>
    <xf numFmtId="0" fontId="16" fillId="8" borderId="117" xfId="1" applyFont="1" applyFill="1" applyBorder="1" applyAlignment="1" applyProtection="1">
      <alignment horizontal="center" vertical="center" wrapText="1" shrinkToFit="1"/>
      <protection locked="0"/>
    </xf>
    <xf numFmtId="0" fontId="16" fillId="8" borderId="118" xfId="1" applyFont="1" applyFill="1" applyBorder="1" applyAlignment="1" applyProtection="1">
      <alignment horizontal="center" vertical="center" shrinkToFit="1"/>
      <protection locked="0"/>
    </xf>
    <xf numFmtId="0" fontId="16" fillId="8" borderId="80" xfId="1" applyFont="1" applyFill="1" applyBorder="1" applyAlignment="1" applyProtection="1">
      <alignment horizontal="center" vertical="center" shrinkToFit="1"/>
      <protection locked="0"/>
    </xf>
    <xf numFmtId="0" fontId="16" fillId="12" borderId="97" xfId="1" applyFont="1" applyFill="1" applyBorder="1" applyAlignment="1" applyProtection="1">
      <alignment horizontal="center" shrinkToFit="1"/>
      <protection locked="0"/>
    </xf>
    <xf numFmtId="0" fontId="16" fillId="12" borderId="121" xfId="1" applyFont="1" applyFill="1" applyBorder="1" applyAlignment="1" applyProtection="1">
      <alignment horizontal="center" shrinkToFit="1"/>
      <protection locked="0"/>
    </xf>
    <xf numFmtId="0" fontId="16" fillId="13" borderId="98" xfId="1" applyFont="1" applyFill="1" applyBorder="1" applyAlignment="1" applyProtection="1">
      <alignment horizontal="center" shrinkToFit="1"/>
      <protection locked="0"/>
    </xf>
    <xf numFmtId="0" fontId="16" fillId="13" borderId="84" xfId="1" applyFont="1" applyFill="1" applyBorder="1" applyAlignment="1" applyProtection="1">
      <alignment horizontal="center" shrinkToFit="1"/>
      <protection locked="0"/>
    </xf>
    <xf numFmtId="0" fontId="16" fillId="13" borderId="117" xfId="1" applyFont="1" applyFill="1" applyBorder="1" applyAlignment="1" applyProtection="1">
      <alignment horizontal="center" vertical="center" shrinkToFit="1"/>
      <protection locked="0"/>
    </xf>
    <xf numFmtId="0" fontId="16" fillId="13" borderId="20" xfId="1" applyFont="1" applyFill="1" applyBorder="1" applyAlignment="1" applyProtection="1">
      <alignment horizontal="center" vertical="center" shrinkToFit="1"/>
      <protection locked="0"/>
    </xf>
    <xf numFmtId="0" fontId="16" fillId="13" borderId="118" xfId="1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shrinkToFit="1"/>
      <protection locked="0"/>
    </xf>
    <xf numFmtId="0" fontId="4" fillId="3" borderId="11" xfId="0" applyFont="1" applyFill="1" applyBorder="1" applyAlignment="1" applyProtection="1">
      <alignment horizontal="center" vertical="center" wrapText="1" shrinkToFit="1"/>
    </xf>
    <xf numFmtId="0" fontId="0" fillId="2" borderId="83" xfId="0" applyNumberFormat="1" applyFill="1" applyBorder="1" applyAlignment="1" applyProtection="1">
      <alignment horizontal="center" vertical="center"/>
      <protection locked="0"/>
    </xf>
    <xf numFmtId="0" fontId="0" fillId="2" borderId="84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182" fontId="9" fillId="2" borderId="77" xfId="0" applyNumberFormat="1" applyFont="1" applyFill="1" applyBorder="1" applyAlignment="1" applyProtection="1">
      <alignment horizontal="center" vertical="center" shrinkToFit="1"/>
    </xf>
    <xf numFmtId="182" fontId="9" fillId="2" borderId="78" xfId="0" applyNumberFormat="1" applyFont="1" applyFill="1" applyBorder="1" applyAlignment="1" applyProtection="1">
      <alignment horizontal="center" vertical="center" shrinkToFit="1"/>
    </xf>
    <xf numFmtId="1" fontId="40" fillId="0" borderId="161" xfId="0" applyNumberFormat="1" applyFont="1" applyFill="1" applyBorder="1" applyAlignment="1">
      <alignment horizontal="center" vertical="top" shrinkToFit="1"/>
    </xf>
  </cellXfs>
  <cellStyles count="9">
    <cellStyle name="Normal" xfId="2" xr:uid="{00000000-0005-0000-0000-000000000000}"/>
    <cellStyle name="표준" xfId="0" builtinId="0"/>
    <cellStyle name="표준 2" xfId="1" xr:uid="{00000000-0005-0000-0000-000002000000}"/>
    <cellStyle name="표준 2 2" xfId="4" xr:uid="{00000000-0005-0000-0000-000003000000}"/>
    <cellStyle name="표준 2 3" xfId="8" xr:uid="{00000000-0005-0000-0000-000004000000}"/>
    <cellStyle name="표준 3" xfId="3" xr:uid="{00000000-0005-0000-0000-000005000000}"/>
    <cellStyle name="표준 4" xfId="7" xr:uid="{00000000-0005-0000-0000-000006000000}"/>
    <cellStyle name="표준 5" xfId="5" xr:uid="{00000000-0005-0000-0000-000007000000}"/>
    <cellStyle name="표준 6" xfId="6" xr:uid="{00000000-0005-0000-0000-000008000000}"/>
  </cellStyles>
  <dxfs count="3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b val="0"/>
        <i val="0"/>
      </font>
      <numFmt numFmtId="182" formatCode="0_ 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0000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국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등급인원분포!$D$4:$D$12</c:f>
              <c:numCache>
                <c:formatCode>0.0_);[Red]\(0.0\)</c:formatCode>
                <c:ptCount val="9"/>
                <c:pt idx="0">
                  <c:v>0</c:v>
                </c:pt>
                <c:pt idx="1">
                  <c:v>8.064516129032258</c:v>
                </c:pt>
                <c:pt idx="2">
                  <c:v>8.870967741935484</c:v>
                </c:pt>
                <c:pt idx="3">
                  <c:v>15.32258064516129</c:v>
                </c:pt>
                <c:pt idx="4">
                  <c:v>25.806451612903224</c:v>
                </c:pt>
                <c:pt idx="5">
                  <c:v>20.967741935483872</c:v>
                </c:pt>
                <c:pt idx="6">
                  <c:v>8.870967741935484</c:v>
                </c:pt>
                <c:pt idx="7">
                  <c:v>5.6451612903225801</c:v>
                </c:pt>
                <c:pt idx="8">
                  <c:v>6.4516129032258061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0CD-BFD8-D95260E4B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328"/>
        <c:axId val="239835152"/>
      </c:barChart>
      <c:catAx>
        <c:axId val="2398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152"/>
        <c:crosses val="autoZero"/>
        <c:auto val="1"/>
        <c:lblAlgn val="ctr"/>
        <c:lblOffset val="100"/>
        <c:noMultiLvlLbl val="0"/>
      </c:catAx>
      <c:valAx>
        <c:axId val="239835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윤리와사상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등급인원분포!$F$59:$F$67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33.333333333333329</c:v>
                </c:pt>
                <c:pt idx="6">
                  <c:v>66.666666666666657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6AA-A825-A81F04D844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104"/>
        <c:axId val="491595888"/>
      </c:barChart>
      <c:catAx>
        <c:axId val="4915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5888"/>
        <c:crosses val="autoZero"/>
        <c:auto val="1"/>
        <c:lblAlgn val="ctr"/>
        <c:lblOffset val="100"/>
        <c:noMultiLvlLbl val="0"/>
      </c:catAx>
      <c:valAx>
        <c:axId val="49159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등급인원분포!$H$59:$H$67</c:f>
              <c:numCache>
                <c:formatCode>0.0_);[Red]\(0.0\)</c:formatCode>
                <c:ptCount val="9"/>
                <c:pt idx="0">
                  <c:v>4.7619047619047619</c:v>
                </c:pt>
                <c:pt idx="1">
                  <c:v>4.7619047619047619</c:v>
                </c:pt>
                <c:pt idx="2">
                  <c:v>23.809523809523807</c:v>
                </c:pt>
                <c:pt idx="3">
                  <c:v>23.809523809523807</c:v>
                </c:pt>
                <c:pt idx="4">
                  <c:v>14.285714285714285</c:v>
                </c:pt>
                <c:pt idx="5">
                  <c:v>19.047619047619047</c:v>
                </c:pt>
                <c:pt idx="6">
                  <c:v>9.5238095238095237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325-940A-E62CFB53E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224"/>
        <c:axId val="491592752"/>
      </c:barChart>
      <c:catAx>
        <c:axId val="49158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2752"/>
        <c:crosses val="autoZero"/>
        <c:auto val="1"/>
        <c:lblAlgn val="ctr"/>
        <c:lblOffset val="100"/>
        <c:noMultiLvlLbl val="0"/>
      </c:catAx>
      <c:valAx>
        <c:axId val="4915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등급인원분포!$J$59:$J$67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8-42E5-8477-083EE01AEF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89616"/>
        <c:axId val="491590008"/>
      </c:barChart>
      <c:catAx>
        <c:axId val="4915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008"/>
        <c:crosses val="autoZero"/>
        <c:auto val="1"/>
        <c:lblAlgn val="ctr"/>
        <c:lblOffset val="100"/>
        <c:noMultiLvlLbl val="0"/>
      </c:catAx>
      <c:valAx>
        <c:axId val="491590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동아시아사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등급인원분포!$L$59:$L$67</c:f>
              <c:numCache>
                <c:formatCode>0.0_);[Red]\(0.0\)</c:formatCode>
                <c:ptCount val="9"/>
                <c:pt idx="0">
                  <c:v>25</c:v>
                </c:pt>
                <c:pt idx="1">
                  <c:v>0</c:v>
                </c:pt>
                <c:pt idx="2">
                  <c:v>8.3333333333333321</c:v>
                </c:pt>
                <c:pt idx="3">
                  <c:v>16.666666666666664</c:v>
                </c:pt>
                <c:pt idx="4">
                  <c:v>41.666666666666671</c:v>
                </c:pt>
                <c:pt idx="5">
                  <c:v>0</c:v>
                </c:pt>
                <c:pt idx="6">
                  <c:v>0</c:v>
                </c:pt>
                <c:pt idx="7">
                  <c:v>8.3333333333333321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AD8-8870-CA416C84CA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4120"/>
        <c:axId val="457083336"/>
      </c:barChart>
      <c:catAx>
        <c:axId val="45708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336"/>
        <c:crosses val="autoZero"/>
        <c:auto val="1"/>
        <c:lblAlgn val="ctr"/>
        <c:lblOffset val="100"/>
        <c:noMultiLvlLbl val="0"/>
      </c:catAx>
      <c:valAx>
        <c:axId val="45708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세계사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등급인원분포!$N$59:$N$67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6-49A7-A5E5-CB8928D84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5688"/>
        <c:axId val="457086080"/>
      </c:barChart>
      <c:catAx>
        <c:axId val="4570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6080"/>
        <c:crosses val="autoZero"/>
        <c:auto val="1"/>
        <c:lblAlgn val="ctr"/>
        <c:lblOffset val="100"/>
        <c:noMultiLvlLbl val="0"/>
      </c:catAx>
      <c:valAx>
        <c:axId val="457086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정치와법</a:t>
            </a:r>
            <a:endParaRPr lang="ko-KR"/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등급인원분포!$P$59:$P$67</c:f>
              <c:numCache>
                <c:formatCode>0.0_);[Red]\(0.0\)</c:formatCode>
                <c:ptCount val="9"/>
                <c:pt idx="0">
                  <c:v>6.25</c:v>
                </c:pt>
                <c:pt idx="1">
                  <c:v>18.75</c:v>
                </c:pt>
                <c:pt idx="2">
                  <c:v>6.25</c:v>
                </c:pt>
                <c:pt idx="3">
                  <c:v>31.25</c:v>
                </c:pt>
                <c:pt idx="4">
                  <c:v>25</c:v>
                </c:pt>
                <c:pt idx="5">
                  <c:v>6.25</c:v>
                </c:pt>
                <c:pt idx="6">
                  <c:v>0</c:v>
                </c:pt>
                <c:pt idx="7">
                  <c:v>6.25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58B-AF24-4A95057A0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7086472"/>
        <c:axId val="457083728"/>
      </c:barChart>
      <c:catAx>
        <c:axId val="4570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083728"/>
        <c:crosses val="autoZero"/>
        <c:auto val="1"/>
        <c:lblAlgn val="ctr"/>
        <c:lblOffset val="100"/>
        <c:noMultiLvlLbl val="0"/>
      </c:catAx>
      <c:valAx>
        <c:axId val="45708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5708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경   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등급인원분포!$R$59:$R$67</c:f>
              <c:numCache>
                <c:formatCode>0.0_);[Red]\(0.0\)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EC9-9060-FEF007D96D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3400"/>
        <c:axId val="492346928"/>
      </c:barChart>
      <c:catAx>
        <c:axId val="4923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6928"/>
        <c:crosses val="autoZero"/>
        <c:auto val="1"/>
        <c:lblAlgn val="ctr"/>
        <c:lblOffset val="100"/>
        <c:noMultiLvlLbl val="0"/>
      </c:catAx>
      <c:valAx>
        <c:axId val="4923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사회문화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등급인원분포!$T$59:$T$67</c:f>
              <c:numCache>
                <c:formatCode>0.0_);[Red]\(0.0\)</c:formatCode>
                <c:ptCount val="9"/>
                <c:pt idx="0">
                  <c:v>4.3478260869565215</c:v>
                </c:pt>
                <c:pt idx="1">
                  <c:v>4.3478260869565215</c:v>
                </c:pt>
                <c:pt idx="2">
                  <c:v>10.869565217391305</c:v>
                </c:pt>
                <c:pt idx="3">
                  <c:v>17.391304347826086</c:v>
                </c:pt>
                <c:pt idx="4">
                  <c:v>26.086956521739129</c:v>
                </c:pt>
                <c:pt idx="5">
                  <c:v>15.217391304347828</c:v>
                </c:pt>
                <c:pt idx="6">
                  <c:v>15.217391304347828</c:v>
                </c:pt>
                <c:pt idx="7">
                  <c:v>2.1739130434782608</c:v>
                </c:pt>
                <c:pt idx="8">
                  <c:v>4.3478260869565215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2C3-9D6D-83A7D99CFE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5752"/>
        <c:axId val="492343792"/>
      </c:barChart>
      <c:catAx>
        <c:axId val="49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3792"/>
        <c:crosses val="autoZero"/>
        <c:auto val="1"/>
        <c:lblAlgn val="ctr"/>
        <c:lblOffset val="100"/>
        <c:noMultiLvlLbl val="0"/>
      </c:catAx>
      <c:valAx>
        <c:axId val="49234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물 리 학 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등급인원분포!$L$31:$L$39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B43-8E0A-BF9CEC1DE0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9280"/>
        <c:axId val="492344184"/>
      </c:barChart>
      <c:catAx>
        <c:axId val="4923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4184"/>
        <c:crosses val="autoZero"/>
        <c:auto val="1"/>
        <c:lblAlgn val="ctr"/>
        <c:lblOffset val="100"/>
        <c:noMultiLvlLbl val="0"/>
      </c:catAx>
      <c:valAx>
        <c:axId val="492344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등급인원분포!$N$31:$N$39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8-47EC-A583-F600727E80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456"/>
        <c:axId val="492347712"/>
      </c:barChart>
      <c:catAx>
        <c:axId val="4923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7712"/>
        <c:crosses val="autoZero"/>
        <c:auto val="1"/>
        <c:lblAlgn val="ctr"/>
        <c:lblOffset val="100"/>
        <c:noMultiLvlLbl val="0"/>
      </c:catAx>
      <c:valAx>
        <c:axId val="49234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수   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등급인원분포!$F$4:$F$12</c:f>
              <c:numCache>
                <c:formatCode>0.0_);[Red]\(0.0\)</c:formatCode>
                <c:ptCount val="9"/>
                <c:pt idx="0">
                  <c:v>4.838709677419355</c:v>
                </c:pt>
                <c:pt idx="1">
                  <c:v>1.6129032258064515</c:v>
                </c:pt>
                <c:pt idx="2">
                  <c:v>15.32258064516129</c:v>
                </c:pt>
                <c:pt idx="3">
                  <c:v>22.58064516129032</c:v>
                </c:pt>
                <c:pt idx="4">
                  <c:v>28.225806451612907</c:v>
                </c:pt>
                <c:pt idx="5">
                  <c:v>12.096774193548388</c:v>
                </c:pt>
                <c:pt idx="6">
                  <c:v>8.064516129032258</c:v>
                </c:pt>
                <c:pt idx="7">
                  <c:v>4.838709677419355</c:v>
                </c:pt>
                <c:pt idx="8">
                  <c:v>2.4193548387096775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6-4B7E-A883-09DAE9AB21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2408"/>
        <c:axId val="239833976"/>
      </c:barChart>
      <c:catAx>
        <c:axId val="2398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3976"/>
        <c:crosses val="autoZero"/>
        <c:auto val="1"/>
        <c:lblAlgn val="ctr"/>
        <c:lblOffset val="100"/>
        <c:noMultiLvlLbl val="0"/>
      </c:catAx>
      <c:valAx>
        <c:axId val="23983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생명과학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등급인원분포!$P$31:$P$39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0-459C-B2BE-63BEBC13A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44968"/>
        <c:axId val="492349672"/>
      </c:barChart>
      <c:catAx>
        <c:axId val="49234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49672"/>
        <c:crosses val="autoZero"/>
        <c:auto val="1"/>
        <c:lblAlgn val="ctr"/>
        <c:lblOffset val="100"/>
        <c:noMultiLvlLbl val="0"/>
      </c:catAx>
      <c:valAx>
        <c:axId val="492349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4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지구과학</a:t>
            </a:r>
            <a:r>
              <a:rPr lang="en-US" altLang="ko-KR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등급인원분포!$R$31:$R$39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5-403F-84E4-6804E649F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2350064"/>
        <c:axId val="492350848"/>
      </c:barChart>
      <c:catAx>
        <c:axId val="4923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350848"/>
        <c:crosses val="autoZero"/>
        <c:auto val="1"/>
        <c:lblAlgn val="ctr"/>
        <c:lblOffset val="100"/>
        <c:noMultiLvlLbl val="0"/>
      </c:catAx>
      <c:valAx>
        <c:axId val="492350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23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영   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896002861486185"/>
          <c:w val="0.94178692472657666"/>
          <c:h val="0.7232796267167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등급인원분포!$H$4:$H$12</c:f>
              <c:numCache>
                <c:formatCode>0.0_);[Red]\(0.0\)</c:formatCode>
                <c:ptCount val="9"/>
                <c:pt idx="0">
                  <c:v>5.6451612903225801</c:v>
                </c:pt>
                <c:pt idx="1">
                  <c:v>8.064516129032258</c:v>
                </c:pt>
                <c:pt idx="2">
                  <c:v>31.451612903225808</c:v>
                </c:pt>
                <c:pt idx="3">
                  <c:v>23.387096774193548</c:v>
                </c:pt>
                <c:pt idx="4">
                  <c:v>13.709677419354838</c:v>
                </c:pt>
                <c:pt idx="5">
                  <c:v>8.870967741935484</c:v>
                </c:pt>
                <c:pt idx="6">
                  <c:v>0.80645161290322576</c:v>
                </c:pt>
                <c:pt idx="7">
                  <c:v>4.838709677419355</c:v>
                </c:pt>
                <c:pt idx="8">
                  <c:v>3.225806451612903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B92-A78F-E77A1F8116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6720"/>
        <c:axId val="239835544"/>
      </c:barChart>
      <c:catAx>
        <c:axId val="23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5544"/>
        <c:crosses val="autoZero"/>
        <c:auto val="1"/>
        <c:lblAlgn val="ctr"/>
        <c:lblOffset val="100"/>
        <c:noMultiLvlLbl val="0"/>
      </c:catAx>
      <c:valAx>
        <c:axId val="23983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 국 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등급인원분포!$B$4:$B$12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등급인원분포!$J$4:$J$12</c:f>
              <c:numCache>
                <c:formatCode>0.0_);[Red]\(0.0\)</c:formatCode>
                <c:ptCount val="9"/>
                <c:pt idx="0">
                  <c:v>17.741935483870968</c:v>
                </c:pt>
                <c:pt idx="1">
                  <c:v>22.58064516129032</c:v>
                </c:pt>
                <c:pt idx="2">
                  <c:v>17.741935483870968</c:v>
                </c:pt>
                <c:pt idx="3">
                  <c:v>16.93548387096774</c:v>
                </c:pt>
                <c:pt idx="4">
                  <c:v>8.064516129032258</c:v>
                </c:pt>
                <c:pt idx="5">
                  <c:v>8.870967741935484</c:v>
                </c:pt>
                <c:pt idx="6">
                  <c:v>4.838709677419355</c:v>
                </c:pt>
                <c:pt idx="7">
                  <c:v>1.6129032258064515</c:v>
                </c:pt>
                <c:pt idx="8">
                  <c:v>1.6129032258064515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B-470A-83BC-73F85E3DC5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7112"/>
        <c:axId val="239837504"/>
      </c:barChart>
      <c:catAx>
        <c:axId val="23983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7504"/>
        <c:crosses val="autoZero"/>
        <c:auto val="1"/>
        <c:lblAlgn val="ctr"/>
        <c:lblOffset val="100"/>
        <c:noMultiLvlLbl val="0"/>
      </c:catAx>
      <c:valAx>
        <c:axId val="239837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물 리</a:t>
            </a:r>
            <a:r>
              <a:rPr lang="en-US" altLang="ko-KR"/>
              <a:t> </a:t>
            </a:r>
            <a:r>
              <a:rPr lang="ko-KR" altLang="en-US"/>
              <a:t>학</a:t>
            </a:r>
            <a:r>
              <a:rPr lang="ko-KR"/>
              <a:t>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등급인원분포!$D$31:$D$39</c:f>
              <c:numCache>
                <c:formatCode>0.0_);[Red]\(0.0\)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28.571428571428569</c:v>
                </c:pt>
                <c:pt idx="4">
                  <c:v>21.428571428571427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5-4D0B-93D0-BD7A9DF4C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838288"/>
        <c:axId val="239839464"/>
      </c:barChart>
      <c:catAx>
        <c:axId val="2398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9464"/>
        <c:crosses val="autoZero"/>
        <c:auto val="1"/>
        <c:lblAlgn val="ctr"/>
        <c:lblOffset val="100"/>
        <c:noMultiLvlLbl val="0"/>
      </c:catAx>
      <c:valAx>
        <c:axId val="239839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2398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화 학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등급인원분포!$F$31:$F$39</c:f>
              <c:numCache>
                <c:formatCode>0.0_);[Red]\(0.0\)</c:formatCode>
                <c:ptCount val="9"/>
                <c:pt idx="0">
                  <c:v>0</c:v>
                </c:pt>
                <c:pt idx="1">
                  <c:v>15.384615384615385</c:v>
                </c:pt>
                <c:pt idx="2">
                  <c:v>7.6923076923076925</c:v>
                </c:pt>
                <c:pt idx="3">
                  <c:v>30.76923076923077</c:v>
                </c:pt>
                <c:pt idx="4">
                  <c:v>15.384615384615385</c:v>
                </c:pt>
                <c:pt idx="5">
                  <c:v>7.6923076923076925</c:v>
                </c:pt>
                <c:pt idx="6">
                  <c:v>15.384615384615385</c:v>
                </c:pt>
                <c:pt idx="7">
                  <c:v>7.6923076923076925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A-4A18-AD43-B0A1116C61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4320"/>
        <c:axId val="491588832"/>
      </c:barChart>
      <c:catAx>
        <c:axId val="4915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88832"/>
        <c:crosses val="autoZero"/>
        <c:auto val="1"/>
        <c:lblAlgn val="ctr"/>
        <c:lblOffset val="100"/>
        <c:noMultiLvlLbl val="0"/>
      </c:catAx>
      <c:valAx>
        <c:axId val="49158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생명과학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등급인원분포!$H$31:$H$39</c:f>
              <c:numCache>
                <c:formatCode>0.0_);[Red]\(0.0\)</c:formatCode>
                <c:ptCount val="9"/>
                <c:pt idx="0">
                  <c:v>3.7037037037037033</c:v>
                </c:pt>
                <c:pt idx="1">
                  <c:v>7.4074074074074066</c:v>
                </c:pt>
                <c:pt idx="2">
                  <c:v>3.7037037037037033</c:v>
                </c:pt>
                <c:pt idx="3">
                  <c:v>22.222222222222221</c:v>
                </c:pt>
                <c:pt idx="4">
                  <c:v>22.222222222222221</c:v>
                </c:pt>
                <c:pt idx="5">
                  <c:v>11.111111111111111</c:v>
                </c:pt>
                <c:pt idx="6">
                  <c:v>14.814814814814813</c:v>
                </c:pt>
                <c:pt idx="7">
                  <c:v>14.814814814814813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4E80-BA38-E4C693BCA1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5496"/>
        <c:axId val="491593928"/>
      </c:barChart>
      <c:catAx>
        <c:axId val="4915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3928"/>
        <c:crosses val="autoZero"/>
        <c:auto val="1"/>
        <c:lblAlgn val="ctr"/>
        <c:lblOffset val="100"/>
        <c:noMultiLvlLbl val="0"/>
      </c:catAx>
      <c:valAx>
        <c:axId val="4915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지구과학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등급인원분포!$B$31:$B$39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등급인원분포!$J$31:$J$39</c:f>
              <c:numCache>
                <c:formatCode>0.0_);[Red]\(0.0\)</c:formatCode>
                <c:ptCount val="9"/>
                <c:pt idx="0">
                  <c:v>0</c:v>
                </c:pt>
                <c:pt idx="1">
                  <c:v>17.021276595744681</c:v>
                </c:pt>
                <c:pt idx="2">
                  <c:v>6.3829787234042552</c:v>
                </c:pt>
                <c:pt idx="3">
                  <c:v>12.76595744680851</c:v>
                </c:pt>
                <c:pt idx="4">
                  <c:v>25.531914893617021</c:v>
                </c:pt>
                <c:pt idx="5">
                  <c:v>21.276595744680851</c:v>
                </c:pt>
                <c:pt idx="6">
                  <c:v>10.638297872340425</c:v>
                </c:pt>
                <c:pt idx="7">
                  <c:v>6.3829787234042552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C-4D8F-91EF-E7D31ECEAC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1968"/>
        <c:axId val="491591576"/>
      </c:barChart>
      <c:catAx>
        <c:axId val="4915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1576"/>
        <c:crosses val="autoZero"/>
        <c:auto val="1"/>
        <c:lblAlgn val="ctr"/>
        <c:lblOffset val="100"/>
        <c:noMultiLvlLbl val="0"/>
      </c:catAx>
      <c:valAx>
        <c:axId val="4915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생활과윤리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등급인원분포!$B$59:$B$67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등급인원분포!$D$59:$D$67</c:f>
              <c:numCache>
                <c:formatCode>0.0_);[Red]\(0.0\)</c:formatCode>
                <c:ptCount val="9"/>
                <c:pt idx="0">
                  <c:v>14.285714285714285</c:v>
                </c:pt>
                <c:pt idx="1">
                  <c:v>7.1428571428571423</c:v>
                </c:pt>
                <c:pt idx="2">
                  <c:v>7.1428571428571423</c:v>
                </c:pt>
                <c:pt idx="3">
                  <c:v>14.285714285714285</c:v>
                </c:pt>
                <c:pt idx="4">
                  <c:v>17.857142857142858</c:v>
                </c:pt>
                <c:pt idx="5">
                  <c:v>21.428571428571427</c:v>
                </c:pt>
                <c:pt idx="6">
                  <c:v>14.285714285714285</c:v>
                </c:pt>
                <c:pt idx="7">
                  <c:v>3.5714285714285712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49D-87EF-146779AA6C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1596280"/>
        <c:axId val="491590792"/>
      </c:barChart>
      <c:catAx>
        <c:axId val="49159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590792"/>
        <c:crosses val="autoZero"/>
        <c:auto val="1"/>
        <c:lblAlgn val="ctr"/>
        <c:lblOffset val="100"/>
        <c:noMultiLvlLbl val="0"/>
      </c:catAx>
      <c:valAx>
        <c:axId val="49159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91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3</xdr:row>
          <xdr:rowOff>38097</xdr:rowOff>
        </xdr:from>
        <xdr:to>
          <xdr:col>8</xdr:col>
          <xdr:colOff>647700</xdr:colOff>
          <xdr:row>25</xdr:row>
          <xdr:rowOff>1323975</xdr:rowOff>
        </xdr:to>
        <xdr:pic>
          <xdr:nvPicPr>
            <xdr:cNvPr id="2329" name="Picture 5">
              <a:extLs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등급분포!$A$3:$M$28" spid="_x0000_s86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" y="885822"/>
              <a:ext cx="6286500" cy="5962653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66675</xdr:colOff>
          <xdr:row>26</xdr:row>
          <xdr:rowOff>440869</xdr:rowOff>
        </xdr:from>
        <xdr:to>
          <xdr:col>8</xdr:col>
          <xdr:colOff>647700</xdr:colOff>
          <xdr:row>43</xdr:row>
          <xdr:rowOff>161925</xdr:rowOff>
        </xdr:to>
        <xdr:pic>
          <xdr:nvPicPr>
            <xdr:cNvPr id="2330" name="Picture 6">
              <a:extLs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우수자!$A$3:$N$14" spid="_x0000_s86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675" y="7501275"/>
              <a:ext cx="6296025" cy="340604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15461</xdr:colOff>
      <xdr:row>0</xdr:row>
      <xdr:rowOff>10605</xdr:rowOff>
    </xdr:from>
    <xdr:to>
      <xdr:col>19</xdr:col>
      <xdr:colOff>675408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2B548-7AC4-4079-B372-B4E135214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14225</xdr:colOff>
      <xdr:row>0</xdr:row>
      <xdr:rowOff>4111</xdr:rowOff>
    </xdr:from>
    <xdr:to>
      <xdr:col>28</xdr:col>
      <xdr:colOff>17317</xdr:colOff>
      <xdr:row>10</xdr:row>
      <xdr:rowOff>294409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0B85FE-8131-4D55-92BA-96306629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14844</xdr:colOff>
      <xdr:row>13</xdr:row>
      <xdr:rowOff>18185</xdr:rowOff>
    </xdr:from>
    <xdr:to>
      <xdr:col>19</xdr:col>
      <xdr:colOff>658090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F3853C0-6158-45E2-A99C-BAC1A9B30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24741</xdr:colOff>
      <xdr:row>13</xdr:row>
      <xdr:rowOff>18183</xdr:rowOff>
    </xdr:from>
    <xdr:to>
      <xdr:col>27</xdr:col>
      <xdr:colOff>658090</xdr:colOff>
      <xdr:row>23</xdr:row>
      <xdr:rowOff>294409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C68F536-2FE2-4DA1-8FD0-9C0FE355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41439</xdr:colOff>
      <xdr:row>27</xdr:row>
      <xdr:rowOff>34636</xdr:rowOff>
    </xdr:from>
    <xdr:to>
      <xdr:col>26</xdr:col>
      <xdr:colOff>69273</xdr:colOff>
      <xdr:row>38</xdr:row>
      <xdr:rowOff>17318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E5B663F-8DC7-4B03-9647-BAC80C084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241219</xdr:colOff>
      <xdr:row>27</xdr:row>
      <xdr:rowOff>51954</xdr:rowOff>
    </xdr:from>
    <xdr:to>
      <xdr:col>33</xdr:col>
      <xdr:colOff>294410</xdr:colOff>
      <xdr:row>38</xdr:row>
      <xdr:rowOff>34635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5F3DB7-9912-459B-A610-4A5AB523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549854</xdr:colOff>
      <xdr:row>27</xdr:row>
      <xdr:rowOff>26226</xdr:rowOff>
    </xdr:from>
    <xdr:to>
      <xdr:col>40</xdr:col>
      <xdr:colOff>519547</xdr:colOff>
      <xdr:row>38</xdr:row>
      <xdr:rowOff>34637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A43F7D5-EEBC-45B5-81AC-E0AE89B9A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141018</xdr:colOff>
      <xdr:row>27</xdr:row>
      <xdr:rowOff>32100</xdr:rowOff>
    </xdr:from>
    <xdr:to>
      <xdr:col>48</xdr:col>
      <xdr:colOff>103909</xdr:colOff>
      <xdr:row>38</xdr:row>
      <xdr:rowOff>34637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1E4997A-DDBB-453E-A9D3-4D04ECDE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690562</xdr:colOff>
      <xdr:row>55</xdr:row>
      <xdr:rowOff>0</xdr:rowOff>
    </xdr:from>
    <xdr:to>
      <xdr:col>27</xdr:col>
      <xdr:colOff>658090</xdr:colOff>
      <xdr:row>64</xdr:row>
      <xdr:rowOff>17319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DC259B0-AEFD-4756-B39C-6C2ADF74A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686232</xdr:colOff>
      <xdr:row>54</xdr:row>
      <xdr:rowOff>311726</xdr:rowOff>
    </xdr:from>
    <xdr:to>
      <xdr:col>35</xdr:col>
      <xdr:colOff>658091</xdr:colOff>
      <xdr:row>63</xdr:row>
      <xdr:rowOff>294408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8BFC986-7FB8-46DF-8C1F-AF935AA6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15154</xdr:colOff>
      <xdr:row>54</xdr:row>
      <xdr:rowOff>311726</xdr:rowOff>
    </xdr:from>
    <xdr:to>
      <xdr:col>43</xdr:col>
      <xdr:colOff>675409</xdr:colOff>
      <xdr:row>63</xdr:row>
      <xdr:rowOff>294408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D96DE3C5-29A6-46BC-A690-2B8E5579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8660</xdr:colOff>
      <xdr:row>64</xdr:row>
      <xdr:rowOff>309344</xdr:rowOff>
    </xdr:from>
    <xdr:to>
      <xdr:col>35</xdr:col>
      <xdr:colOff>675409</xdr:colOff>
      <xdr:row>73</xdr:row>
      <xdr:rowOff>277093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0B6BB66-0750-4EFA-89B4-1AA71B50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690564</xdr:colOff>
      <xdr:row>65</xdr:row>
      <xdr:rowOff>21429</xdr:rowOff>
    </xdr:from>
    <xdr:to>
      <xdr:col>43</xdr:col>
      <xdr:colOff>675409</xdr:colOff>
      <xdr:row>73</xdr:row>
      <xdr:rowOff>290294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98BC9D37-E7BA-4A70-8E76-22939E08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8659</xdr:colOff>
      <xdr:row>65</xdr:row>
      <xdr:rowOff>19265</xdr:rowOff>
    </xdr:from>
    <xdr:to>
      <xdr:col>27</xdr:col>
      <xdr:colOff>623455</xdr:colOff>
      <xdr:row>73</xdr:row>
      <xdr:rowOff>288130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850E7C9-ADF3-4281-A67A-EB70E54B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19483</xdr:colOff>
      <xdr:row>75</xdr:row>
      <xdr:rowOff>6276</xdr:rowOff>
    </xdr:from>
    <xdr:to>
      <xdr:col>27</xdr:col>
      <xdr:colOff>675409</xdr:colOff>
      <xdr:row>86</xdr:row>
      <xdr:rowOff>69273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3268B7F-5B2B-41C4-AE4E-FB41E904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21648</xdr:colOff>
      <xdr:row>75</xdr:row>
      <xdr:rowOff>10606</xdr:rowOff>
    </xdr:from>
    <xdr:to>
      <xdr:col>35</xdr:col>
      <xdr:colOff>658091</xdr:colOff>
      <xdr:row>86</xdr:row>
      <xdr:rowOff>86590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35243D8-7651-45E5-A76D-6876C995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8661</xdr:colOff>
      <xdr:row>75</xdr:row>
      <xdr:rowOff>23594</xdr:rowOff>
    </xdr:from>
    <xdr:to>
      <xdr:col>43</xdr:col>
      <xdr:colOff>675409</xdr:colOff>
      <xdr:row>86</xdr:row>
      <xdr:rowOff>69272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719F508-22EF-46A2-AE33-7BCDD09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-1</xdr:colOff>
      <xdr:row>39</xdr:row>
      <xdr:rowOff>264966</xdr:rowOff>
    </xdr:from>
    <xdr:to>
      <xdr:col>26</xdr:col>
      <xdr:colOff>69272</xdr:colOff>
      <xdr:row>50</xdr:row>
      <xdr:rowOff>225135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E4FE97-84A3-421B-86A3-22457F1A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207819</xdr:colOff>
      <xdr:row>39</xdr:row>
      <xdr:rowOff>282284</xdr:rowOff>
    </xdr:from>
    <xdr:to>
      <xdr:col>33</xdr:col>
      <xdr:colOff>311728</xdr:colOff>
      <xdr:row>50</xdr:row>
      <xdr:rowOff>225135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D455DC29-61B0-45EA-B682-B1C6F8E9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519545</xdr:colOff>
      <xdr:row>40</xdr:row>
      <xdr:rowOff>22511</xdr:rowOff>
    </xdr:from>
    <xdr:to>
      <xdr:col>40</xdr:col>
      <xdr:colOff>519545</xdr:colOff>
      <xdr:row>50</xdr:row>
      <xdr:rowOff>225135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711EDE7-BD89-4414-967B-3E1B27542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86591</xdr:colOff>
      <xdr:row>40</xdr:row>
      <xdr:rowOff>22512</xdr:rowOff>
    </xdr:from>
    <xdr:to>
      <xdr:col>48</xdr:col>
      <xdr:colOff>51954</xdr:colOff>
      <xdr:row>50</xdr:row>
      <xdr:rowOff>225136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565535DA-90FA-49D0-88E7-153F36F4D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365kongju-my.sharepoint.com/Util/&#45824;&#44368;&#54801;/&#51088;&#47308;&#48372;&#45253;&#45768;&#45796;-&#48149;&#54217;/&#47784;&#51032;&#44256;&#49324;/3&#509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점수입력"/>
      <sheetName val="선택과목명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"/>
  <sheetViews>
    <sheetView showGridLines="0" topLeftCell="A22" zoomScaleNormal="100" zoomScaleSheetLayoutView="100" workbookViewId="0">
      <selection activeCell="M13" sqref="M13"/>
    </sheetView>
  </sheetViews>
  <sheetFormatPr defaultRowHeight="16.5"/>
  <cols>
    <col min="1" max="9" width="9.375" customWidth="1"/>
  </cols>
  <sheetData>
    <row r="1" spans="1:9" ht="30" customHeight="1">
      <c r="A1" s="138" t="s">
        <v>166</v>
      </c>
      <c r="B1" s="7"/>
      <c r="C1" s="7"/>
      <c r="D1" s="7"/>
      <c r="E1" s="7"/>
      <c r="F1" s="7"/>
      <c r="G1" s="7"/>
      <c r="H1" s="7"/>
      <c r="I1" s="7"/>
    </row>
    <row r="2" spans="1:9">
      <c r="A2" s="6"/>
      <c r="B2" s="6"/>
      <c r="C2" s="6"/>
      <c r="D2" s="6"/>
      <c r="E2" s="6"/>
      <c r="F2" s="6"/>
      <c r="G2" s="6"/>
      <c r="H2" s="404" t="s">
        <v>167</v>
      </c>
      <c r="I2" s="404"/>
    </row>
    <row r="3" spans="1:9" ht="20.25">
      <c r="A3" s="8" t="s">
        <v>10</v>
      </c>
      <c r="B3" s="6"/>
      <c r="C3" s="6"/>
      <c r="D3" s="6"/>
      <c r="E3" s="6"/>
      <c r="F3" s="6"/>
      <c r="G3" s="6"/>
      <c r="H3" s="404" t="s">
        <v>165</v>
      </c>
      <c r="I3" s="404"/>
    </row>
    <row r="4" spans="1:9" ht="15.75" customHeight="1">
      <c r="A4" s="6"/>
      <c r="B4" s="6"/>
      <c r="C4" s="6"/>
      <c r="D4" s="6"/>
      <c r="E4" s="6"/>
      <c r="F4" s="6"/>
      <c r="G4" s="6"/>
      <c r="H4" s="6"/>
      <c r="I4" s="6"/>
    </row>
    <row r="5" spans="1:9" ht="15.75" customHeight="1">
      <c r="A5" s="6"/>
      <c r="B5" s="6"/>
      <c r="C5" s="6"/>
      <c r="D5" s="6"/>
      <c r="E5" s="6"/>
      <c r="F5" s="6"/>
      <c r="G5" s="6"/>
      <c r="H5" s="6"/>
      <c r="I5" s="6"/>
    </row>
    <row r="6" spans="1:9" ht="15.75" customHeight="1">
      <c r="A6" s="6"/>
      <c r="B6" s="6"/>
      <c r="C6" s="6"/>
      <c r="D6" s="6"/>
      <c r="E6" s="6"/>
      <c r="F6" s="6"/>
      <c r="G6" s="6"/>
      <c r="H6" s="6"/>
      <c r="I6" s="6"/>
    </row>
    <row r="7" spans="1:9" ht="15.75" customHeight="1">
      <c r="A7" s="6"/>
      <c r="B7" s="6"/>
      <c r="C7" s="6"/>
      <c r="D7" s="6"/>
      <c r="E7" s="6"/>
      <c r="F7" s="6"/>
      <c r="G7" s="6"/>
      <c r="H7" s="6"/>
      <c r="I7" s="6"/>
    </row>
    <row r="8" spans="1:9" ht="15.75" customHeight="1">
      <c r="A8" s="6"/>
      <c r="B8" s="6"/>
      <c r="C8" s="6"/>
      <c r="D8" s="6"/>
      <c r="E8" s="6"/>
      <c r="F8" s="6"/>
      <c r="G8" s="6"/>
      <c r="H8" s="6"/>
      <c r="I8" s="6"/>
    </row>
    <row r="9" spans="1:9" ht="15.75" customHeight="1">
      <c r="A9" s="6"/>
      <c r="B9" s="6"/>
      <c r="C9" s="6"/>
      <c r="D9" s="6"/>
      <c r="E9" s="6"/>
      <c r="F9" s="6"/>
      <c r="G9" s="6"/>
      <c r="H9" s="6"/>
      <c r="I9" s="6"/>
    </row>
    <row r="10" spans="1:9" ht="15.75" customHeight="1">
      <c r="A10" s="6"/>
      <c r="B10" s="6"/>
      <c r="C10" s="6"/>
      <c r="D10" s="6"/>
      <c r="E10" s="6"/>
      <c r="F10" s="6"/>
      <c r="G10" s="6"/>
      <c r="H10" s="6"/>
      <c r="I10" s="6"/>
    </row>
    <row r="11" spans="1:9" ht="15.75" customHeight="1">
      <c r="A11" s="6"/>
      <c r="B11" s="6"/>
      <c r="C11" s="6"/>
      <c r="D11" s="6"/>
      <c r="E11" s="6"/>
      <c r="F11" s="6"/>
      <c r="G11" s="6"/>
      <c r="H11" s="6"/>
      <c r="I11" s="6"/>
    </row>
    <row r="12" spans="1:9" ht="15.75" customHeight="1">
      <c r="A12" s="6"/>
      <c r="B12" s="6"/>
      <c r="C12" s="6"/>
      <c r="D12" s="6"/>
      <c r="E12" s="6"/>
      <c r="F12" s="6"/>
      <c r="G12" s="6"/>
      <c r="H12" s="6"/>
      <c r="I12" s="6"/>
    </row>
    <row r="13" spans="1:9" ht="15.75" customHeight="1">
      <c r="A13" s="6"/>
      <c r="B13" s="6"/>
      <c r="C13" s="6"/>
      <c r="D13" s="6"/>
      <c r="E13" s="6"/>
      <c r="F13" s="6"/>
      <c r="G13" s="6"/>
      <c r="H13" s="6"/>
      <c r="I13" s="6"/>
    </row>
    <row r="14" spans="1:9" ht="15.75" customHeight="1">
      <c r="A14" s="6"/>
      <c r="B14" s="6"/>
      <c r="C14" s="6"/>
      <c r="D14" s="6"/>
      <c r="E14" s="6"/>
      <c r="F14" s="6"/>
      <c r="G14" s="6"/>
      <c r="H14" s="6"/>
      <c r="I14" s="6"/>
    </row>
    <row r="15" spans="1:9" ht="15.75" customHeigh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 customHeight="1">
      <c r="A16" s="6"/>
      <c r="B16" s="6"/>
      <c r="C16" s="6"/>
      <c r="D16" s="6"/>
      <c r="E16" s="6"/>
      <c r="F16" s="6"/>
      <c r="G16" s="6"/>
      <c r="H16" s="6"/>
      <c r="I16" s="6"/>
    </row>
    <row r="17" spans="1:9" ht="15.75" customHeight="1">
      <c r="A17" s="6"/>
      <c r="B17" s="6"/>
      <c r="C17" s="6"/>
      <c r="D17" s="6"/>
      <c r="E17" s="6"/>
      <c r="F17" s="6"/>
      <c r="G17" s="6"/>
      <c r="H17" s="6"/>
      <c r="I17" s="6"/>
    </row>
    <row r="18" spans="1:9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spans="1:9" ht="15.75" customHeight="1"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spans="1:9" ht="37.5" customHeight="1">
      <c r="A25" s="6"/>
      <c r="B25" s="6"/>
      <c r="C25" s="6"/>
      <c r="D25" s="6"/>
      <c r="E25" s="6"/>
      <c r="F25" s="6"/>
      <c r="G25" s="6"/>
      <c r="H25" s="6"/>
      <c r="I25" s="6"/>
    </row>
    <row r="26" spans="1:9" ht="117" customHeight="1">
      <c r="C26" s="6"/>
      <c r="D26" s="6"/>
      <c r="E26" s="6"/>
      <c r="F26" s="6"/>
      <c r="G26" s="6"/>
      <c r="H26" s="6"/>
      <c r="I26" s="6"/>
    </row>
    <row r="27" spans="1:9" ht="35.25" customHeight="1">
      <c r="A27" s="8" t="s">
        <v>13</v>
      </c>
      <c r="B27" s="6"/>
      <c r="C27" s="405" t="s">
        <v>109</v>
      </c>
      <c r="D27" s="406"/>
      <c r="E27" s="406"/>
      <c r="F27" s="406"/>
      <c r="G27" s="406"/>
      <c r="H27" s="406"/>
      <c r="I27" s="406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spans="1:9" ht="9" customHeight="1">
      <c r="A45" s="6"/>
      <c r="B45" s="6"/>
      <c r="C45" s="6"/>
      <c r="D45" s="6"/>
      <c r="E45" s="6"/>
      <c r="F45" s="6"/>
      <c r="G45" s="6"/>
      <c r="H45" s="6"/>
      <c r="I45" s="6"/>
    </row>
    <row r="46" spans="1:9" ht="11.25" customHeight="1">
      <c r="A46" s="6"/>
      <c r="B46" s="6"/>
      <c r="C46" s="6"/>
      <c r="D46" s="6"/>
      <c r="E46" s="6"/>
      <c r="F46" s="6"/>
      <c r="G46" s="6"/>
      <c r="H46" s="6"/>
      <c r="I46" s="6"/>
    </row>
  </sheetData>
  <sheetProtection algorithmName="SHA-512" hashValue="YASJlj87oqEpVfi6vuP5bGGLRSYhCaEL4ZYnTE6zXdJ+cLt/kMdXL7ez6/MPJ8aHNkfUhLVq0aH4Jm/+5zIVEQ==" saltValue="zNawRUq5tm/yLqGMqIszUw==" spinCount="100000" sheet="1" objects="1" scenarios="1"/>
  <mergeCells count="3">
    <mergeCell ref="H2:I2"/>
    <mergeCell ref="H3:I3"/>
    <mergeCell ref="C27:I27"/>
  </mergeCells>
  <phoneticPr fontId="1" type="noConversion"/>
  <printOptions horizontalCentered="1" verticalCentered="1"/>
  <pageMargins left="0.31496062992125984" right="0.31496062992125984" top="0.55118110236220474" bottom="0.35433070866141736" header="0.31496062992125984" footer="0.31496062992125984"/>
  <pageSetup paperSize="9" scale="90" orientation="portrait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0"/>
  <sheetViews>
    <sheetView topLeftCell="A94" workbookViewId="0">
      <selection activeCell="P54" sqref="P54"/>
    </sheetView>
  </sheetViews>
  <sheetFormatPr defaultColWidth="9" defaultRowHeight="16.5"/>
  <cols>
    <col min="1" max="1" width="7.375" style="66" customWidth="1"/>
    <col min="2" max="2" width="7.375" style="66" bestFit="1" customWidth="1"/>
    <col min="3" max="3" width="6.75" style="66" customWidth="1"/>
    <col min="4" max="4" width="11" style="66" customWidth="1"/>
    <col min="5" max="5" width="10.75" style="66" customWidth="1"/>
    <col min="6" max="6" width="6.75" style="66" customWidth="1"/>
    <col min="7" max="7" width="8.625" style="66" customWidth="1"/>
    <col min="8" max="8" width="5" style="66" customWidth="1"/>
    <col min="9" max="9" width="3.875" style="66" customWidth="1"/>
    <col min="10" max="16" width="5.875" style="66" customWidth="1"/>
    <col min="17" max="17" width="9" style="66"/>
    <col min="18" max="18" width="10.25" style="66" customWidth="1"/>
    <col min="19" max="16384" width="9" style="66"/>
  </cols>
  <sheetData>
    <row r="1" spans="1:18">
      <c r="A1" s="65" t="s">
        <v>71</v>
      </c>
      <c r="B1" s="64" t="s">
        <v>72</v>
      </c>
      <c r="C1" s="64" t="s">
        <v>73</v>
      </c>
      <c r="D1" s="64" t="s">
        <v>74</v>
      </c>
      <c r="E1" s="64" t="s">
        <v>75</v>
      </c>
      <c r="F1" s="64" t="s">
        <v>86</v>
      </c>
      <c r="G1" s="64" t="s">
        <v>8</v>
      </c>
      <c r="H1" s="64"/>
      <c r="I1" s="64"/>
      <c r="J1" s="64" t="s">
        <v>76</v>
      </c>
      <c r="K1" s="64" t="s">
        <v>77</v>
      </c>
      <c r="L1" s="64" t="s">
        <v>78</v>
      </c>
      <c r="M1" s="64" t="s">
        <v>82</v>
      </c>
      <c r="N1" s="64" t="s">
        <v>79</v>
      </c>
      <c r="O1" s="64" t="s">
        <v>80</v>
      </c>
      <c r="P1" s="64" t="s">
        <v>40</v>
      </c>
      <c r="Q1" s="65" t="s">
        <v>68</v>
      </c>
      <c r="R1" s="65" t="s">
        <v>69</v>
      </c>
    </row>
    <row r="2" spans="1:18">
      <c r="A2" s="67" t="e">
        <f>P2</f>
        <v>#REF!</v>
      </c>
      <c r="B2" s="64">
        <f>'1'!A3</f>
        <v>1</v>
      </c>
      <c r="C2" s="64" t="str">
        <f>'1'!B3</f>
        <v>고경현</v>
      </c>
      <c r="D2" s="80">
        <f>'전체성적(반별)'!W4</f>
        <v>5</v>
      </c>
      <c r="E2" s="67">
        <f>IF(F2="","",J2*10000+K2*1000+L2*100+N2*10+O2)</f>
        <v>65375</v>
      </c>
      <c r="F2" s="68">
        <f>IF('1'!V3=0,"",'1'!V3)</f>
        <v>282</v>
      </c>
      <c r="G2" s="69">
        <f>'1'!W3</f>
        <v>37.333333333333336</v>
      </c>
      <c r="H2" s="67"/>
      <c r="I2" s="67"/>
      <c r="J2" s="68">
        <f>'1'!F3</f>
        <v>6</v>
      </c>
      <c r="K2" s="68">
        <f>'1'!J3</f>
        <v>5</v>
      </c>
      <c r="L2" s="68">
        <f>'1'!K3</f>
        <v>3</v>
      </c>
      <c r="M2" s="68">
        <f>'전체성적(반별)'!N4</f>
        <v>7</v>
      </c>
      <c r="N2" s="68">
        <f>'1'!Q3</f>
        <v>7</v>
      </c>
      <c r="O2" s="68">
        <f>'1'!U3</f>
        <v>5</v>
      </c>
      <c r="P2" s="68" t="e">
        <f>'1'!X3</f>
        <v>#REF!</v>
      </c>
      <c r="Q2" s="65" t="e">
        <f>'전체성적(반별)'!#REF!</f>
        <v>#REF!</v>
      </c>
      <c r="R2" s="65" t="e">
        <f>IF(F2="",3000,IF(Q2="사탐",1000+P2+(1-G2/100),2000+P2+(1-G2/100)))</f>
        <v>#REF!</v>
      </c>
    </row>
    <row r="3" spans="1:18">
      <c r="A3" s="67" t="e">
        <f t="shared" ref="A3:A65" si="0">P3</f>
        <v>#REF!</v>
      </c>
      <c r="B3" s="64">
        <f>'1'!A4</f>
        <v>2</v>
      </c>
      <c r="C3" s="64" t="str">
        <f>'1'!B4</f>
        <v>공루가</v>
      </c>
      <c r="D3" s="80">
        <f>'전체성적(반별)'!W5</f>
        <v>5.625</v>
      </c>
      <c r="E3" s="67">
        <f t="shared" ref="E3:E66" si="1">IF(F3="","",J3*10000+K3*1000+L3*100+N3*10+O3)</f>
        <v>66467</v>
      </c>
      <c r="F3" s="68">
        <f>IF('1'!V4=0,"",'1'!V4)</f>
        <v>267</v>
      </c>
      <c r="G3" s="69">
        <f>'1'!W4</f>
        <v>30.333333333333332</v>
      </c>
      <c r="H3" s="67"/>
      <c r="I3" s="67"/>
      <c r="J3" s="68">
        <f>'1'!F4</f>
        <v>6</v>
      </c>
      <c r="K3" s="68">
        <f>'1'!J4</f>
        <v>6</v>
      </c>
      <c r="L3" s="68">
        <f>'1'!K4</f>
        <v>4</v>
      </c>
      <c r="M3" s="68">
        <f>'전체성적(반별)'!N5</f>
        <v>1</v>
      </c>
      <c r="N3" s="68">
        <f>'1'!Q4</f>
        <v>6</v>
      </c>
      <c r="O3" s="68">
        <f>'1'!U4</f>
        <v>7</v>
      </c>
      <c r="P3" s="68" t="e">
        <f>'1'!X4</f>
        <v>#REF!</v>
      </c>
      <c r="Q3" s="65" t="e">
        <f>'전체성적(반별)'!#REF!</f>
        <v>#REF!</v>
      </c>
      <c r="R3" s="65" t="e">
        <f t="shared" ref="R3:R66" si="2">IF(F3="",3000,IF(Q3="사탐",1000+P3+(1-G3/100),2000+P3+(1-G3/100)))</f>
        <v>#REF!</v>
      </c>
    </row>
    <row r="4" spans="1:18">
      <c r="A4" s="67" t="e">
        <f t="shared" si="0"/>
        <v>#REF!</v>
      </c>
      <c r="B4" s="64">
        <f>'1'!A5</f>
        <v>3</v>
      </c>
      <c r="C4" s="64" t="str">
        <f>'1'!B5</f>
        <v>곽해찬</v>
      </c>
      <c r="D4" s="80">
        <f>'전체성적(반별)'!W6</f>
        <v>6</v>
      </c>
      <c r="E4" s="67">
        <f t="shared" si="1"/>
        <v>67655</v>
      </c>
      <c r="F4" s="68">
        <f>IF('1'!V5=0,"",'1'!V5)</f>
        <v>272</v>
      </c>
      <c r="G4" s="69">
        <f>'1'!W5</f>
        <v>35.666666666666664</v>
      </c>
      <c r="H4" s="67"/>
      <c r="I4" s="67"/>
      <c r="J4" s="68">
        <f>'1'!F5</f>
        <v>6</v>
      </c>
      <c r="K4" s="68">
        <f>'1'!J5</f>
        <v>7</v>
      </c>
      <c r="L4" s="68">
        <f>'1'!K5</f>
        <v>6</v>
      </c>
      <c r="M4" s="68">
        <f>'전체성적(반별)'!N6</f>
        <v>1</v>
      </c>
      <c r="N4" s="68">
        <f>'1'!Q5</f>
        <v>5</v>
      </c>
      <c r="O4" s="68">
        <f>'1'!U5</f>
        <v>5</v>
      </c>
      <c r="P4" s="68" t="e">
        <f>'1'!X5</f>
        <v>#REF!</v>
      </c>
      <c r="Q4" s="65" t="e">
        <f>'전체성적(반별)'!#REF!</f>
        <v>#REF!</v>
      </c>
      <c r="R4" s="65" t="e">
        <f t="shared" si="2"/>
        <v>#REF!</v>
      </c>
    </row>
    <row r="5" spans="1:18">
      <c r="A5" s="67" t="e">
        <f t="shared" si="0"/>
        <v>#REF!</v>
      </c>
      <c r="B5" s="64">
        <f>'1'!A6</f>
        <v>4</v>
      </c>
      <c r="C5" s="64" t="str">
        <f>'1'!B6</f>
        <v>김기동</v>
      </c>
      <c r="D5" s="80">
        <f>'전체성적(반별)'!W7</f>
        <v>6.5</v>
      </c>
      <c r="E5" s="67">
        <f t="shared" si="1"/>
        <v>86577</v>
      </c>
      <c r="F5" s="68">
        <f>IF('1'!V6=0,"",'1'!V6)</f>
        <v>231</v>
      </c>
      <c r="G5" s="69">
        <f>'1'!W6</f>
        <v>20</v>
      </c>
      <c r="H5" s="67"/>
      <c r="I5" s="67"/>
      <c r="J5" s="68">
        <f>'1'!F6</f>
        <v>8</v>
      </c>
      <c r="K5" s="68">
        <f>'1'!J6</f>
        <v>6</v>
      </c>
      <c r="L5" s="68">
        <f>'1'!K6</f>
        <v>5</v>
      </c>
      <c r="M5" s="68">
        <f>'전체성적(반별)'!N7</f>
        <v>3</v>
      </c>
      <c r="N5" s="68">
        <f>'1'!Q6</f>
        <v>7</v>
      </c>
      <c r="O5" s="68">
        <f>'1'!U6</f>
        <v>7</v>
      </c>
      <c r="P5" s="68" t="e">
        <f>'1'!X6</f>
        <v>#REF!</v>
      </c>
      <c r="Q5" s="65" t="e">
        <f>'전체성적(반별)'!#REF!</f>
        <v>#REF!</v>
      </c>
      <c r="R5" s="65" t="e">
        <f t="shared" si="2"/>
        <v>#REF!</v>
      </c>
    </row>
    <row r="6" spans="1:18">
      <c r="A6" s="67" t="e">
        <f t="shared" si="0"/>
        <v>#REF!</v>
      </c>
      <c r="B6" s="64">
        <f>'1'!A7</f>
        <v>5</v>
      </c>
      <c r="C6" s="64" t="str">
        <f>'1'!B7</f>
        <v>김성민</v>
      </c>
      <c r="D6" s="80">
        <f>'전체성적(반별)'!W8</f>
        <v>3.125</v>
      </c>
      <c r="E6" s="67">
        <f t="shared" si="1"/>
        <v>44312</v>
      </c>
      <c r="F6" s="68">
        <f>IF('1'!V7=0,"",'1'!V7)</f>
        <v>356</v>
      </c>
      <c r="G6" s="69">
        <f>'1'!W7</f>
        <v>77.666666666666671</v>
      </c>
      <c r="H6" s="67"/>
      <c r="I6" s="67"/>
      <c r="J6" s="68">
        <f>'1'!F7</f>
        <v>4</v>
      </c>
      <c r="K6" s="68">
        <f>'1'!J7</f>
        <v>4</v>
      </c>
      <c r="L6" s="68">
        <f>'1'!K7</f>
        <v>3</v>
      </c>
      <c r="M6" s="68">
        <f>'전체성적(반별)'!N8</f>
        <v>1</v>
      </c>
      <c r="N6" s="68">
        <f>'1'!Q7</f>
        <v>1</v>
      </c>
      <c r="O6" s="68">
        <f>'1'!U7</f>
        <v>2</v>
      </c>
      <c r="P6" s="68" t="e">
        <f>'1'!X7</f>
        <v>#REF!</v>
      </c>
      <c r="Q6" s="65" t="e">
        <f>'전체성적(반별)'!#REF!</f>
        <v>#REF!</v>
      </c>
      <c r="R6" s="65" t="e">
        <f t="shared" si="2"/>
        <v>#REF!</v>
      </c>
    </row>
    <row r="7" spans="1:18">
      <c r="A7" s="67" t="e">
        <f t="shared" si="0"/>
        <v>#REF!</v>
      </c>
      <c r="B7" s="64">
        <f>'1'!A8</f>
        <v>6</v>
      </c>
      <c r="C7" s="64" t="str">
        <f>'1'!B8</f>
        <v>김태민</v>
      </c>
      <c r="D7" s="80">
        <f>'전체성적(반별)'!W9</f>
        <v>4.75</v>
      </c>
      <c r="E7" s="67">
        <f t="shared" si="1"/>
        <v>66415</v>
      </c>
      <c r="F7" s="68">
        <f>IF('1'!V8=0,"",'1'!V8)</f>
        <v>294</v>
      </c>
      <c r="G7" s="69">
        <f>'1'!W8</f>
        <v>43.5</v>
      </c>
      <c r="H7" s="67"/>
      <c r="I7" s="67"/>
      <c r="J7" s="68">
        <f>'1'!F8</f>
        <v>6</v>
      </c>
      <c r="K7" s="68">
        <f>'1'!J8</f>
        <v>6</v>
      </c>
      <c r="L7" s="68">
        <f>'1'!K8</f>
        <v>4</v>
      </c>
      <c r="M7" s="68">
        <f>'전체성적(반별)'!N9</f>
        <v>1</v>
      </c>
      <c r="N7" s="68">
        <f>'1'!Q8</f>
        <v>1</v>
      </c>
      <c r="O7" s="68">
        <f>'1'!U8</f>
        <v>5</v>
      </c>
      <c r="P7" s="68" t="e">
        <f>'1'!X8</f>
        <v>#REF!</v>
      </c>
      <c r="Q7" s="65" t="e">
        <f>'전체성적(반별)'!#REF!</f>
        <v>#REF!</v>
      </c>
      <c r="R7" s="65" t="e">
        <f t="shared" si="2"/>
        <v>#REF!</v>
      </c>
    </row>
    <row r="8" spans="1:18">
      <c r="A8" s="67" t="e">
        <f t="shared" si="0"/>
        <v>#REF!</v>
      </c>
      <c r="B8" s="64">
        <f>'1'!A9</f>
        <v>7</v>
      </c>
      <c r="C8" s="64" t="str">
        <f>'1'!B9</f>
        <v>박세환</v>
      </c>
      <c r="D8" s="80">
        <f>'전체성적(반별)'!W10</f>
        <v>4</v>
      </c>
      <c r="E8" s="67">
        <f t="shared" si="1"/>
        <v>56215</v>
      </c>
      <c r="F8" s="68">
        <f>IF('1'!V9=0,"",'1'!V9)</f>
        <v>310</v>
      </c>
      <c r="G8" s="69">
        <f>'1'!W9</f>
        <v>53.166666666666664</v>
      </c>
      <c r="H8" s="67"/>
      <c r="I8" s="67"/>
      <c r="J8" s="68">
        <f>'1'!F9</f>
        <v>5</v>
      </c>
      <c r="K8" s="68">
        <f>'1'!J9</f>
        <v>6</v>
      </c>
      <c r="L8" s="68">
        <f>'1'!K9</f>
        <v>2</v>
      </c>
      <c r="M8" s="68">
        <f>'전체성적(반별)'!N10</f>
        <v>1</v>
      </c>
      <c r="N8" s="68">
        <f>'1'!Q9</f>
        <v>1</v>
      </c>
      <c r="O8" s="68">
        <f>'1'!U9</f>
        <v>5</v>
      </c>
      <c r="P8" s="68" t="e">
        <f>'1'!X9</f>
        <v>#REF!</v>
      </c>
      <c r="Q8" s="65" t="e">
        <f>'전체성적(반별)'!#REF!</f>
        <v>#REF!</v>
      </c>
      <c r="R8" s="65" t="e">
        <f t="shared" si="2"/>
        <v>#REF!</v>
      </c>
    </row>
    <row r="9" spans="1:18">
      <c r="A9" s="67" t="e">
        <f t="shared" si="0"/>
        <v>#REF!</v>
      </c>
      <c r="B9" s="64">
        <f>'1'!A10</f>
        <v>8</v>
      </c>
      <c r="C9" s="64" t="str">
        <f>'1'!B10</f>
        <v>방준혁</v>
      </c>
      <c r="D9" s="80">
        <f>'전체성적(반별)'!W11</f>
        <v>2.5</v>
      </c>
      <c r="E9" s="67">
        <f t="shared" si="1"/>
        <v>42133</v>
      </c>
      <c r="F9" s="68">
        <f>IF('1'!V10=0,"",'1'!V10)</f>
        <v>364</v>
      </c>
      <c r="G9" s="69">
        <f>'1'!W10</f>
        <v>81.166666666666671</v>
      </c>
      <c r="H9" s="67"/>
      <c r="I9" s="67"/>
      <c r="J9" s="68">
        <f>'1'!F10</f>
        <v>4</v>
      </c>
      <c r="K9" s="68">
        <f>'1'!J10</f>
        <v>2</v>
      </c>
      <c r="L9" s="68">
        <f>'1'!K10</f>
        <v>1</v>
      </c>
      <c r="M9" s="68">
        <f>'전체성적(반별)'!N11</f>
        <v>1</v>
      </c>
      <c r="N9" s="68">
        <f>'1'!Q10</f>
        <v>3</v>
      </c>
      <c r="O9" s="68">
        <f>'1'!U10</f>
        <v>3</v>
      </c>
      <c r="P9" s="68" t="e">
        <f>'1'!X10</f>
        <v>#REF!</v>
      </c>
      <c r="Q9" s="65" t="e">
        <f>'전체성적(반별)'!#REF!</f>
        <v>#REF!</v>
      </c>
      <c r="R9" s="65" t="e">
        <f t="shared" si="2"/>
        <v>#REF!</v>
      </c>
    </row>
    <row r="10" spans="1:18">
      <c r="A10" s="67" t="e">
        <f t="shared" si="0"/>
        <v>#REF!</v>
      </c>
      <c r="B10" s="64">
        <f>'1'!A11</f>
        <v>9</v>
      </c>
      <c r="C10" s="64" t="str">
        <f>'1'!B11</f>
        <v>성시온</v>
      </c>
      <c r="D10" s="80">
        <f>'전체성적(반별)'!W12</f>
        <v>5.375</v>
      </c>
      <c r="E10" s="67">
        <f t="shared" si="1"/>
        <v>47565</v>
      </c>
      <c r="F10" s="68">
        <f>IF('1'!V11=0,"",'1'!V11)</f>
        <v>281</v>
      </c>
      <c r="G10" s="69">
        <f>'1'!W11</f>
        <v>39.833333333333336</v>
      </c>
      <c r="H10" s="67"/>
      <c r="I10" s="67"/>
      <c r="J10" s="68">
        <f>'1'!F11</f>
        <v>4</v>
      </c>
      <c r="K10" s="68">
        <f>'1'!J11</f>
        <v>7</v>
      </c>
      <c r="L10" s="68">
        <f>'1'!K11</f>
        <v>5</v>
      </c>
      <c r="M10" s="68">
        <f>'전체성적(반별)'!N12</f>
        <v>4</v>
      </c>
      <c r="N10" s="68">
        <f>'1'!Q11</f>
        <v>6</v>
      </c>
      <c r="O10" s="68">
        <f>'1'!U11</f>
        <v>5</v>
      </c>
      <c r="P10" s="68" t="e">
        <f>'1'!X11</f>
        <v>#REF!</v>
      </c>
      <c r="Q10" s="65" t="e">
        <f>'전체성적(반별)'!#REF!</f>
        <v>#REF!</v>
      </c>
      <c r="R10" s="65" t="e">
        <f t="shared" si="2"/>
        <v>#REF!</v>
      </c>
    </row>
    <row r="11" spans="1:18">
      <c r="A11" s="67" t="e">
        <f t="shared" si="0"/>
        <v>#REF!</v>
      </c>
      <c r="B11" s="64">
        <f>'1'!A12</f>
        <v>10</v>
      </c>
      <c r="C11" s="64" t="str">
        <f>'1'!B12</f>
        <v>안대근</v>
      </c>
      <c r="D11" s="80">
        <f>'전체성적(반별)'!W13</f>
        <v>7.375</v>
      </c>
      <c r="E11" s="67">
        <f t="shared" si="1"/>
        <v>88847</v>
      </c>
      <c r="F11" s="68">
        <f>IF('1'!V12=0,"",'1'!V12)</f>
        <v>232</v>
      </c>
      <c r="G11" s="69">
        <f>'1'!W12</f>
        <v>20.333333333333332</v>
      </c>
      <c r="H11" s="67"/>
      <c r="I11" s="67"/>
      <c r="J11" s="68">
        <f>'1'!F12</f>
        <v>8</v>
      </c>
      <c r="K11" s="68">
        <f>'1'!J12</f>
        <v>8</v>
      </c>
      <c r="L11" s="68">
        <f>'1'!K12</f>
        <v>8</v>
      </c>
      <c r="M11" s="68">
        <f>'전체성적(반별)'!N13</f>
        <v>2</v>
      </c>
      <c r="N11" s="68">
        <f>'1'!Q12</f>
        <v>4</v>
      </c>
      <c r="O11" s="68">
        <f>'1'!U12</f>
        <v>7</v>
      </c>
      <c r="P11" s="68" t="e">
        <f>'1'!X12</f>
        <v>#REF!</v>
      </c>
      <c r="Q11" s="65" t="e">
        <f>'전체성적(반별)'!#REF!</f>
        <v>#REF!</v>
      </c>
      <c r="R11" s="65" t="e">
        <f t="shared" si="2"/>
        <v>#REF!</v>
      </c>
    </row>
    <row r="12" spans="1:18">
      <c r="A12" s="67" t="e">
        <f t="shared" si="0"/>
        <v>#REF!</v>
      </c>
      <c r="B12" s="64">
        <f>'1'!A13</f>
        <v>11</v>
      </c>
      <c r="C12" s="64" t="str">
        <f>'1'!B13</f>
        <v>이순신</v>
      </c>
      <c r="D12" s="80">
        <f>'전체성적(반별)'!W14</f>
        <v>4.125</v>
      </c>
      <c r="E12" s="67">
        <f t="shared" si="1"/>
        <v>45434</v>
      </c>
      <c r="F12" s="68">
        <f>IF('1'!V13=0,"",'1'!V13)</f>
        <v>332</v>
      </c>
      <c r="G12" s="69">
        <f>'1'!W13</f>
        <v>63.833333333333336</v>
      </c>
      <c r="H12" s="67"/>
      <c r="I12" s="67"/>
      <c r="J12" s="68">
        <f>'1'!F13</f>
        <v>4</v>
      </c>
      <c r="K12" s="68">
        <f>'1'!J13</f>
        <v>5</v>
      </c>
      <c r="L12" s="68">
        <f>'1'!K13</f>
        <v>4</v>
      </c>
      <c r="M12" s="68">
        <f>'전체성적(반별)'!N14</f>
        <v>5</v>
      </c>
      <c r="N12" s="68">
        <f>'1'!Q13</f>
        <v>3</v>
      </c>
      <c r="O12" s="68">
        <f>'1'!U13</f>
        <v>4</v>
      </c>
      <c r="P12" s="68" t="e">
        <f>'1'!X13</f>
        <v>#REF!</v>
      </c>
      <c r="Q12" s="65" t="e">
        <f>'전체성적(반별)'!#REF!</f>
        <v>#REF!</v>
      </c>
      <c r="R12" s="65" t="e">
        <f t="shared" si="2"/>
        <v>#REF!</v>
      </c>
    </row>
    <row r="13" spans="1:18">
      <c r="A13" s="67" t="e">
        <f t="shared" si="0"/>
        <v>#REF!</v>
      </c>
      <c r="B13" s="64">
        <f>'1'!A14</f>
        <v>12</v>
      </c>
      <c r="C13" s="64" t="str">
        <f>'1'!B14</f>
        <v>이진혁</v>
      </c>
      <c r="D13" s="80">
        <f>'전체성적(반별)'!W15</f>
        <v>3.875</v>
      </c>
      <c r="E13" s="67">
        <f t="shared" si="1"/>
        <v>45414</v>
      </c>
      <c r="F13" s="68">
        <f>IF('1'!V14=0,"",'1'!V14)</f>
        <v>344</v>
      </c>
      <c r="G13" s="69">
        <f>'1'!W14</f>
        <v>70.666666666666671</v>
      </c>
      <c r="H13" s="67"/>
      <c r="I13" s="67"/>
      <c r="J13" s="68">
        <f>'1'!F14</f>
        <v>4</v>
      </c>
      <c r="K13" s="68">
        <f>'1'!J14</f>
        <v>5</v>
      </c>
      <c r="L13" s="68">
        <f>'1'!K14</f>
        <v>4</v>
      </c>
      <c r="M13" s="68">
        <f>'전체성적(반별)'!N15</f>
        <v>1</v>
      </c>
      <c r="N13" s="68">
        <f>'1'!Q14</f>
        <v>1</v>
      </c>
      <c r="O13" s="68">
        <f>'1'!U14</f>
        <v>4</v>
      </c>
      <c r="P13" s="68" t="e">
        <f>'1'!X14</f>
        <v>#REF!</v>
      </c>
      <c r="Q13" s="65" t="e">
        <f>'전체성적(반별)'!#REF!</f>
        <v>#REF!</v>
      </c>
      <c r="R13" s="65" t="e">
        <f t="shared" si="2"/>
        <v>#REF!</v>
      </c>
    </row>
    <row r="14" spans="1:18">
      <c r="A14" s="67" t="e">
        <f t="shared" si="0"/>
        <v>#REF!</v>
      </c>
      <c r="B14" s="64">
        <f>'1'!A15</f>
        <v>13</v>
      </c>
      <c r="C14" s="64" t="str">
        <f>'1'!B15</f>
        <v>이현서</v>
      </c>
      <c r="D14" s="80">
        <f>'전체성적(반별)'!W16</f>
        <v>6.875</v>
      </c>
      <c r="E14" s="67">
        <f t="shared" si="1"/>
        <v>77865</v>
      </c>
      <c r="F14" s="68">
        <f>IF('1'!V15=0,"",'1'!V15)</f>
        <v>247</v>
      </c>
      <c r="G14" s="69">
        <f>'1'!W15</f>
        <v>25</v>
      </c>
      <c r="H14" s="67"/>
      <c r="I14" s="67"/>
      <c r="J14" s="68">
        <f>'1'!F15</f>
        <v>7</v>
      </c>
      <c r="K14" s="68">
        <f>'1'!J15</f>
        <v>7</v>
      </c>
      <c r="L14" s="68">
        <f>'1'!K15</f>
        <v>8</v>
      </c>
      <c r="M14" s="68">
        <f>'전체성적(반별)'!N16</f>
        <v>5</v>
      </c>
      <c r="N14" s="68">
        <f>'1'!Q15</f>
        <v>6</v>
      </c>
      <c r="O14" s="68">
        <f>'1'!U15</f>
        <v>5</v>
      </c>
      <c r="P14" s="68" t="e">
        <f>'1'!X15</f>
        <v>#REF!</v>
      </c>
      <c r="Q14" s="65" t="e">
        <f>'전체성적(반별)'!#REF!</f>
        <v>#REF!</v>
      </c>
      <c r="R14" s="65" t="e">
        <f t="shared" si="2"/>
        <v>#REF!</v>
      </c>
    </row>
    <row r="15" spans="1:18">
      <c r="A15" s="67" t="e">
        <f t="shared" si="0"/>
        <v>#REF!</v>
      </c>
      <c r="B15" s="64">
        <f>'1'!A16</f>
        <v>14</v>
      </c>
      <c r="C15" s="64" t="str">
        <f>'1'!B16</f>
        <v>이현욱</v>
      </c>
      <c r="D15" s="80">
        <f>'전체성적(반별)'!W17</f>
        <v>3.625</v>
      </c>
      <c r="E15" s="67">
        <f t="shared" si="1"/>
        <v>26334</v>
      </c>
      <c r="F15" s="68">
        <f>IF('1'!V16=0,"",'1'!V16)</f>
        <v>332</v>
      </c>
      <c r="G15" s="69">
        <f>'1'!W16</f>
        <v>67.666666666666671</v>
      </c>
      <c r="H15" s="67"/>
      <c r="I15" s="67"/>
      <c r="J15" s="68">
        <f>'1'!F16</f>
        <v>2</v>
      </c>
      <c r="K15" s="68">
        <f>'1'!J16</f>
        <v>6</v>
      </c>
      <c r="L15" s="68">
        <f>'1'!K16</f>
        <v>3</v>
      </c>
      <c r="M15" s="68">
        <f>'전체성적(반별)'!N17</f>
        <v>2</v>
      </c>
      <c r="N15" s="68">
        <f>'1'!Q16</f>
        <v>3</v>
      </c>
      <c r="O15" s="68">
        <f>'1'!U16</f>
        <v>4</v>
      </c>
      <c r="P15" s="68" t="e">
        <f>'1'!X16</f>
        <v>#REF!</v>
      </c>
      <c r="Q15" s="65" t="e">
        <f>'전체성적(반별)'!#REF!</f>
        <v>#REF!</v>
      </c>
      <c r="R15" s="65" t="e">
        <f t="shared" si="2"/>
        <v>#REF!</v>
      </c>
    </row>
    <row r="16" spans="1:18">
      <c r="A16" s="67" t="e">
        <f t="shared" si="0"/>
        <v>#REF!</v>
      </c>
      <c r="B16" s="64">
        <f>'1'!A17</f>
        <v>15</v>
      </c>
      <c r="C16" s="64" t="str">
        <f>'1'!B17</f>
        <v>임현빈</v>
      </c>
      <c r="D16" s="80">
        <f>'전체성적(반별)'!W18</f>
        <v>5.375</v>
      </c>
      <c r="E16" s="67">
        <f t="shared" si="1"/>
        <v>66465</v>
      </c>
      <c r="F16" s="68">
        <f>IF('1'!V17=0,"",'1'!V17)</f>
        <v>268</v>
      </c>
      <c r="G16" s="69">
        <f>'1'!W17</f>
        <v>32.166666666666664</v>
      </c>
      <c r="H16" s="67"/>
      <c r="I16" s="67"/>
      <c r="J16" s="68">
        <f>'1'!F17</f>
        <v>6</v>
      </c>
      <c r="K16" s="68">
        <f>'1'!J17</f>
        <v>6</v>
      </c>
      <c r="L16" s="68">
        <f>'1'!K17</f>
        <v>4</v>
      </c>
      <c r="M16" s="68">
        <f>'전체성적(반별)'!N18</f>
        <v>4</v>
      </c>
      <c r="N16" s="68">
        <f>'1'!Q17</f>
        <v>6</v>
      </c>
      <c r="O16" s="68">
        <f>'1'!U17</f>
        <v>5</v>
      </c>
      <c r="P16" s="68" t="e">
        <f>'1'!X17</f>
        <v>#REF!</v>
      </c>
      <c r="Q16" s="65" t="e">
        <f>'전체성적(반별)'!#REF!</f>
        <v>#REF!</v>
      </c>
      <c r="R16" s="65" t="e">
        <f t="shared" si="2"/>
        <v>#REF!</v>
      </c>
    </row>
    <row r="17" spans="1:18">
      <c r="A17" s="67" t="e">
        <f t="shared" si="0"/>
        <v>#REF!</v>
      </c>
      <c r="B17" s="64">
        <f>'1'!A18</f>
        <v>16</v>
      </c>
      <c r="C17" s="64" t="str">
        <f>'1'!B18</f>
        <v>전상혁</v>
      </c>
      <c r="D17" s="80">
        <f>'전체성적(반별)'!W19</f>
        <v>3.625</v>
      </c>
      <c r="E17" s="67">
        <f t="shared" si="1"/>
        <v>44254</v>
      </c>
      <c r="F17" s="68">
        <f>IF('1'!V18=0,"",'1'!V18)</f>
        <v>323</v>
      </c>
      <c r="G17" s="69">
        <f>'1'!W18</f>
        <v>59</v>
      </c>
      <c r="H17" s="67"/>
      <c r="I17" s="67"/>
      <c r="J17" s="68">
        <f>'1'!F18</f>
        <v>4</v>
      </c>
      <c r="K17" s="68">
        <f>'1'!J18</f>
        <v>4</v>
      </c>
      <c r="L17" s="68">
        <f>'1'!K18</f>
        <v>2</v>
      </c>
      <c r="M17" s="68">
        <f>'전체성적(반별)'!N19</f>
        <v>4</v>
      </c>
      <c r="N17" s="68">
        <f>'1'!Q18</f>
        <v>5</v>
      </c>
      <c r="O17" s="68">
        <f>'1'!U18</f>
        <v>4</v>
      </c>
      <c r="P17" s="68" t="e">
        <f>'1'!X18</f>
        <v>#REF!</v>
      </c>
      <c r="Q17" s="65" t="e">
        <f>'전체성적(반별)'!#REF!</f>
        <v>#REF!</v>
      </c>
      <c r="R17" s="65" t="e">
        <f t="shared" si="2"/>
        <v>#REF!</v>
      </c>
    </row>
    <row r="18" spans="1:18">
      <c r="A18" s="67" t="e">
        <f t="shared" si="0"/>
        <v>#REF!</v>
      </c>
      <c r="B18" s="64">
        <f>'1'!A19</f>
        <v>17</v>
      </c>
      <c r="C18" s="64" t="str">
        <f>'1'!B19</f>
        <v>정민겸</v>
      </c>
      <c r="D18" s="80">
        <f>'전체성적(반별)'!W20</f>
        <v>7.5</v>
      </c>
      <c r="E18" s="67">
        <f t="shared" si="1"/>
        <v>97857</v>
      </c>
      <c r="F18" s="68">
        <f>IF('1'!V19=0,"",'1'!V19)</f>
        <v>224</v>
      </c>
      <c r="G18" s="69">
        <f>'1'!W19</f>
        <v>17.5</v>
      </c>
      <c r="H18" s="67"/>
      <c r="I18" s="67"/>
      <c r="J18" s="68">
        <f>'1'!F19</f>
        <v>9</v>
      </c>
      <c r="K18" s="68">
        <f>'1'!J19</f>
        <v>7</v>
      </c>
      <c r="L18" s="68">
        <f>'1'!K19</f>
        <v>8</v>
      </c>
      <c r="M18" s="68">
        <f>'전체성적(반별)'!N20</f>
        <v>2</v>
      </c>
      <c r="N18" s="68">
        <f>'1'!Q19</f>
        <v>5</v>
      </c>
      <c r="O18" s="68">
        <f>'1'!U19</f>
        <v>7</v>
      </c>
      <c r="P18" s="68" t="e">
        <f>'1'!X19</f>
        <v>#REF!</v>
      </c>
      <c r="Q18" s="65" t="e">
        <f>'전체성적(반별)'!#REF!</f>
        <v>#REF!</v>
      </c>
      <c r="R18" s="65" t="e">
        <f t="shared" si="2"/>
        <v>#REF!</v>
      </c>
    </row>
    <row r="19" spans="1:18">
      <c r="A19" s="67" t="e">
        <f t="shared" si="0"/>
        <v>#REF!</v>
      </c>
      <c r="B19" s="64">
        <f>'1'!A20</f>
        <v>18</v>
      </c>
      <c r="C19" s="64" t="str">
        <f>'1'!B20</f>
        <v>정해준</v>
      </c>
      <c r="D19" s="80">
        <f>'전체성적(반별)'!W21</f>
        <v>7</v>
      </c>
      <c r="E19" s="67">
        <f t="shared" si="1"/>
        <v>87659</v>
      </c>
      <c r="F19" s="68">
        <f>IF('1'!V20=0,"",'1'!V20)</f>
        <v>217</v>
      </c>
      <c r="G19" s="69">
        <f>'1'!W20</f>
        <v>15.5</v>
      </c>
      <c r="H19" s="67"/>
      <c r="I19" s="67"/>
      <c r="J19" s="68">
        <f>'1'!F20</f>
        <v>8</v>
      </c>
      <c r="K19" s="68">
        <f>'1'!J20</f>
        <v>7</v>
      </c>
      <c r="L19" s="68">
        <f>'1'!K20</f>
        <v>6</v>
      </c>
      <c r="M19" s="68">
        <f>'전체성적(반별)'!N21</f>
        <v>5</v>
      </c>
      <c r="N19" s="68">
        <f>'1'!Q20</f>
        <v>5</v>
      </c>
      <c r="O19" s="68">
        <f>'1'!U20</f>
        <v>9</v>
      </c>
      <c r="P19" s="68" t="e">
        <f>'1'!X20</f>
        <v>#REF!</v>
      </c>
      <c r="Q19" s="65" t="e">
        <f>'전체성적(반별)'!#REF!</f>
        <v>#REF!</v>
      </c>
      <c r="R19" s="65" t="e">
        <f t="shared" si="2"/>
        <v>#REF!</v>
      </c>
    </row>
    <row r="20" spans="1:18">
      <c r="A20" s="67" t="e">
        <f t="shared" si="0"/>
        <v>#REF!</v>
      </c>
      <c r="B20" s="64">
        <f>'1'!A21</f>
        <v>19</v>
      </c>
      <c r="C20" s="64" t="str">
        <f>'1'!B21</f>
        <v>제효승</v>
      </c>
      <c r="D20" s="80">
        <f>'전체성적(반별)'!W22</f>
        <v>8.375</v>
      </c>
      <c r="E20" s="67">
        <f t="shared" si="1"/>
        <v>98978</v>
      </c>
      <c r="F20" s="68">
        <f>IF('1'!V21=0,"",'1'!V21)</f>
        <v>189</v>
      </c>
      <c r="G20" s="69">
        <f>'1'!W21</f>
        <v>6.833333333333333</v>
      </c>
      <c r="H20" s="67"/>
      <c r="I20" s="67"/>
      <c r="J20" s="68">
        <f>'1'!F21</f>
        <v>9</v>
      </c>
      <c r="K20" s="68">
        <f>'1'!J21</f>
        <v>8</v>
      </c>
      <c r="L20" s="68">
        <f>'1'!K21</f>
        <v>9</v>
      </c>
      <c r="M20" s="68">
        <f>'전체성적(반별)'!N22</f>
        <v>8</v>
      </c>
      <c r="N20" s="68">
        <f>'1'!Q21</f>
        <v>7</v>
      </c>
      <c r="O20" s="68">
        <f>'1'!U21</f>
        <v>8</v>
      </c>
      <c r="P20" s="68" t="e">
        <f>'1'!X21</f>
        <v>#REF!</v>
      </c>
      <c r="Q20" s="65" t="e">
        <f>'전체성적(반별)'!#REF!</f>
        <v>#REF!</v>
      </c>
      <c r="R20" s="65" t="e">
        <f t="shared" si="2"/>
        <v>#REF!</v>
      </c>
    </row>
    <row r="21" spans="1:18">
      <c r="A21" s="67">
        <f t="shared" si="0"/>
        <v>76</v>
      </c>
      <c r="B21" s="64">
        <f>'1'!A22</f>
        <v>3121</v>
      </c>
      <c r="C21" s="64" t="str">
        <f>'1'!B22</f>
        <v>황현찬</v>
      </c>
      <c r="D21" s="80" t="e">
        <f>'전체성적(반별)'!#REF!</f>
        <v>#REF!</v>
      </c>
      <c r="E21" s="67">
        <f t="shared" si="1"/>
        <v>54549</v>
      </c>
      <c r="F21" s="68">
        <f>IF('1'!V22=0,"",'1'!V22)</f>
        <v>303</v>
      </c>
      <c r="G21" s="69">
        <f>'1'!W22</f>
        <v>42.3</v>
      </c>
      <c r="H21" s="67"/>
      <c r="I21" s="67"/>
      <c r="J21" s="68">
        <f>'1'!F22</f>
        <v>5</v>
      </c>
      <c r="K21" s="68">
        <f>'1'!J22</f>
        <v>4</v>
      </c>
      <c r="L21" s="68">
        <f>'1'!K22</f>
        <v>5</v>
      </c>
      <c r="M21" s="68" t="e">
        <f>'전체성적(반별)'!#REF!</f>
        <v>#REF!</v>
      </c>
      <c r="N21" s="68">
        <f>'1'!Q22</f>
        <v>4</v>
      </c>
      <c r="O21" s="68">
        <f>'1'!U22</f>
        <v>9</v>
      </c>
      <c r="P21" s="68">
        <f>'1'!X22</f>
        <v>76</v>
      </c>
      <c r="Q21" s="65" t="e">
        <f>'전체성적(반별)'!#REF!</f>
        <v>#REF!</v>
      </c>
      <c r="R21" s="65" t="e">
        <f t="shared" si="2"/>
        <v>#REF!</v>
      </c>
    </row>
    <row r="22" spans="1:18">
      <c r="A22" s="67" t="e">
        <f t="shared" si="0"/>
        <v>#REF!</v>
      </c>
      <c r="B22" s="64" t="e">
        <f>'1'!#REF!</f>
        <v>#REF!</v>
      </c>
      <c r="C22" s="64" t="e">
        <f>'1'!#REF!</f>
        <v>#REF!</v>
      </c>
      <c r="D22" s="80" t="e">
        <f>'전체성적(반별)'!#REF!</f>
        <v>#REF!</v>
      </c>
      <c r="E22" s="67" t="e">
        <f t="shared" si="1"/>
        <v>#REF!</v>
      </c>
      <c r="F22" s="68" t="e">
        <f>IF('1'!#REF!=0,"",'1'!#REF!)</f>
        <v>#REF!</v>
      </c>
      <c r="G22" s="69" t="e">
        <f>'1'!#REF!</f>
        <v>#REF!</v>
      </c>
      <c r="H22" s="67"/>
      <c r="I22" s="67"/>
      <c r="J22" s="68" t="e">
        <f>'1'!#REF!</f>
        <v>#REF!</v>
      </c>
      <c r="K22" s="68" t="e">
        <f>'1'!#REF!</f>
        <v>#REF!</v>
      </c>
      <c r="L22" s="68" t="e">
        <f>'1'!#REF!</f>
        <v>#REF!</v>
      </c>
      <c r="M22" s="68" t="e">
        <f>'전체성적(반별)'!#REF!</f>
        <v>#REF!</v>
      </c>
      <c r="N22" s="68" t="e">
        <f>'1'!#REF!</f>
        <v>#REF!</v>
      </c>
      <c r="O22" s="68" t="e">
        <f>'1'!#REF!</f>
        <v>#REF!</v>
      </c>
      <c r="P22" s="68" t="e">
        <f>'1'!#REF!</f>
        <v>#REF!</v>
      </c>
      <c r="Q22" s="65" t="e">
        <f>'전체성적(반별)'!#REF!</f>
        <v>#REF!</v>
      </c>
      <c r="R22" s="65" t="e">
        <f t="shared" si="2"/>
        <v>#REF!</v>
      </c>
    </row>
    <row r="23" spans="1:18">
      <c r="A23" s="67" t="e">
        <f t="shared" si="0"/>
        <v>#REF!</v>
      </c>
      <c r="B23" s="64">
        <f>'1'!A23</f>
        <v>21</v>
      </c>
      <c r="C23" s="64" t="str">
        <f>'1'!B23</f>
        <v>허원령</v>
      </c>
      <c r="D23" s="80">
        <f>'전체성적(반별)'!W24</f>
        <v>4.125</v>
      </c>
      <c r="E23" s="67">
        <f t="shared" si="1"/>
        <v>64432</v>
      </c>
      <c r="F23" s="68">
        <f>IF('1'!V23=0,"",'1'!V23)</f>
        <v>331</v>
      </c>
      <c r="G23" s="69">
        <f>'1'!W23</f>
        <v>61.5</v>
      </c>
      <c r="H23" s="67"/>
      <c r="I23" s="67"/>
      <c r="J23" s="68">
        <f>'1'!F23</f>
        <v>6</v>
      </c>
      <c r="K23" s="68">
        <f>'1'!J23</f>
        <v>4</v>
      </c>
      <c r="L23" s="68">
        <f>'1'!K23</f>
        <v>4</v>
      </c>
      <c r="M23" s="68">
        <f>'전체성적(반별)'!N24</f>
        <v>6</v>
      </c>
      <c r="N23" s="68">
        <f>'1'!Q23</f>
        <v>3</v>
      </c>
      <c r="O23" s="68">
        <f>'1'!U23</f>
        <v>2</v>
      </c>
      <c r="P23" s="68" t="e">
        <f>'1'!X23</f>
        <v>#REF!</v>
      </c>
      <c r="Q23" s="65" t="e">
        <f>'전체성적(반별)'!#REF!</f>
        <v>#REF!</v>
      </c>
      <c r="R23" s="65" t="e">
        <f t="shared" si="2"/>
        <v>#REF!</v>
      </c>
    </row>
    <row r="24" spans="1:18">
      <c r="A24" s="67" t="e">
        <f t="shared" si="0"/>
        <v>#REF!</v>
      </c>
      <c r="B24" s="64">
        <f>'1'!A24</f>
        <v>1</v>
      </c>
      <c r="C24" s="64" t="str">
        <f>'1'!B24</f>
        <v>고동현</v>
      </c>
      <c r="D24" s="80">
        <f>'전체성적(반별)'!W25</f>
        <v>7.125</v>
      </c>
      <c r="E24" s="67">
        <f t="shared" si="1"/>
        <v>78687</v>
      </c>
      <c r="F24" s="68">
        <f>IF('1'!V24=0,"",'1'!V24)</f>
        <v>218</v>
      </c>
      <c r="G24" s="69">
        <f>'1'!W24</f>
        <v>10.833333333333334</v>
      </c>
      <c r="H24" s="67"/>
      <c r="I24" s="67"/>
      <c r="J24" s="68">
        <f>'1'!F24</f>
        <v>7</v>
      </c>
      <c r="K24" s="68">
        <f>'1'!J24</f>
        <v>8</v>
      </c>
      <c r="L24" s="68">
        <f>'1'!K24</f>
        <v>6</v>
      </c>
      <c r="M24" s="68">
        <f>'전체성적(반별)'!N25</f>
        <v>7</v>
      </c>
      <c r="N24" s="68">
        <f>'1'!Q24</f>
        <v>8</v>
      </c>
      <c r="O24" s="68">
        <f>'1'!U24</f>
        <v>7</v>
      </c>
      <c r="P24" s="68" t="e">
        <f>'1'!X24</f>
        <v>#REF!</v>
      </c>
      <c r="Q24" s="65" t="e">
        <f>'전체성적(반별)'!#REF!</f>
        <v>#REF!</v>
      </c>
      <c r="R24" s="65" t="e">
        <f t="shared" si="2"/>
        <v>#REF!</v>
      </c>
    </row>
    <row r="25" spans="1:18">
      <c r="A25" s="67" t="e">
        <f t="shared" si="0"/>
        <v>#REF!</v>
      </c>
      <c r="B25" s="64">
        <f>'1'!A25</f>
        <v>2</v>
      </c>
      <c r="C25" s="64" t="str">
        <f>'1'!B25</f>
        <v>김승민</v>
      </c>
      <c r="D25" s="80">
        <f>'전체성적(반별)'!W26</f>
        <v>4.625</v>
      </c>
      <c r="E25" s="67">
        <f t="shared" si="1"/>
        <v>65425</v>
      </c>
      <c r="F25" s="68">
        <f>IF('1'!V25=0,"",'1'!V25)</f>
        <v>307</v>
      </c>
      <c r="G25" s="69">
        <f>'1'!W25</f>
        <v>49.666666666666664</v>
      </c>
      <c r="H25" s="67"/>
      <c r="I25" s="67"/>
      <c r="J25" s="68">
        <f>'1'!F25</f>
        <v>6</v>
      </c>
      <c r="K25" s="68">
        <f>'1'!J25</f>
        <v>5</v>
      </c>
      <c r="L25" s="68">
        <f>'1'!K25</f>
        <v>4</v>
      </c>
      <c r="M25" s="68">
        <f>'전체성적(반별)'!N26</f>
        <v>4</v>
      </c>
      <c r="N25" s="68">
        <f>'1'!Q25</f>
        <v>2</v>
      </c>
      <c r="O25" s="68">
        <f>'1'!U25</f>
        <v>5</v>
      </c>
      <c r="P25" s="68" t="e">
        <f>'1'!X25</f>
        <v>#REF!</v>
      </c>
      <c r="Q25" s="65" t="e">
        <f>'전체성적(반별)'!#REF!</f>
        <v>#REF!</v>
      </c>
      <c r="R25" s="65" t="e">
        <f t="shared" si="2"/>
        <v>#REF!</v>
      </c>
    </row>
    <row r="26" spans="1:18">
      <c r="A26" s="67" t="e">
        <f t="shared" si="0"/>
        <v>#REF!</v>
      </c>
      <c r="B26" s="64">
        <f>'1'!A26</f>
        <v>3</v>
      </c>
      <c r="C26" s="64" t="str">
        <f>'1'!B26</f>
        <v>김시훈</v>
      </c>
      <c r="D26" s="80">
        <f>'전체성적(반별)'!W27</f>
        <v>2.25</v>
      </c>
      <c r="E26" s="67">
        <f t="shared" si="1"/>
        <v>24113</v>
      </c>
      <c r="F26" s="68">
        <f>IF('1'!V26=0,"",'1'!V26)</f>
        <v>363</v>
      </c>
      <c r="G26" s="69">
        <f>'1'!W26</f>
        <v>83.333333333333329</v>
      </c>
      <c r="H26" s="67"/>
      <c r="I26" s="67"/>
      <c r="J26" s="68">
        <f>'1'!F26</f>
        <v>2</v>
      </c>
      <c r="K26" s="68">
        <f>'1'!J26</f>
        <v>4</v>
      </c>
      <c r="L26" s="68">
        <f>'1'!K26</f>
        <v>1</v>
      </c>
      <c r="M26" s="68">
        <f>'전체성적(반별)'!N27</f>
        <v>1</v>
      </c>
      <c r="N26" s="68">
        <f>'1'!Q26</f>
        <v>1</v>
      </c>
      <c r="O26" s="68">
        <f>'1'!U26</f>
        <v>3</v>
      </c>
      <c r="P26" s="68" t="e">
        <f>'1'!X26</f>
        <v>#REF!</v>
      </c>
      <c r="Q26" s="65" t="e">
        <f>'전체성적(반별)'!#REF!</f>
        <v>#REF!</v>
      </c>
      <c r="R26" s="65" t="e">
        <f t="shared" si="2"/>
        <v>#REF!</v>
      </c>
    </row>
    <row r="27" spans="1:18">
      <c r="A27" s="67" t="e">
        <f t="shared" si="0"/>
        <v>#REF!</v>
      </c>
      <c r="B27" s="64">
        <f>'1'!A27</f>
        <v>4</v>
      </c>
      <c r="C27" s="64" t="str">
        <f>'1'!B27</f>
        <v>김태형</v>
      </c>
      <c r="D27" s="80">
        <f>'전체성적(반별)'!W28</f>
        <v>7.875</v>
      </c>
      <c r="E27" s="67">
        <f t="shared" si="1"/>
        <v>97878</v>
      </c>
      <c r="F27" s="68">
        <f>IF('1'!V27=0,"",'1'!V27)</f>
        <v>206</v>
      </c>
      <c r="G27" s="69">
        <f>'1'!W27</f>
        <v>8.8333333333333339</v>
      </c>
      <c r="H27" s="67"/>
      <c r="I27" s="67"/>
      <c r="J27" s="68">
        <f>'1'!F27</f>
        <v>9</v>
      </c>
      <c r="K27" s="68">
        <f>'1'!J27</f>
        <v>7</v>
      </c>
      <c r="L27" s="68">
        <f>'1'!K27</f>
        <v>8</v>
      </c>
      <c r="M27" s="68">
        <f>'전체성적(반별)'!N28</f>
        <v>4</v>
      </c>
      <c r="N27" s="68">
        <f>'1'!Q27</f>
        <v>7</v>
      </c>
      <c r="O27" s="68">
        <f>'1'!U27</f>
        <v>8</v>
      </c>
      <c r="P27" s="68" t="e">
        <f>'1'!X27</f>
        <v>#REF!</v>
      </c>
      <c r="Q27" s="65" t="e">
        <f>'전체성적(반별)'!#REF!</f>
        <v>#REF!</v>
      </c>
      <c r="R27" s="65" t="e">
        <f t="shared" si="2"/>
        <v>#REF!</v>
      </c>
    </row>
    <row r="28" spans="1:18">
      <c r="A28" s="67" t="e">
        <f t="shared" si="0"/>
        <v>#REF!</v>
      </c>
      <c r="B28" s="64">
        <f>'1'!A28</f>
        <v>5</v>
      </c>
      <c r="C28" s="64" t="str">
        <f>'1'!B28</f>
        <v>박석범</v>
      </c>
      <c r="D28" s="80">
        <f>'전체성적(반별)'!W29</f>
        <v>4</v>
      </c>
      <c r="E28" s="67">
        <f t="shared" si="1"/>
        <v>54344</v>
      </c>
      <c r="F28" s="68">
        <f>IF('1'!V28=0,"",'1'!V28)</f>
        <v>331</v>
      </c>
      <c r="G28" s="69">
        <f>'1'!W28</f>
        <v>62.666666666666664</v>
      </c>
      <c r="H28" s="67"/>
      <c r="I28" s="67"/>
      <c r="J28" s="68">
        <f>'1'!F28</f>
        <v>5</v>
      </c>
      <c r="K28" s="68">
        <f>'1'!J28</f>
        <v>4</v>
      </c>
      <c r="L28" s="68">
        <f>'1'!K28</f>
        <v>3</v>
      </c>
      <c r="M28" s="68">
        <f>'전체성적(반별)'!N29</f>
        <v>2</v>
      </c>
      <c r="N28" s="68">
        <f>'1'!Q28</f>
        <v>4</v>
      </c>
      <c r="O28" s="68">
        <f>'1'!U28</f>
        <v>4</v>
      </c>
      <c r="P28" s="68" t="e">
        <f>'1'!X28</f>
        <v>#REF!</v>
      </c>
      <c r="Q28" s="65" t="e">
        <f>'전체성적(반별)'!#REF!</f>
        <v>#REF!</v>
      </c>
      <c r="R28" s="65" t="e">
        <f t="shared" si="2"/>
        <v>#REF!</v>
      </c>
    </row>
    <row r="29" spans="1:18">
      <c r="A29" s="67" t="e">
        <f t="shared" si="0"/>
        <v>#REF!</v>
      </c>
      <c r="B29" s="64">
        <f>'1'!A29</f>
        <v>6</v>
      </c>
      <c r="C29" s="64" t="str">
        <f>'1'!B29</f>
        <v>박정석</v>
      </c>
      <c r="D29" s="80">
        <f>'전체성적(반별)'!W30</f>
        <v>5</v>
      </c>
      <c r="E29" s="67">
        <f t="shared" si="1"/>
        <v>66453</v>
      </c>
      <c r="F29" s="68">
        <f>IF('1'!V29=0,"",'1'!V29)</f>
        <v>288</v>
      </c>
      <c r="G29" s="69">
        <f>'1'!W29</f>
        <v>42.333333333333336</v>
      </c>
      <c r="H29" s="67"/>
      <c r="I29" s="67"/>
      <c r="J29" s="68">
        <f>'1'!F29</f>
        <v>6</v>
      </c>
      <c r="K29" s="68">
        <f>'1'!J29</f>
        <v>6</v>
      </c>
      <c r="L29" s="68">
        <f>'1'!K29</f>
        <v>4</v>
      </c>
      <c r="M29" s="68">
        <f>'전체성적(반별)'!N30</f>
        <v>2</v>
      </c>
      <c r="N29" s="68">
        <f>'1'!Q29</f>
        <v>5</v>
      </c>
      <c r="O29" s="68">
        <f>'1'!U29</f>
        <v>3</v>
      </c>
      <c r="P29" s="68" t="e">
        <f>'1'!X29</f>
        <v>#REF!</v>
      </c>
      <c r="Q29" s="65" t="e">
        <f>'전체성적(반별)'!#REF!</f>
        <v>#REF!</v>
      </c>
      <c r="R29" s="65" t="e">
        <f t="shared" si="2"/>
        <v>#REF!</v>
      </c>
    </row>
    <row r="30" spans="1:18">
      <c r="A30" s="67" t="e">
        <f t="shared" si="0"/>
        <v>#REF!</v>
      </c>
      <c r="B30" s="64">
        <f>'1'!A30</f>
        <v>7</v>
      </c>
      <c r="C30" s="64" t="str">
        <f>'1'!B30</f>
        <v>서종혁</v>
      </c>
      <c r="D30" s="80">
        <f>'전체성적(반별)'!W31</f>
        <v>3.625</v>
      </c>
      <c r="E30" s="67">
        <f t="shared" si="1"/>
        <v>44325</v>
      </c>
      <c r="F30" s="68">
        <f>IF('1'!V30=0,"",'1'!V30)</f>
        <v>338</v>
      </c>
      <c r="G30" s="69">
        <f>'1'!W30</f>
        <v>68</v>
      </c>
      <c r="H30" s="67"/>
      <c r="I30" s="67"/>
      <c r="J30" s="68">
        <f>'1'!F30</f>
        <v>4</v>
      </c>
      <c r="K30" s="68">
        <f>'1'!J30</f>
        <v>4</v>
      </c>
      <c r="L30" s="68">
        <f>'1'!K30</f>
        <v>3</v>
      </c>
      <c r="M30" s="68">
        <f>'전체성적(반별)'!N31</f>
        <v>2</v>
      </c>
      <c r="N30" s="68">
        <f>'1'!Q30</f>
        <v>2</v>
      </c>
      <c r="O30" s="68">
        <f>'1'!U30</f>
        <v>5</v>
      </c>
      <c r="P30" s="68" t="e">
        <f>'1'!X30</f>
        <v>#REF!</v>
      </c>
      <c r="Q30" s="65" t="e">
        <f>'전체성적(반별)'!#REF!</f>
        <v>#REF!</v>
      </c>
      <c r="R30" s="65" t="e">
        <f t="shared" si="2"/>
        <v>#REF!</v>
      </c>
    </row>
    <row r="31" spans="1:18">
      <c r="A31" s="67" t="e">
        <f t="shared" si="0"/>
        <v>#REF!</v>
      </c>
      <c r="B31" s="64">
        <f>'1'!A31</f>
        <v>8</v>
      </c>
      <c r="C31" s="64" t="str">
        <f>'1'!B31</f>
        <v>성민규</v>
      </c>
      <c r="D31" s="80">
        <f>'전체성적(반별)'!W32</f>
        <v>5.25</v>
      </c>
      <c r="E31" s="67">
        <f t="shared" si="1"/>
        <v>55655</v>
      </c>
      <c r="F31" s="68">
        <f>IF('1'!V31=0,"",'1'!V31)</f>
        <v>313</v>
      </c>
      <c r="G31" s="69">
        <f>'1'!W31</f>
        <v>53.166666666666664</v>
      </c>
      <c r="H31" s="67"/>
      <c r="I31" s="67"/>
      <c r="J31" s="68">
        <f>'1'!F31</f>
        <v>5</v>
      </c>
      <c r="K31" s="68">
        <f>'1'!J31</f>
        <v>5</v>
      </c>
      <c r="L31" s="68">
        <f>'1'!K31</f>
        <v>6</v>
      </c>
      <c r="M31" s="68">
        <f>'전체성적(반별)'!N32</f>
        <v>1</v>
      </c>
      <c r="N31" s="68">
        <f>'1'!Q31</f>
        <v>5</v>
      </c>
      <c r="O31" s="68">
        <f>'1'!U31</f>
        <v>5</v>
      </c>
      <c r="P31" s="68" t="e">
        <f>'1'!X31</f>
        <v>#REF!</v>
      </c>
      <c r="Q31" s="65" t="e">
        <f>'전체성적(반별)'!#REF!</f>
        <v>#REF!</v>
      </c>
      <c r="R31" s="65" t="e">
        <f t="shared" si="2"/>
        <v>#REF!</v>
      </c>
    </row>
    <row r="32" spans="1:18">
      <c r="A32" s="67" t="e">
        <f t="shared" si="0"/>
        <v>#REF!</v>
      </c>
      <c r="B32" s="64">
        <f>'1'!A32</f>
        <v>9</v>
      </c>
      <c r="C32" s="64" t="str">
        <f>'1'!B32</f>
        <v>유원균</v>
      </c>
      <c r="D32" s="80">
        <f>'전체성적(반별)'!W33</f>
        <v>8.25</v>
      </c>
      <c r="E32" s="67">
        <f t="shared" si="1"/>
        <v>99877</v>
      </c>
      <c r="F32" s="68">
        <f>IF('1'!V32=0,"",'1'!V32)</f>
        <v>199</v>
      </c>
      <c r="G32" s="69">
        <f>'1'!W32</f>
        <v>7.333333333333333</v>
      </c>
      <c r="H32" s="67"/>
      <c r="I32" s="67"/>
      <c r="J32" s="68">
        <f>'1'!F32</f>
        <v>9</v>
      </c>
      <c r="K32" s="68">
        <f>'1'!J32</f>
        <v>9</v>
      </c>
      <c r="L32" s="68">
        <f>'1'!K32</f>
        <v>8</v>
      </c>
      <c r="M32" s="68">
        <f>'전체성적(반별)'!N33</f>
        <v>7</v>
      </c>
      <c r="N32" s="68">
        <f>'1'!Q32</f>
        <v>7</v>
      </c>
      <c r="O32" s="68">
        <f>'1'!U32</f>
        <v>7</v>
      </c>
      <c r="P32" s="68" t="e">
        <f>'1'!X32</f>
        <v>#REF!</v>
      </c>
      <c r="Q32" s="65" t="e">
        <f>'전체성적(반별)'!#REF!</f>
        <v>#REF!</v>
      </c>
      <c r="R32" s="65" t="e">
        <f t="shared" si="2"/>
        <v>#REF!</v>
      </c>
    </row>
    <row r="33" spans="1:18">
      <c r="A33" s="67" t="e">
        <f t="shared" si="0"/>
        <v>#REF!</v>
      </c>
      <c r="B33" s="64">
        <f>'1'!A33</f>
        <v>10</v>
      </c>
      <c r="C33" s="64" t="str">
        <f>'1'!B33</f>
        <v>윤정우</v>
      </c>
      <c r="D33" s="80">
        <f>'전체성적(반별)'!W34</f>
        <v>4.75</v>
      </c>
      <c r="E33" s="67">
        <f t="shared" si="1"/>
        <v>63555</v>
      </c>
      <c r="F33" s="68">
        <f>IF('1'!V33=0,"",'1'!V33)</f>
        <v>308</v>
      </c>
      <c r="G33" s="69">
        <f>'1'!W33</f>
        <v>50.5</v>
      </c>
      <c r="H33" s="67"/>
      <c r="I33" s="67"/>
      <c r="J33" s="68">
        <f>'1'!F33</f>
        <v>6</v>
      </c>
      <c r="K33" s="68">
        <f>'1'!J33</f>
        <v>3</v>
      </c>
      <c r="L33" s="68">
        <f>'1'!K33</f>
        <v>5</v>
      </c>
      <c r="M33" s="68">
        <f>'전체성적(반별)'!N34</f>
        <v>4</v>
      </c>
      <c r="N33" s="68">
        <f>'1'!Q33</f>
        <v>5</v>
      </c>
      <c r="O33" s="68">
        <f>'1'!U33</f>
        <v>5</v>
      </c>
      <c r="P33" s="68" t="e">
        <f>'1'!X33</f>
        <v>#REF!</v>
      </c>
      <c r="Q33" s="65" t="e">
        <f>'전체성적(반별)'!#REF!</f>
        <v>#REF!</v>
      </c>
      <c r="R33" s="65" t="e">
        <f t="shared" si="2"/>
        <v>#REF!</v>
      </c>
    </row>
    <row r="34" spans="1:18">
      <c r="A34" s="67" t="e">
        <f t="shared" si="0"/>
        <v>#REF!</v>
      </c>
      <c r="B34" s="64">
        <f>'1'!A34</f>
        <v>11</v>
      </c>
      <c r="C34" s="64" t="str">
        <f>'1'!B34</f>
        <v>이승준</v>
      </c>
      <c r="D34" s="80">
        <f>'전체성적(반별)'!W35</f>
        <v>5.25</v>
      </c>
      <c r="E34" s="67">
        <f t="shared" si="1"/>
        <v>65564</v>
      </c>
      <c r="F34" s="68">
        <f>IF('1'!V34=0,"",'1'!V34)</f>
        <v>295</v>
      </c>
      <c r="G34" s="69">
        <f>'1'!W34</f>
        <v>45.333333333333336</v>
      </c>
      <c r="H34" s="67"/>
      <c r="I34" s="67"/>
      <c r="J34" s="68">
        <f>'1'!F34</f>
        <v>6</v>
      </c>
      <c r="K34" s="68">
        <f>'1'!J34</f>
        <v>5</v>
      </c>
      <c r="L34" s="68">
        <f>'1'!K34</f>
        <v>5</v>
      </c>
      <c r="M34" s="68">
        <f>'전체성적(반별)'!N35</f>
        <v>1</v>
      </c>
      <c r="N34" s="68">
        <f>'1'!Q34</f>
        <v>6</v>
      </c>
      <c r="O34" s="68">
        <f>'1'!U34</f>
        <v>4</v>
      </c>
      <c r="P34" s="68" t="e">
        <f>'1'!X34</f>
        <v>#REF!</v>
      </c>
      <c r="Q34" s="65" t="e">
        <f>'전체성적(반별)'!#REF!</f>
        <v>#REF!</v>
      </c>
      <c r="R34" s="65" t="e">
        <f t="shared" si="2"/>
        <v>#REF!</v>
      </c>
    </row>
    <row r="35" spans="1:18">
      <c r="A35" s="67" t="e">
        <f t="shared" si="0"/>
        <v>#REF!</v>
      </c>
      <c r="B35" s="64">
        <f>'1'!A35</f>
        <v>12</v>
      </c>
      <c r="C35" s="64" t="str">
        <f>'1'!B35</f>
        <v>이원종</v>
      </c>
      <c r="D35" s="80">
        <f>'전체성적(반별)'!W36</f>
        <v>4.375</v>
      </c>
      <c r="E35" s="67">
        <f t="shared" si="1"/>
        <v>55345</v>
      </c>
      <c r="F35" s="68">
        <f>IF('1'!V35=0,"",'1'!V35)</f>
        <v>312</v>
      </c>
      <c r="G35" s="69">
        <f>'1'!W35</f>
        <v>51.833333333333336</v>
      </c>
      <c r="H35" s="67"/>
      <c r="I35" s="67"/>
      <c r="J35" s="68">
        <f>'1'!F35</f>
        <v>5</v>
      </c>
      <c r="K35" s="68">
        <f>'1'!J35</f>
        <v>5</v>
      </c>
      <c r="L35" s="68">
        <f>'1'!K35</f>
        <v>3</v>
      </c>
      <c r="M35" s="68">
        <f>'전체성적(반별)'!N36</f>
        <v>2</v>
      </c>
      <c r="N35" s="68">
        <f>'1'!Q35</f>
        <v>4</v>
      </c>
      <c r="O35" s="68">
        <f>'1'!U35</f>
        <v>5</v>
      </c>
      <c r="P35" s="68" t="e">
        <f>'1'!X35</f>
        <v>#REF!</v>
      </c>
      <c r="Q35" s="65" t="e">
        <f>'전체성적(반별)'!#REF!</f>
        <v>#REF!</v>
      </c>
      <c r="R35" s="65" t="e">
        <f t="shared" si="2"/>
        <v>#REF!</v>
      </c>
    </row>
    <row r="36" spans="1:18">
      <c r="A36" s="67" t="e">
        <f t="shared" si="0"/>
        <v>#REF!</v>
      </c>
      <c r="B36" s="64" t="e">
        <f>'1'!A36</f>
        <v>#REF!</v>
      </c>
      <c r="C36" s="64" t="e">
        <f>'1'!B36</f>
        <v>#REF!</v>
      </c>
      <c r="D36" s="80" t="e">
        <f>'전체성적(반별)'!#REF!</f>
        <v>#REF!</v>
      </c>
      <c r="E36" s="67" t="e">
        <f t="shared" si="1"/>
        <v>#REF!</v>
      </c>
      <c r="F36" s="68" t="e">
        <f>IF('1'!V36=0,"",'1'!V36)</f>
        <v>#REF!</v>
      </c>
      <c r="G36" s="69" t="e">
        <f>'1'!W36</f>
        <v>#REF!</v>
      </c>
      <c r="H36" s="67"/>
      <c r="I36" s="67"/>
      <c r="J36" s="68" t="e">
        <f>'1'!F36</f>
        <v>#REF!</v>
      </c>
      <c r="K36" s="68" t="e">
        <f>'1'!J36</f>
        <v>#REF!</v>
      </c>
      <c r="L36" s="68" t="e">
        <f>'1'!K36</f>
        <v>#REF!</v>
      </c>
      <c r="M36" s="68" t="e">
        <f>'전체성적(반별)'!#REF!</f>
        <v>#REF!</v>
      </c>
      <c r="N36" s="68" t="e">
        <f>'1'!Q36</f>
        <v>#REF!</v>
      </c>
      <c r="O36" s="68" t="e">
        <f>'1'!U36</f>
        <v>#REF!</v>
      </c>
      <c r="P36" s="68" t="e">
        <f>'1'!X36</f>
        <v>#REF!</v>
      </c>
      <c r="Q36" s="65" t="e">
        <f>'전체성적(반별)'!#REF!</f>
        <v>#REF!</v>
      </c>
      <c r="R36" s="65" t="e">
        <f t="shared" si="2"/>
        <v>#REF!</v>
      </c>
    </row>
    <row r="37" spans="1:18">
      <c r="A37" s="67" t="e">
        <f t="shared" si="0"/>
        <v>#REF!</v>
      </c>
      <c r="B37" s="64">
        <f>'1'!A37</f>
        <v>14</v>
      </c>
      <c r="C37" s="64" t="str">
        <f>'1'!B37</f>
        <v>이재권</v>
      </c>
      <c r="D37" s="80">
        <f>'전체성적(반별)'!W37</f>
        <v>4.125</v>
      </c>
      <c r="E37" s="67">
        <f t="shared" si="1"/>
        <v>54532</v>
      </c>
      <c r="F37" s="68">
        <f>IF('1'!V37=0,"",'1'!V37)</f>
        <v>340</v>
      </c>
      <c r="G37" s="69">
        <f>'1'!W37</f>
        <v>66.833333333333329</v>
      </c>
      <c r="H37" s="67"/>
      <c r="I37" s="67"/>
      <c r="J37" s="68">
        <f>'1'!F37</f>
        <v>5</v>
      </c>
      <c r="K37" s="68">
        <f>'1'!J37</f>
        <v>4</v>
      </c>
      <c r="L37" s="68">
        <f>'1'!K37</f>
        <v>5</v>
      </c>
      <c r="M37" s="68">
        <f>'전체성적(반별)'!N37</f>
        <v>3</v>
      </c>
      <c r="N37" s="68">
        <f>'1'!Q37</f>
        <v>3</v>
      </c>
      <c r="O37" s="68">
        <f>'1'!U37</f>
        <v>2</v>
      </c>
      <c r="P37" s="68" t="e">
        <f>'1'!X37</f>
        <v>#REF!</v>
      </c>
      <c r="Q37" s="65" t="e">
        <f>'전체성적(반별)'!#REF!</f>
        <v>#REF!</v>
      </c>
      <c r="R37" s="65" t="e">
        <f t="shared" si="2"/>
        <v>#REF!</v>
      </c>
    </row>
    <row r="38" spans="1:18">
      <c r="A38" s="67" t="e">
        <f t="shared" si="0"/>
        <v>#REF!</v>
      </c>
      <c r="B38" s="64">
        <f>'1'!A38</f>
        <v>15</v>
      </c>
      <c r="C38" s="64" t="str">
        <f>'1'!B38</f>
        <v>이홍원</v>
      </c>
      <c r="D38" s="80" t="e">
        <f>'전체성적(반별)'!W38</f>
        <v>#DIV/0!</v>
      </c>
      <c r="E38" s="67" t="e">
        <f t="shared" si="1"/>
        <v>#VALUE!</v>
      </c>
      <c r="F38" s="68">
        <f>IF('1'!V38=0,"",'1'!V38)</f>
        <v>109</v>
      </c>
      <c r="G38" s="69" t="e">
        <f>'1'!W38</f>
        <v>#DIV/0!</v>
      </c>
      <c r="H38" s="67"/>
      <c r="I38" s="67"/>
      <c r="J38" s="68">
        <f>'1'!F38</f>
        <v>9</v>
      </c>
      <c r="K38" s="68">
        <f>'1'!J38</f>
        <v>9</v>
      </c>
      <c r="L38" s="68">
        <f>'1'!K38</f>
        <v>9</v>
      </c>
      <c r="M38" s="68">
        <f>'전체성적(반별)'!N38</f>
        <v>9</v>
      </c>
      <c r="N38" s="68" t="str">
        <f>'1'!Q38</f>
        <v>-</v>
      </c>
      <c r="O38" s="68" t="str">
        <f>'1'!U38</f>
        <v>-</v>
      </c>
      <c r="P38" s="68" t="e">
        <f>'1'!X38</f>
        <v>#REF!</v>
      </c>
      <c r="Q38" s="65" t="e">
        <f>'전체성적(반별)'!#REF!</f>
        <v>#REF!</v>
      </c>
      <c r="R38" s="65" t="e">
        <f t="shared" si="2"/>
        <v>#REF!</v>
      </c>
    </row>
    <row r="39" spans="1:18">
      <c r="A39" s="67" t="e">
        <f t="shared" si="0"/>
        <v>#REF!</v>
      </c>
      <c r="B39" s="64">
        <f>'1'!A39</f>
        <v>16</v>
      </c>
      <c r="C39" s="64" t="str">
        <f>'1'!B39</f>
        <v>임수</v>
      </c>
      <c r="D39" s="80">
        <f>'전체성적(반별)'!W39</f>
        <v>5.75</v>
      </c>
      <c r="E39" s="67">
        <f t="shared" si="1"/>
        <v>75468</v>
      </c>
      <c r="F39" s="68">
        <f>IF('1'!V39=0,"",'1'!V39)</f>
        <v>259</v>
      </c>
      <c r="G39" s="69">
        <f>'1'!W39</f>
        <v>27.833333333333332</v>
      </c>
      <c r="H39" s="67"/>
      <c r="I39" s="67"/>
      <c r="J39" s="68">
        <f>'1'!F39</f>
        <v>7</v>
      </c>
      <c r="K39" s="68">
        <f>'1'!J39</f>
        <v>5</v>
      </c>
      <c r="L39" s="68">
        <f>'1'!K39</f>
        <v>4</v>
      </c>
      <c r="M39" s="68">
        <f>'전체성적(반별)'!N39</f>
        <v>4</v>
      </c>
      <c r="N39" s="68">
        <f>'1'!Q39</f>
        <v>6</v>
      </c>
      <c r="O39" s="68">
        <f>'1'!U39</f>
        <v>8</v>
      </c>
      <c r="P39" s="68" t="e">
        <f>'1'!X39</f>
        <v>#REF!</v>
      </c>
      <c r="Q39" s="65" t="e">
        <f>'전체성적(반별)'!#REF!</f>
        <v>#REF!</v>
      </c>
      <c r="R39" s="65" t="e">
        <f t="shared" si="2"/>
        <v>#REF!</v>
      </c>
    </row>
    <row r="40" spans="1:18">
      <c r="A40" s="67" t="e">
        <f t="shared" si="0"/>
        <v>#REF!</v>
      </c>
      <c r="B40" s="64">
        <f>'1'!A40</f>
        <v>17</v>
      </c>
      <c r="C40" s="64" t="str">
        <f>'1'!B40</f>
        <v>임윤호</v>
      </c>
      <c r="D40" s="80">
        <f>'전체성적(반별)'!W40</f>
        <v>6.375</v>
      </c>
      <c r="E40" s="67">
        <f t="shared" si="1"/>
        <v>76667</v>
      </c>
      <c r="F40" s="68">
        <f>IF('1'!V40=0,"",'1'!V40)</f>
        <v>241</v>
      </c>
      <c r="G40" s="69">
        <f>'1'!W40</f>
        <v>22.333333333333332</v>
      </c>
      <c r="H40" s="67"/>
      <c r="I40" s="67"/>
      <c r="J40" s="68">
        <f>'1'!F40</f>
        <v>7</v>
      </c>
      <c r="K40" s="68">
        <f>'1'!J40</f>
        <v>6</v>
      </c>
      <c r="L40" s="68">
        <f>'1'!K40</f>
        <v>6</v>
      </c>
      <c r="M40" s="68">
        <f>'전체성적(반별)'!N40</f>
        <v>5</v>
      </c>
      <c r="N40" s="68">
        <f>'1'!Q40</f>
        <v>6</v>
      </c>
      <c r="O40" s="68">
        <f>'1'!U40</f>
        <v>7</v>
      </c>
      <c r="P40" s="68" t="e">
        <f>'1'!X40</f>
        <v>#REF!</v>
      </c>
      <c r="Q40" s="65" t="e">
        <f>'전체성적(반별)'!#REF!</f>
        <v>#REF!</v>
      </c>
      <c r="R40" s="65" t="e">
        <f t="shared" si="2"/>
        <v>#REF!</v>
      </c>
    </row>
    <row r="41" spans="1:18">
      <c r="A41" s="67" t="e">
        <f t="shared" si="0"/>
        <v>#REF!</v>
      </c>
      <c r="B41" s="64">
        <f>'1'!A41</f>
        <v>18</v>
      </c>
      <c r="C41" s="64" t="str">
        <f>'1'!B41</f>
        <v>임정훈</v>
      </c>
      <c r="D41" s="80">
        <f>'전체성적(반별)'!W41</f>
        <v>5.25</v>
      </c>
      <c r="E41" s="67">
        <f t="shared" si="1"/>
        <v>65466</v>
      </c>
      <c r="F41" s="68">
        <f>IF('1'!V41=0,"",'1'!V41)</f>
        <v>272</v>
      </c>
      <c r="G41" s="69">
        <f>'1'!W41</f>
        <v>33</v>
      </c>
      <c r="H41" s="67"/>
      <c r="I41" s="67"/>
      <c r="J41" s="68">
        <f>'1'!F41</f>
        <v>6</v>
      </c>
      <c r="K41" s="68">
        <f>'1'!J41</f>
        <v>5</v>
      </c>
      <c r="L41" s="68">
        <f>'1'!K41</f>
        <v>4</v>
      </c>
      <c r="M41" s="68">
        <f>'전체성적(반별)'!N41</f>
        <v>6</v>
      </c>
      <c r="N41" s="68">
        <f>'1'!Q41</f>
        <v>6</v>
      </c>
      <c r="O41" s="68">
        <f>'1'!U41</f>
        <v>6</v>
      </c>
      <c r="P41" s="68" t="e">
        <f>'1'!X41</f>
        <v>#REF!</v>
      </c>
      <c r="Q41" s="65" t="e">
        <f>'전체성적(반별)'!#REF!</f>
        <v>#REF!</v>
      </c>
      <c r="R41" s="65" t="e">
        <f t="shared" si="2"/>
        <v>#REF!</v>
      </c>
    </row>
    <row r="42" spans="1:18">
      <c r="A42" s="67" t="e">
        <f t="shared" si="0"/>
        <v>#REF!</v>
      </c>
      <c r="B42" s="64">
        <f>'1'!A42</f>
        <v>19</v>
      </c>
      <c r="C42" s="64" t="str">
        <f>'1'!B42</f>
        <v>임종현</v>
      </c>
      <c r="D42" s="80">
        <f>'전체성적(반별)'!W42</f>
        <v>3.5</v>
      </c>
      <c r="E42" s="67">
        <f t="shared" si="1"/>
        <v>35244</v>
      </c>
      <c r="F42" s="68">
        <f>IF('1'!V42=0,"",'1'!V42)</f>
        <v>331</v>
      </c>
      <c r="G42" s="69">
        <f>'1'!W42</f>
        <v>64.666666666666671</v>
      </c>
      <c r="H42" s="67"/>
      <c r="I42" s="67"/>
      <c r="J42" s="68">
        <f>'1'!F42</f>
        <v>3</v>
      </c>
      <c r="K42" s="68">
        <f>'1'!J42</f>
        <v>5</v>
      </c>
      <c r="L42" s="68">
        <f>'1'!K42</f>
        <v>2</v>
      </c>
      <c r="M42" s="68">
        <f>'전체성적(반별)'!N42</f>
        <v>2</v>
      </c>
      <c r="N42" s="68">
        <f>'1'!Q42</f>
        <v>4</v>
      </c>
      <c r="O42" s="68">
        <f>'1'!U42</f>
        <v>4</v>
      </c>
      <c r="P42" s="68" t="e">
        <f>'1'!X42</f>
        <v>#REF!</v>
      </c>
      <c r="Q42" s="65" t="e">
        <f>'전체성적(반별)'!#REF!</f>
        <v>#REF!</v>
      </c>
      <c r="R42" s="65" t="e">
        <f t="shared" si="2"/>
        <v>#REF!</v>
      </c>
    </row>
    <row r="43" spans="1:18">
      <c r="A43" s="67" t="e">
        <f t="shared" si="0"/>
        <v>#REF!</v>
      </c>
      <c r="B43" s="64">
        <f>'1'!A43</f>
        <v>20</v>
      </c>
      <c r="C43" s="64" t="str">
        <f>'1'!B43</f>
        <v>정원영</v>
      </c>
      <c r="D43" s="80">
        <f>'전체성적(반별)'!W43</f>
        <v>5.375</v>
      </c>
      <c r="E43" s="67">
        <f t="shared" si="1"/>
        <v>67445</v>
      </c>
      <c r="F43" s="68">
        <f>IF('1'!V43=0,"",'1'!V43)</f>
        <v>279</v>
      </c>
      <c r="G43" s="69">
        <f>'1'!W43</f>
        <v>38</v>
      </c>
      <c r="H43" s="67"/>
      <c r="I43" s="67"/>
      <c r="J43" s="68">
        <f>'1'!F43</f>
        <v>6</v>
      </c>
      <c r="K43" s="68">
        <f>'1'!J43</f>
        <v>7</v>
      </c>
      <c r="L43" s="68">
        <f>'1'!K43</f>
        <v>4</v>
      </c>
      <c r="M43" s="68">
        <f>'전체성적(반별)'!N43</f>
        <v>2</v>
      </c>
      <c r="N43" s="68">
        <f>'1'!Q43</f>
        <v>4</v>
      </c>
      <c r="O43" s="68">
        <f>'1'!U43</f>
        <v>5</v>
      </c>
      <c r="P43" s="68" t="e">
        <f>'1'!X43</f>
        <v>#REF!</v>
      </c>
      <c r="Q43" s="65" t="e">
        <f>'전체성적(반별)'!#REF!</f>
        <v>#REF!</v>
      </c>
      <c r="R43" s="65" t="e">
        <f t="shared" si="2"/>
        <v>#REF!</v>
      </c>
    </row>
    <row r="44" spans="1:18">
      <c r="A44" s="67" t="e">
        <f t="shared" si="0"/>
        <v>#REF!</v>
      </c>
      <c r="B44" s="64">
        <f>'1'!A44</f>
        <v>21</v>
      </c>
      <c r="C44" s="64" t="str">
        <f>'1'!B44</f>
        <v>함서준</v>
      </c>
      <c r="D44" s="80">
        <f>'전체성적(반별)'!W44</f>
        <v>4.5</v>
      </c>
      <c r="E44" s="67">
        <f t="shared" si="1"/>
        <v>55346</v>
      </c>
      <c r="F44" s="68">
        <f>IF('1'!V44=0,"",'1'!V44)</f>
        <v>311</v>
      </c>
      <c r="G44" s="69">
        <f>'1'!W44</f>
        <v>52</v>
      </c>
      <c r="H44" s="67"/>
      <c r="I44" s="67"/>
      <c r="J44" s="68">
        <f>'1'!F44</f>
        <v>5</v>
      </c>
      <c r="K44" s="68">
        <f>'1'!J44</f>
        <v>5</v>
      </c>
      <c r="L44" s="68">
        <f>'1'!K44</f>
        <v>3</v>
      </c>
      <c r="M44" s="68">
        <f>'전체성적(반별)'!N44</f>
        <v>2</v>
      </c>
      <c r="N44" s="68">
        <f>'1'!Q44</f>
        <v>4</v>
      </c>
      <c r="O44" s="68">
        <f>'1'!U44</f>
        <v>6</v>
      </c>
      <c r="P44" s="68" t="e">
        <f>'1'!X44</f>
        <v>#REF!</v>
      </c>
      <c r="Q44" s="65" t="e">
        <f>'전체성적(반별)'!#REF!</f>
        <v>#REF!</v>
      </c>
      <c r="R44" s="65" t="e">
        <f t="shared" si="2"/>
        <v>#REF!</v>
      </c>
    </row>
    <row r="45" spans="1:18">
      <c r="A45" s="67" t="e">
        <f t="shared" si="0"/>
        <v>#REF!</v>
      </c>
      <c r="B45" s="64" t="e">
        <f>'1'!A45</f>
        <v>#REF!</v>
      </c>
      <c r="C45" s="64" t="e">
        <f>'1'!B45</f>
        <v>#REF!</v>
      </c>
      <c r="D45" s="80" t="e">
        <f>'전체성적(반별)'!#REF!</f>
        <v>#REF!</v>
      </c>
      <c r="E45" s="67" t="e">
        <f t="shared" si="1"/>
        <v>#REF!</v>
      </c>
      <c r="F45" s="68" t="e">
        <f>IF('1'!V45=0,"",'1'!V45)</f>
        <v>#REF!</v>
      </c>
      <c r="G45" s="69" t="e">
        <f>'1'!W45</f>
        <v>#REF!</v>
      </c>
      <c r="H45" s="67"/>
      <c r="I45" s="67"/>
      <c r="J45" s="68" t="e">
        <f>'1'!F45</f>
        <v>#REF!</v>
      </c>
      <c r="K45" s="68" t="e">
        <f>'1'!J45</f>
        <v>#REF!</v>
      </c>
      <c r="L45" s="68" t="e">
        <f>'1'!K45</f>
        <v>#REF!</v>
      </c>
      <c r="M45" s="68" t="e">
        <f>'전체성적(반별)'!#REF!</f>
        <v>#REF!</v>
      </c>
      <c r="N45" s="68" t="e">
        <f>'1'!Q45</f>
        <v>#REF!</v>
      </c>
      <c r="O45" s="68" t="e">
        <f>'1'!U45</f>
        <v>#REF!</v>
      </c>
      <c r="P45" s="68" t="e">
        <f>'1'!X45</f>
        <v>#REF!</v>
      </c>
      <c r="Q45" s="65" t="e">
        <f>'전체성적(반별)'!#REF!</f>
        <v>#REF!</v>
      </c>
      <c r="R45" s="65" t="e">
        <f t="shared" si="2"/>
        <v>#REF!</v>
      </c>
    </row>
    <row r="46" spans="1:18">
      <c r="A46" s="67" t="e">
        <f t="shared" si="0"/>
        <v>#REF!</v>
      </c>
      <c r="B46" s="64">
        <f>'1'!A46</f>
        <v>22</v>
      </c>
      <c r="C46" s="64" t="str">
        <f>'1'!B46</f>
        <v>황지환</v>
      </c>
      <c r="D46" s="80">
        <f>'전체성적(반별)'!W45</f>
        <v>6.5</v>
      </c>
      <c r="E46" s="67">
        <f t="shared" si="1"/>
        <v>86568</v>
      </c>
      <c r="F46" s="68">
        <f>IF('1'!V46=0,"",'1'!V46)</f>
        <v>230</v>
      </c>
      <c r="G46" s="69">
        <f>'1'!W46</f>
        <v>18.833333333333332</v>
      </c>
      <c r="H46" s="67"/>
      <c r="I46" s="67"/>
      <c r="J46" s="68">
        <f>'1'!F46</f>
        <v>8</v>
      </c>
      <c r="K46" s="68">
        <f>'1'!J46</f>
        <v>6</v>
      </c>
      <c r="L46" s="68">
        <f>'1'!K46</f>
        <v>5</v>
      </c>
      <c r="M46" s="68">
        <f>'전체성적(반별)'!N45</f>
        <v>4</v>
      </c>
      <c r="N46" s="68">
        <f>'1'!Q46</f>
        <v>6</v>
      </c>
      <c r="O46" s="68">
        <f>'1'!U46</f>
        <v>8</v>
      </c>
      <c r="P46" s="68" t="e">
        <f>'1'!X46</f>
        <v>#REF!</v>
      </c>
      <c r="Q46" s="65" t="e">
        <f>'전체성적(반별)'!#REF!</f>
        <v>#REF!</v>
      </c>
      <c r="R46" s="65" t="e">
        <f t="shared" si="2"/>
        <v>#REF!</v>
      </c>
    </row>
    <row r="47" spans="1:18">
      <c r="A47" s="67" t="e">
        <f t="shared" si="0"/>
        <v>#REF!</v>
      </c>
      <c r="B47" s="64">
        <f>'1'!A47</f>
        <v>1</v>
      </c>
      <c r="C47" s="64" t="str">
        <f>'1'!B47</f>
        <v>김동현</v>
      </c>
      <c r="D47" s="80">
        <f>'전체성적(반별)'!W46</f>
        <v>3.75</v>
      </c>
      <c r="E47" s="67">
        <f t="shared" si="1"/>
        <v>55331</v>
      </c>
      <c r="F47" s="68">
        <f>IF('1'!V47=0,"",'1'!V47)</f>
        <v>334</v>
      </c>
      <c r="G47" s="69">
        <f>'1'!W47</f>
        <v>63.166666666666664</v>
      </c>
      <c r="H47" s="67"/>
      <c r="I47" s="67"/>
      <c r="J47" s="68">
        <f>'1'!F47</f>
        <v>5</v>
      </c>
      <c r="K47" s="68">
        <f>'1'!J47</f>
        <v>5</v>
      </c>
      <c r="L47" s="68">
        <f>'1'!K47</f>
        <v>3</v>
      </c>
      <c r="M47" s="68">
        <f>'전체성적(반별)'!N46</f>
        <v>1</v>
      </c>
      <c r="N47" s="68">
        <f>'1'!Q47</f>
        <v>3</v>
      </c>
      <c r="O47" s="68">
        <f>'1'!U47</f>
        <v>1</v>
      </c>
      <c r="P47" s="68" t="e">
        <f>'1'!X47</f>
        <v>#REF!</v>
      </c>
      <c r="Q47" s="65" t="e">
        <f>'전체성적(반별)'!#REF!</f>
        <v>#REF!</v>
      </c>
      <c r="R47" s="65" t="e">
        <f t="shared" si="2"/>
        <v>#REF!</v>
      </c>
    </row>
    <row r="48" spans="1:18">
      <c r="A48" s="67" t="e">
        <f t="shared" si="0"/>
        <v>#REF!</v>
      </c>
      <c r="B48" s="64">
        <f>'1'!A48</f>
        <v>2</v>
      </c>
      <c r="C48" s="64" t="str">
        <f>'1'!B48</f>
        <v>김민호</v>
      </c>
      <c r="D48" s="80">
        <f>'전체성적(반별)'!W47</f>
        <v>7.25</v>
      </c>
      <c r="E48" s="67">
        <f t="shared" si="1"/>
        <v>87866</v>
      </c>
      <c r="F48" s="68">
        <f>IF('1'!V48=0,"",'1'!V48)</f>
        <v>221</v>
      </c>
      <c r="G48" s="69">
        <f>'1'!W48</f>
        <v>15.333333333333334</v>
      </c>
      <c r="H48" s="67"/>
      <c r="I48" s="67"/>
      <c r="J48" s="68">
        <f>'1'!F48</f>
        <v>8</v>
      </c>
      <c r="K48" s="68">
        <f>'1'!J48</f>
        <v>7</v>
      </c>
      <c r="L48" s="68">
        <f>'1'!K48</f>
        <v>8</v>
      </c>
      <c r="M48" s="68">
        <f>'전체성적(반별)'!N47</f>
        <v>7</v>
      </c>
      <c r="N48" s="68">
        <f>'1'!Q48</f>
        <v>6</v>
      </c>
      <c r="O48" s="68">
        <f>'1'!U48</f>
        <v>6</v>
      </c>
      <c r="P48" s="68" t="e">
        <f>'1'!X48</f>
        <v>#REF!</v>
      </c>
      <c r="Q48" s="65" t="e">
        <f>'전체성적(반별)'!#REF!</f>
        <v>#REF!</v>
      </c>
      <c r="R48" s="65" t="e">
        <f t="shared" si="2"/>
        <v>#REF!</v>
      </c>
    </row>
    <row r="49" spans="1:18">
      <c r="A49" s="67" t="e">
        <f t="shared" si="0"/>
        <v>#REF!</v>
      </c>
      <c r="B49" s="64">
        <f>'1'!A49</f>
        <v>3</v>
      </c>
      <c r="C49" s="64" t="str">
        <f>'1'!B49</f>
        <v>김선홍</v>
      </c>
      <c r="D49" s="80">
        <f>'전체성적(반별)'!W48</f>
        <v>6.625</v>
      </c>
      <c r="E49" s="67">
        <f t="shared" si="1"/>
        <v>79467</v>
      </c>
      <c r="F49" s="68">
        <f>IF('1'!V49=0,"",'1'!V49)</f>
        <v>224</v>
      </c>
      <c r="G49" s="69">
        <f>'1'!W49</f>
        <v>13.5</v>
      </c>
      <c r="H49" s="67"/>
      <c r="I49" s="67"/>
      <c r="J49" s="68">
        <f>'1'!F49</f>
        <v>7</v>
      </c>
      <c r="K49" s="68">
        <f>'1'!J49</f>
        <v>9</v>
      </c>
      <c r="L49" s="68">
        <f>'1'!K49</f>
        <v>4</v>
      </c>
      <c r="M49" s="68">
        <f>'전체성적(반별)'!N48</f>
        <v>5</v>
      </c>
      <c r="N49" s="68">
        <f>'1'!Q49</f>
        <v>6</v>
      </c>
      <c r="O49" s="68">
        <f>'1'!U49</f>
        <v>7</v>
      </c>
      <c r="P49" s="68" t="e">
        <f>'1'!X49</f>
        <v>#REF!</v>
      </c>
      <c r="Q49" s="65" t="e">
        <f>'전체성적(반별)'!#REF!</f>
        <v>#REF!</v>
      </c>
      <c r="R49" s="65" t="e">
        <f t="shared" si="2"/>
        <v>#REF!</v>
      </c>
    </row>
    <row r="50" spans="1:18">
      <c r="A50" s="67" t="e">
        <f t="shared" si="0"/>
        <v>#REF!</v>
      </c>
      <c r="B50" s="64">
        <f>'1'!A50</f>
        <v>4</v>
      </c>
      <c r="C50" s="64" t="str">
        <f>'1'!B50</f>
        <v>박민찬</v>
      </c>
      <c r="D50" s="80">
        <f>'전체성적(반별)'!W49</f>
        <v>3.875</v>
      </c>
      <c r="E50" s="67">
        <f t="shared" si="1"/>
        <v>63423</v>
      </c>
      <c r="F50" s="68">
        <f>IF('1'!V50=0,"",'1'!V50)</f>
        <v>335</v>
      </c>
      <c r="G50" s="69">
        <f>'1'!W50</f>
        <v>64.833333333333329</v>
      </c>
      <c r="H50" s="67"/>
      <c r="I50" s="67"/>
      <c r="J50" s="68">
        <f>'1'!F50</f>
        <v>6</v>
      </c>
      <c r="K50" s="68">
        <f>'1'!J50</f>
        <v>3</v>
      </c>
      <c r="L50" s="68">
        <f>'1'!K50</f>
        <v>4</v>
      </c>
      <c r="M50" s="68">
        <f>'전체성적(반별)'!N49</f>
        <v>2</v>
      </c>
      <c r="N50" s="68">
        <f>'1'!Q50</f>
        <v>2</v>
      </c>
      <c r="O50" s="68">
        <f>'1'!U50</f>
        <v>3</v>
      </c>
      <c r="P50" s="68" t="e">
        <f>'1'!X50</f>
        <v>#REF!</v>
      </c>
      <c r="Q50" s="65" t="e">
        <f>'전체성적(반별)'!#REF!</f>
        <v>#REF!</v>
      </c>
      <c r="R50" s="65" t="e">
        <f t="shared" si="2"/>
        <v>#REF!</v>
      </c>
    </row>
    <row r="51" spans="1:18">
      <c r="A51" s="67" t="e">
        <f t="shared" si="0"/>
        <v>#REF!</v>
      </c>
      <c r="B51" s="64" t="e">
        <f>'1'!A51</f>
        <v>#REF!</v>
      </c>
      <c r="C51" s="64" t="e">
        <f>'1'!B51</f>
        <v>#REF!</v>
      </c>
      <c r="D51" s="80" t="e">
        <f>'전체성적(반별)'!#REF!</f>
        <v>#REF!</v>
      </c>
      <c r="E51" s="67" t="e">
        <f t="shared" si="1"/>
        <v>#REF!</v>
      </c>
      <c r="F51" s="68" t="e">
        <f>IF('1'!V51=0,"",'1'!V51)</f>
        <v>#REF!</v>
      </c>
      <c r="G51" s="69" t="e">
        <f>'1'!W51</f>
        <v>#REF!</v>
      </c>
      <c r="H51" s="67"/>
      <c r="I51" s="67"/>
      <c r="J51" s="68" t="e">
        <f>'1'!F51</f>
        <v>#REF!</v>
      </c>
      <c r="K51" s="68" t="e">
        <f>'1'!J51</f>
        <v>#REF!</v>
      </c>
      <c r="L51" s="68" t="e">
        <f>'1'!K51</f>
        <v>#REF!</v>
      </c>
      <c r="M51" s="68" t="e">
        <f>'전체성적(반별)'!#REF!</f>
        <v>#REF!</v>
      </c>
      <c r="N51" s="68" t="e">
        <f>'1'!Q51</f>
        <v>#REF!</v>
      </c>
      <c r="O51" s="68" t="e">
        <f>'1'!U51</f>
        <v>#REF!</v>
      </c>
      <c r="P51" s="68" t="e">
        <f>'1'!X51</f>
        <v>#REF!</v>
      </c>
      <c r="Q51" s="65" t="e">
        <f>'전체성적(반별)'!#REF!</f>
        <v>#REF!</v>
      </c>
      <c r="R51" s="65" t="e">
        <f t="shared" si="2"/>
        <v>#REF!</v>
      </c>
    </row>
    <row r="52" spans="1:18">
      <c r="A52" s="67" t="e">
        <f t="shared" si="0"/>
        <v>#REF!</v>
      </c>
      <c r="B52" s="64">
        <f>'1'!A52</f>
        <v>6</v>
      </c>
      <c r="C52" s="64" t="str">
        <f>'1'!B52</f>
        <v>박정원</v>
      </c>
      <c r="D52" s="80">
        <f>'전체성적(반별)'!W50</f>
        <v>4.375</v>
      </c>
      <c r="E52" s="67">
        <f t="shared" si="1"/>
        <v>55354</v>
      </c>
      <c r="F52" s="68">
        <f>IF('1'!V52=0,"",'1'!V52)</f>
        <v>315</v>
      </c>
      <c r="G52" s="69">
        <f>'1'!W52</f>
        <v>54</v>
      </c>
      <c r="H52" s="67"/>
      <c r="I52" s="67"/>
      <c r="J52" s="68">
        <f>'1'!F52</f>
        <v>5</v>
      </c>
      <c r="K52" s="68">
        <f>'1'!J52</f>
        <v>5</v>
      </c>
      <c r="L52" s="68">
        <f>'1'!K52</f>
        <v>3</v>
      </c>
      <c r="M52" s="68">
        <f>'전체성적(반별)'!N50</f>
        <v>4</v>
      </c>
      <c r="N52" s="68">
        <f>'1'!Q52</f>
        <v>5</v>
      </c>
      <c r="O52" s="68">
        <f>'1'!U52</f>
        <v>4</v>
      </c>
      <c r="P52" s="68" t="e">
        <f>'1'!X52</f>
        <v>#REF!</v>
      </c>
      <c r="Q52" s="65" t="e">
        <f>'전체성적(반별)'!#REF!</f>
        <v>#REF!</v>
      </c>
      <c r="R52" s="65" t="e">
        <f t="shared" si="2"/>
        <v>#REF!</v>
      </c>
    </row>
    <row r="53" spans="1:18">
      <c r="A53" s="67" t="e">
        <f t="shared" si="0"/>
        <v>#REF!</v>
      </c>
      <c r="B53" s="64">
        <f>'1'!A53</f>
        <v>7</v>
      </c>
      <c r="C53" s="64" t="str">
        <f>'1'!B53</f>
        <v>박지민</v>
      </c>
      <c r="D53" s="80">
        <f>'전체성적(반별)'!W51</f>
        <v>6.875</v>
      </c>
      <c r="E53" s="67">
        <f t="shared" si="1"/>
        <v>98547</v>
      </c>
      <c r="F53" s="68">
        <f>IF('1'!V53=0,"",'1'!V53)</f>
        <v>214</v>
      </c>
      <c r="G53" s="69">
        <f>'1'!W53</f>
        <v>14.833333333333334</v>
      </c>
      <c r="H53" s="67"/>
      <c r="I53" s="67"/>
      <c r="J53" s="68">
        <f>'1'!F53</f>
        <v>9</v>
      </c>
      <c r="K53" s="68">
        <f>'1'!J53</f>
        <v>8</v>
      </c>
      <c r="L53" s="68">
        <f>'1'!K53</f>
        <v>5</v>
      </c>
      <c r="M53" s="68">
        <f>'전체성적(반별)'!N51</f>
        <v>9</v>
      </c>
      <c r="N53" s="68">
        <f>'1'!Q53</f>
        <v>4</v>
      </c>
      <c r="O53" s="68">
        <f>'1'!U53</f>
        <v>7</v>
      </c>
      <c r="P53" s="68" t="e">
        <f>'1'!X53</f>
        <v>#REF!</v>
      </c>
      <c r="Q53" s="65" t="e">
        <f>'전체성적(반별)'!#REF!</f>
        <v>#REF!</v>
      </c>
      <c r="R53" s="65" t="e">
        <f t="shared" si="2"/>
        <v>#REF!</v>
      </c>
    </row>
    <row r="54" spans="1:18">
      <c r="A54" s="67" t="e">
        <f t="shared" si="0"/>
        <v>#REF!</v>
      </c>
      <c r="B54" s="64">
        <f>'1'!A54</f>
        <v>8</v>
      </c>
      <c r="C54" s="64" t="str">
        <f>'1'!B54</f>
        <v>서민규</v>
      </c>
      <c r="D54" s="80">
        <f>'전체성적(반별)'!W52</f>
        <v>4.75</v>
      </c>
      <c r="E54" s="67">
        <f t="shared" si="1"/>
        <v>54564</v>
      </c>
      <c r="F54" s="68">
        <f>IF('1'!V54=0,"",'1'!V54)</f>
        <v>308</v>
      </c>
      <c r="G54" s="69">
        <f>'1'!W54</f>
        <v>51.5</v>
      </c>
      <c r="H54" s="67"/>
      <c r="I54" s="67"/>
      <c r="J54" s="68">
        <f>'1'!F54</f>
        <v>5</v>
      </c>
      <c r="K54" s="68">
        <f>'1'!J54</f>
        <v>4</v>
      </c>
      <c r="L54" s="68">
        <f>'1'!K54</f>
        <v>5</v>
      </c>
      <c r="M54" s="68">
        <f>'전체성적(반별)'!N52</f>
        <v>4</v>
      </c>
      <c r="N54" s="68">
        <f>'1'!Q54</f>
        <v>6</v>
      </c>
      <c r="O54" s="68">
        <f>'1'!U54</f>
        <v>4</v>
      </c>
      <c r="P54" s="68" t="e">
        <f>'1'!X54</f>
        <v>#REF!</v>
      </c>
      <c r="Q54" s="65" t="e">
        <f>'전체성적(반별)'!#REF!</f>
        <v>#REF!</v>
      </c>
      <c r="R54" s="65" t="e">
        <f t="shared" si="2"/>
        <v>#REF!</v>
      </c>
    </row>
    <row r="55" spans="1:18">
      <c r="A55" s="67" t="e">
        <f t="shared" si="0"/>
        <v>#REF!</v>
      </c>
      <c r="B55" s="64">
        <f>'1'!A55</f>
        <v>9</v>
      </c>
      <c r="C55" s="64" t="str">
        <f>'1'!B55</f>
        <v>신우주</v>
      </c>
      <c r="D55" s="80">
        <f>'전체성적(반별)'!W53</f>
        <v>6.75</v>
      </c>
      <c r="E55" s="67">
        <f t="shared" si="1"/>
        <v>75966</v>
      </c>
      <c r="F55" s="68">
        <f>IF('1'!V55=0,"",'1'!V55)</f>
        <v>253</v>
      </c>
      <c r="G55" s="69">
        <f>'1'!W55</f>
        <v>26.333333333333332</v>
      </c>
      <c r="H55" s="67"/>
      <c r="I55" s="67"/>
      <c r="J55" s="68">
        <f>'1'!F55</f>
        <v>7</v>
      </c>
      <c r="K55" s="68">
        <f>'1'!J55</f>
        <v>5</v>
      </c>
      <c r="L55" s="68">
        <f>'1'!K55</f>
        <v>9</v>
      </c>
      <c r="M55" s="68">
        <f>'전체성적(반별)'!N53</f>
        <v>6</v>
      </c>
      <c r="N55" s="68">
        <f>'1'!Q55</f>
        <v>6</v>
      </c>
      <c r="O55" s="68">
        <f>'1'!U55</f>
        <v>6</v>
      </c>
      <c r="P55" s="68" t="e">
        <f>'1'!X55</f>
        <v>#REF!</v>
      </c>
      <c r="Q55" s="65" t="e">
        <f>'전체성적(반별)'!#REF!</f>
        <v>#REF!</v>
      </c>
      <c r="R55" s="65" t="e">
        <f t="shared" si="2"/>
        <v>#REF!</v>
      </c>
    </row>
    <row r="56" spans="1:18">
      <c r="A56" s="67" t="e">
        <f t="shared" si="0"/>
        <v>#REF!</v>
      </c>
      <c r="B56" s="64">
        <f>'1'!A56</f>
        <v>10</v>
      </c>
      <c r="C56" s="64" t="str">
        <f>'1'!B56</f>
        <v>신의현</v>
      </c>
      <c r="D56" s="80">
        <f>'전체성적(반별)'!W54</f>
        <v>5.375</v>
      </c>
      <c r="E56" s="67">
        <f t="shared" si="1"/>
        <v>76454</v>
      </c>
      <c r="F56" s="68">
        <f>IF('1'!V56=0,"",'1'!V56)</f>
        <v>274</v>
      </c>
      <c r="G56" s="69">
        <f>'1'!W56</f>
        <v>36.166666666666664</v>
      </c>
      <c r="H56" s="67"/>
      <c r="I56" s="67"/>
      <c r="J56" s="68">
        <f>'1'!F56</f>
        <v>7</v>
      </c>
      <c r="K56" s="68">
        <f>'1'!J56</f>
        <v>6</v>
      </c>
      <c r="L56" s="68">
        <f>'1'!K56</f>
        <v>4</v>
      </c>
      <c r="M56" s="68">
        <f>'전체성적(반별)'!N54</f>
        <v>3</v>
      </c>
      <c r="N56" s="68">
        <f>'1'!Q56</f>
        <v>5</v>
      </c>
      <c r="O56" s="68">
        <f>'1'!U56</f>
        <v>4</v>
      </c>
      <c r="P56" s="68" t="e">
        <f>'1'!X56</f>
        <v>#REF!</v>
      </c>
      <c r="Q56" s="65" t="e">
        <f>'전체성적(반별)'!#REF!</f>
        <v>#REF!</v>
      </c>
      <c r="R56" s="65" t="e">
        <f t="shared" si="2"/>
        <v>#REF!</v>
      </c>
    </row>
    <row r="57" spans="1:18">
      <c r="A57" s="67" t="e">
        <f t="shared" si="0"/>
        <v>#REF!</v>
      </c>
      <c r="B57" s="64">
        <f>'1'!A57</f>
        <v>11</v>
      </c>
      <c r="C57" s="64" t="str">
        <f>'1'!B57</f>
        <v>유환민</v>
      </c>
      <c r="D57" s="80">
        <f>'전체성적(반별)'!W55</f>
        <v>5.5</v>
      </c>
      <c r="E57" s="67">
        <f t="shared" si="1"/>
        <v>83575</v>
      </c>
      <c r="F57" s="68">
        <f>IF('1'!V57=0,"",'1'!V57)</f>
        <v>272</v>
      </c>
      <c r="G57" s="69">
        <f>'1'!W57</f>
        <v>40</v>
      </c>
      <c r="H57" s="67"/>
      <c r="I57" s="67"/>
      <c r="J57" s="68">
        <f>'1'!F57</f>
        <v>8</v>
      </c>
      <c r="K57" s="68">
        <f>'1'!J57</f>
        <v>3</v>
      </c>
      <c r="L57" s="68">
        <f>'1'!K57</f>
        <v>5</v>
      </c>
      <c r="M57" s="68">
        <f>'전체성적(반별)'!N55</f>
        <v>8</v>
      </c>
      <c r="N57" s="68">
        <f>'1'!Q57</f>
        <v>7</v>
      </c>
      <c r="O57" s="68">
        <f>'1'!U57</f>
        <v>5</v>
      </c>
      <c r="P57" s="68" t="e">
        <f>'1'!X57</f>
        <v>#REF!</v>
      </c>
      <c r="Q57" s="65" t="e">
        <f>'전체성적(반별)'!#REF!</f>
        <v>#REF!</v>
      </c>
      <c r="R57" s="65" t="e">
        <f t="shared" si="2"/>
        <v>#REF!</v>
      </c>
    </row>
    <row r="58" spans="1:18">
      <c r="A58" s="67" t="e">
        <f t="shared" si="0"/>
        <v>#REF!</v>
      </c>
      <c r="B58" s="64">
        <f>'1'!A58</f>
        <v>12</v>
      </c>
      <c r="C58" s="64" t="str">
        <f>'1'!B58</f>
        <v>윤현웅</v>
      </c>
      <c r="D58" s="80">
        <f>'전체성적(반별)'!W56</f>
        <v>3.75</v>
      </c>
      <c r="E58" s="67">
        <f t="shared" si="1"/>
        <v>53344</v>
      </c>
      <c r="F58" s="68">
        <f>IF('1'!V58=0,"",'1'!V58)</f>
        <v>342</v>
      </c>
      <c r="G58" s="69">
        <f>'1'!W58</f>
        <v>67.833333333333329</v>
      </c>
      <c r="H58" s="67"/>
      <c r="I58" s="67"/>
      <c r="J58" s="68">
        <f>'1'!F58</f>
        <v>5</v>
      </c>
      <c r="K58" s="68">
        <f>'1'!J58</f>
        <v>3</v>
      </c>
      <c r="L58" s="68">
        <f>'1'!K58</f>
        <v>3</v>
      </c>
      <c r="M58" s="68">
        <f>'전체성적(반별)'!N56</f>
        <v>6</v>
      </c>
      <c r="N58" s="68">
        <f>'1'!Q58</f>
        <v>4</v>
      </c>
      <c r="O58" s="68">
        <f>'1'!U58</f>
        <v>4</v>
      </c>
      <c r="P58" s="68" t="e">
        <f>'1'!X58</f>
        <v>#REF!</v>
      </c>
      <c r="Q58" s="65" t="e">
        <f>'전체성적(반별)'!#REF!</f>
        <v>#REF!</v>
      </c>
      <c r="R58" s="65" t="e">
        <f t="shared" si="2"/>
        <v>#REF!</v>
      </c>
    </row>
    <row r="59" spans="1:18">
      <c r="A59" s="67" t="e">
        <f t="shared" si="0"/>
        <v>#REF!</v>
      </c>
      <c r="B59" s="64">
        <f>'1'!A59</f>
        <v>13</v>
      </c>
      <c r="C59" s="64" t="str">
        <f>'1'!B59</f>
        <v>이연호</v>
      </c>
      <c r="D59" s="80">
        <f>'전체성적(반별)'!W57</f>
        <v>5.125</v>
      </c>
      <c r="E59" s="67">
        <f t="shared" si="1"/>
        <v>65367</v>
      </c>
      <c r="F59" s="68">
        <f>IF('1'!V59=0,"",'1'!V59)</f>
        <v>274</v>
      </c>
      <c r="G59" s="69">
        <f>'1'!W59</f>
        <v>34.166666666666664</v>
      </c>
      <c r="H59" s="67"/>
      <c r="I59" s="67"/>
      <c r="J59" s="68">
        <f>'1'!F59</f>
        <v>6</v>
      </c>
      <c r="K59" s="68">
        <f>'1'!J59</f>
        <v>5</v>
      </c>
      <c r="L59" s="68">
        <f>'1'!K59</f>
        <v>3</v>
      </c>
      <c r="M59" s="68">
        <f>'전체성적(반별)'!N57</f>
        <v>5</v>
      </c>
      <c r="N59" s="68">
        <f>'1'!Q59</f>
        <v>6</v>
      </c>
      <c r="O59" s="68">
        <f>'1'!U59</f>
        <v>7</v>
      </c>
      <c r="P59" s="68" t="e">
        <f>'1'!X59</f>
        <v>#REF!</v>
      </c>
      <c r="Q59" s="65" t="e">
        <f>'전체성적(반별)'!#REF!</f>
        <v>#REF!</v>
      </c>
      <c r="R59" s="65" t="e">
        <f t="shared" si="2"/>
        <v>#REF!</v>
      </c>
    </row>
    <row r="60" spans="1:18">
      <c r="A60" s="67" t="e">
        <f t="shared" si="0"/>
        <v>#REF!</v>
      </c>
      <c r="B60" s="64">
        <f>'1'!A60</f>
        <v>14</v>
      </c>
      <c r="C60" s="64" t="str">
        <f>'1'!B60</f>
        <v>이재준</v>
      </c>
      <c r="D60" s="80">
        <f>'전체성적(반별)'!W58</f>
        <v>7.5</v>
      </c>
      <c r="E60" s="67">
        <f t="shared" si="1"/>
        <v>98677</v>
      </c>
      <c r="F60" s="68">
        <f>IF('1'!V60=0,"",'1'!V60)</f>
        <v>199</v>
      </c>
      <c r="G60" s="69">
        <f>'1'!W60</f>
        <v>7.333333333333333</v>
      </c>
      <c r="H60" s="67"/>
      <c r="I60" s="67"/>
      <c r="J60" s="68">
        <f>'1'!F60</f>
        <v>9</v>
      </c>
      <c r="K60" s="68">
        <f>'1'!J60</f>
        <v>8</v>
      </c>
      <c r="L60" s="68">
        <f>'1'!K60</f>
        <v>6</v>
      </c>
      <c r="M60" s="68">
        <f>'전체성적(반별)'!N58</f>
        <v>7</v>
      </c>
      <c r="N60" s="68">
        <f>'1'!Q60</f>
        <v>7</v>
      </c>
      <c r="O60" s="68">
        <f>'1'!U60</f>
        <v>7</v>
      </c>
      <c r="P60" s="68" t="e">
        <f>'1'!X60</f>
        <v>#REF!</v>
      </c>
      <c r="Q60" s="65" t="e">
        <f>'전체성적(반별)'!#REF!</f>
        <v>#REF!</v>
      </c>
      <c r="R60" s="65" t="e">
        <f t="shared" si="2"/>
        <v>#REF!</v>
      </c>
    </row>
    <row r="61" spans="1:18">
      <c r="A61" s="67" t="e">
        <f t="shared" si="0"/>
        <v>#REF!</v>
      </c>
      <c r="B61" s="64">
        <f>'1'!A61</f>
        <v>15</v>
      </c>
      <c r="C61" s="64" t="str">
        <f>'1'!B61</f>
        <v>임병욱</v>
      </c>
      <c r="D61" s="80">
        <f>'전체성적(반별)'!W59</f>
        <v>4.5</v>
      </c>
      <c r="E61" s="67">
        <f t="shared" si="1"/>
        <v>45455</v>
      </c>
      <c r="F61" s="68">
        <f>IF('1'!V61=0,"",'1'!V61)</f>
        <v>311</v>
      </c>
      <c r="G61" s="69">
        <f>'1'!W61</f>
        <v>53.333333333333336</v>
      </c>
      <c r="H61" s="67"/>
      <c r="I61" s="67"/>
      <c r="J61" s="68">
        <f>'1'!F61</f>
        <v>4</v>
      </c>
      <c r="K61" s="68">
        <f>'1'!J61</f>
        <v>5</v>
      </c>
      <c r="L61" s="68">
        <f>'1'!K61</f>
        <v>4</v>
      </c>
      <c r="M61" s="68">
        <f>'전체성적(반별)'!N59</f>
        <v>2</v>
      </c>
      <c r="N61" s="68">
        <f>'1'!Q61</f>
        <v>5</v>
      </c>
      <c r="O61" s="68">
        <f>'1'!U61</f>
        <v>5</v>
      </c>
      <c r="P61" s="68" t="e">
        <f>'1'!X61</f>
        <v>#REF!</v>
      </c>
      <c r="Q61" s="65" t="e">
        <f>'전체성적(반별)'!#REF!</f>
        <v>#REF!</v>
      </c>
      <c r="R61" s="65" t="e">
        <f t="shared" si="2"/>
        <v>#REF!</v>
      </c>
    </row>
    <row r="62" spans="1:18">
      <c r="A62" s="67" t="e">
        <f t="shared" si="0"/>
        <v>#REF!</v>
      </c>
      <c r="B62" s="64">
        <f>'1'!A62</f>
        <v>16</v>
      </c>
      <c r="C62" s="64" t="str">
        <f>'1'!B62</f>
        <v>조용현</v>
      </c>
      <c r="D62" s="80">
        <f>'전체성적(반별)'!W60</f>
        <v>4.875</v>
      </c>
      <c r="E62" s="67">
        <f t="shared" si="1"/>
        <v>45458</v>
      </c>
      <c r="F62" s="68">
        <f>IF('1'!V62=0,"",'1'!V62)</f>
        <v>304</v>
      </c>
      <c r="G62" s="69">
        <f>'1'!W62</f>
        <v>47.833333333333336</v>
      </c>
      <c r="H62" s="67"/>
      <c r="I62" s="67"/>
      <c r="J62" s="68">
        <f>'1'!F62</f>
        <v>4</v>
      </c>
      <c r="K62" s="68">
        <f>'1'!J62</f>
        <v>5</v>
      </c>
      <c r="L62" s="68">
        <f>'1'!K62</f>
        <v>4</v>
      </c>
      <c r="M62" s="68">
        <f>'전체성적(반별)'!N60</f>
        <v>5</v>
      </c>
      <c r="N62" s="68">
        <f>'1'!Q62</f>
        <v>5</v>
      </c>
      <c r="O62" s="68">
        <f>'1'!U62</f>
        <v>8</v>
      </c>
      <c r="P62" s="68" t="e">
        <f>'1'!X62</f>
        <v>#REF!</v>
      </c>
      <c r="Q62" s="65" t="e">
        <f>'전체성적(반별)'!#REF!</f>
        <v>#REF!</v>
      </c>
      <c r="R62" s="65" t="e">
        <f t="shared" si="2"/>
        <v>#REF!</v>
      </c>
    </row>
    <row r="63" spans="1:18">
      <c r="A63" s="67" t="e">
        <f t="shared" si="0"/>
        <v>#REF!</v>
      </c>
      <c r="B63" s="64">
        <f>'1'!A63</f>
        <v>17</v>
      </c>
      <c r="C63" s="64" t="str">
        <f>'1'!B63</f>
        <v>차명근</v>
      </c>
      <c r="D63" s="80">
        <f>'전체성적(반별)'!W61</f>
        <v>2.375</v>
      </c>
      <c r="E63" s="67">
        <f t="shared" si="1"/>
        <v>23143</v>
      </c>
      <c r="F63" s="68">
        <f>IF('1'!V63=0,"",'1'!V63)</f>
        <v>362</v>
      </c>
      <c r="G63" s="69">
        <f>'1'!W63</f>
        <v>83.333333333333329</v>
      </c>
      <c r="H63" s="67"/>
      <c r="I63" s="67"/>
      <c r="J63" s="68">
        <f>'1'!F63</f>
        <v>2</v>
      </c>
      <c r="K63" s="68">
        <f>'1'!J63</f>
        <v>3</v>
      </c>
      <c r="L63" s="68">
        <f>'1'!K63</f>
        <v>1</v>
      </c>
      <c r="M63" s="68">
        <f>'전체성적(반별)'!N61</f>
        <v>4</v>
      </c>
      <c r="N63" s="68">
        <f>'1'!Q63</f>
        <v>4</v>
      </c>
      <c r="O63" s="68">
        <f>'1'!U63</f>
        <v>3</v>
      </c>
      <c r="P63" s="68" t="e">
        <f>'1'!X63</f>
        <v>#REF!</v>
      </c>
      <c r="Q63" s="65" t="e">
        <f>'전체성적(반별)'!#REF!</f>
        <v>#REF!</v>
      </c>
      <c r="R63" s="65" t="e">
        <f t="shared" si="2"/>
        <v>#REF!</v>
      </c>
    </row>
    <row r="64" spans="1:18">
      <c r="A64" s="67" t="e">
        <f t="shared" si="0"/>
        <v>#REF!</v>
      </c>
      <c r="B64" s="64">
        <f>'1'!A64</f>
        <v>18</v>
      </c>
      <c r="C64" s="64" t="str">
        <f>'1'!B64</f>
        <v>최성영</v>
      </c>
      <c r="D64" s="80">
        <f>'전체성적(반별)'!W62</f>
        <v>4</v>
      </c>
      <c r="E64" s="67">
        <f t="shared" si="1"/>
        <v>55342</v>
      </c>
      <c r="F64" s="68">
        <f>IF('1'!V64=0,"",'1'!V64)</f>
        <v>331</v>
      </c>
      <c r="G64" s="69">
        <f>'1'!W64</f>
        <v>62</v>
      </c>
      <c r="H64" s="67"/>
      <c r="I64" s="67"/>
      <c r="J64" s="68">
        <f>'1'!F64</f>
        <v>5</v>
      </c>
      <c r="K64" s="68">
        <f>'1'!J64</f>
        <v>5</v>
      </c>
      <c r="L64" s="68">
        <f>'1'!K64</f>
        <v>3</v>
      </c>
      <c r="M64" s="68">
        <f>'전체성적(반별)'!N62</f>
        <v>1</v>
      </c>
      <c r="N64" s="68">
        <f>'1'!Q64</f>
        <v>4</v>
      </c>
      <c r="O64" s="68">
        <f>'1'!U64</f>
        <v>2</v>
      </c>
      <c r="P64" s="68" t="e">
        <f>'1'!X64</f>
        <v>#REF!</v>
      </c>
      <c r="Q64" s="65" t="e">
        <f>'전체성적(반별)'!#REF!</f>
        <v>#REF!</v>
      </c>
      <c r="R64" s="65" t="e">
        <f t="shared" si="2"/>
        <v>#REF!</v>
      </c>
    </row>
    <row r="65" spans="1:18">
      <c r="A65" s="67" t="e">
        <f t="shared" si="0"/>
        <v>#REF!</v>
      </c>
      <c r="B65" s="64">
        <f>'1'!A65</f>
        <v>19</v>
      </c>
      <c r="C65" s="64" t="str">
        <f>'1'!B65</f>
        <v>최종찬</v>
      </c>
      <c r="D65" s="80">
        <f>'전체성적(반별)'!W63</f>
        <v>4.25</v>
      </c>
      <c r="E65" s="67">
        <f t="shared" si="1"/>
        <v>65253</v>
      </c>
      <c r="F65" s="68">
        <f>IF('1'!V65=0,"",'1'!V65)</f>
        <v>307</v>
      </c>
      <c r="G65" s="69">
        <f>'1'!W65</f>
        <v>49.166666666666664</v>
      </c>
      <c r="H65" s="67"/>
      <c r="I65" s="67"/>
      <c r="J65" s="68">
        <f>'1'!F65</f>
        <v>6</v>
      </c>
      <c r="K65" s="68">
        <f>'1'!J65</f>
        <v>5</v>
      </c>
      <c r="L65" s="68">
        <f>'1'!K65</f>
        <v>2</v>
      </c>
      <c r="M65" s="68">
        <f>'전체성적(반별)'!N63</f>
        <v>2</v>
      </c>
      <c r="N65" s="68">
        <f>'1'!Q65</f>
        <v>5</v>
      </c>
      <c r="O65" s="68">
        <f>'1'!U65</f>
        <v>3</v>
      </c>
      <c r="P65" s="68" t="e">
        <f>'1'!X65</f>
        <v>#REF!</v>
      </c>
      <c r="Q65" s="65" t="e">
        <f>'전체성적(반별)'!#REF!</f>
        <v>#REF!</v>
      </c>
      <c r="R65" s="65" t="e">
        <f t="shared" si="2"/>
        <v>#REF!</v>
      </c>
    </row>
    <row r="66" spans="1:18">
      <c r="A66" s="67" t="e">
        <f t="shared" ref="A66:A129" si="3">P66</f>
        <v>#REF!</v>
      </c>
      <c r="B66" s="64">
        <f>'1'!A66</f>
        <v>20</v>
      </c>
      <c r="C66" s="64" t="str">
        <f>'1'!B66</f>
        <v>홍승훈</v>
      </c>
      <c r="D66" s="80">
        <f>'전체성적(반별)'!W64</f>
        <v>5.25</v>
      </c>
      <c r="E66" s="67">
        <f t="shared" si="1"/>
        <v>55655</v>
      </c>
      <c r="F66" s="68">
        <f>IF('1'!V66=0,"",'1'!V66)</f>
        <v>314</v>
      </c>
      <c r="G66" s="69">
        <f>'1'!W66</f>
        <v>53.666666666666664</v>
      </c>
      <c r="H66" s="67"/>
      <c r="I66" s="67"/>
      <c r="J66" s="68">
        <f>'1'!F66</f>
        <v>5</v>
      </c>
      <c r="K66" s="68">
        <f>'1'!J66</f>
        <v>5</v>
      </c>
      <c r="L66" s="68">
        <f>'1'!K66</f>
        <v>6</v>
      </c>
      <c r="M66" s="68">
        <f>'전체성적(반별)'!N64</f>
        <v>3</v>
      </c>
      <c r="N66" s="68">
        <f>'1'!Q66</f>
        <v>5</v>
      </c>
      <c r="O66" s="68">
        <f>'1'!U66</f>
        <v>5</v>
      </c>
      <c r="P66" s="68" t="e">
        <f>'1'!X66</f>
        <v>#REF!</v>
      </c>
      <c r="Q66" s="65" t="e">
        <f>'전체성적(반별)'!#REF!</f>
        <v>#REF!</v>
      </c>
      <c r="R66" s="65" t="e">
        <f t="shared" si="2"/>
        <v>#REF!</v>
      </c>
    </row>
    <row r="67" spans="1:18">
      <c r="A67" s="67" t="e">
        <f t="shared" si="3"/>
        <v>#REF!</v>
      </c>
      <c r="B67" s="64">
        <f>'1'!A67</f>
        <v>21</v>
      </c>
      <c r="C67" s="64" t="str">
        <f>'1'!B67</f>
        <v>황민석</v>
      </c>
      <c r="D67" s="80">
        <f>'전체성적(반별)'!W65</f>
        <v>3</v>
      </c>
      <c r="E67" s="67">
        <f t="shared" ref="E67:E130" si="4">IF(F67="","",J67*10000+K67*1000+L67*100+N67*10+O67)</f>
        <v>23344</v>
      </c>
      <c r="F67" s="68">
        <f>IF('1'!V67=0,"",'1'!V67)</f>
        <v>358</v>
      </c>
      <c r="G67" s="69">
        <f>'1'!W67</f>
        <v>81</v>
      </c>
      <c r="H67" s="67"/>
      <c r="I67" s="67"/>
      <c r="J67" s="68">
        <f>'1'!F67</f>
        <v>2</v>
      </c>
      <c r="K67" s="68">
        <f>'1'!J67</f>
        <v>3</v>
      </c>
      <c r="L67" s="68">
        <f>'1'!K67</f>
        <v>3</v>
      </c>
      <c r="M67" s="68">
        <f>'전체성적(반별)'!N65</f>
        <v>3</v>
      </c>
      <c r="N67" s="68">
        <f>'1'!Q67</f>
        <v>4</v>
      </c>
      <c r="O67" s="68">
        <f>'1'!U67</f>
        <v>4</v>
      </c>
      <c r="P67" s="68" t="e">
        <f>'1'!X67</f>
        <v>#REF!</v>
      </c>
      <c r="Q67" s="65" t="e">
        <f>'전체성적(반별)'!#REF!</f>
        <v>#REF!</v>
      </c>
      <c r="R67" s="65" t="e">
        <f t="shared" ref="R67:R130" si="5">IF(F67="",3000,IF(Q67="사탐",1000+P67+(1-G67/100),2000+P67+(1-G67/100)))</f>
        <v>#REF!</v>
      </c>
    </row>
    <row r="68" spans="1:18">
      <c r="A68" s="67" t="e">
        <f t="shared" si="3"/>
        <v>#REF!</v>
      </c>
      <c r="B68" s="64">
        <f>'1'!A68</f>
        <v>1</v>
      </c>
      <c r="C68" s="64" t="str">
        <f>'1'!B68</f>
        <v>강선율</v>
      </c>
      <c r="D68" s="80">
        <f>'전체성적(반별)'!W66</f>
        <v>7.125</v>
      </c>
      <c r="E68" s="67">
        <f t="shared" si="4"/>
        <v>77769</v>
      </c>
      <c r="F68" s="68">
        <f>IF('1'!V68=0,"",'1'!V68)</f>
        <v>222</v>
      </c>
      <c r="G68" s="69">
        <f>'1'!W68</f>
        <v>16</v>
      </c>
      <c r="H68" s="67"/>
      <c r="I68" s="67"/>
      <c r="J68" s="68">
        <f>'1'!F68</f>
        <v>7</v>
      </c>
      <c r="K68" s="68">
        <f>'1'!J68</f>
        <v>7</v>
      </c>
      <c r="L68" s="68">
        <f>'1'!K68</f>
        <v>7</v>
      </c>
      <c r="M68" s="68">
        <f>'전체성적(반별)'!N66</f>
        <v>6</v>
      </c>
      <c r="N68" s="68">
        <f>'1'!Q68</f>
        <v>6</v>
      </c>
      <c r="O68" s="68">
        <f>'1'!U68</f>
        <v>9</v>
      </c>
      <c r="P68" s="68" t="e">
        <f>'1'!X68</f>
        <v>#REF!</v>
      </c>
      <c r="Q68" s="65" t="e">
        <f>'전체성적(반별)'!#REF!</f>
        <v>#REF!</v>
      </c>
      <c r="R68" s="65" t="e">
        <f t="shared" si="5"/>
        <v>#REF!</v>
      </c>
    </row>
    <row r="69" spans="1:18">
      <c r="A69" s="67" t="e">
        <f t="shared" si="3"/>
        <v>#REF!</v>
      </c>
      <c r="B69" s="64">
        <f>'1'!A69</f>
        <v>2</v>
      </c>
      <c r="C69" s="64" t="str">
        <f>'1'!B69</f>
        <v>구서진</v>
      </c>
      <c r="D69" s="80">
        <f>'전체성적(반별)'!W67</f>
        <v>4.625</v>
      </c>
      <c r="E69" s="67">
        <f t="shared" si="4"/>
        <v>54456</v>
      </c>
      <c r="F69" s="68">
        <f>IF('1'!V69=0,"",'1'!V69)</f>
        <v>300</v>
      </c>
      <c r="G69" s="69">
        <f>'1'!W69</f>
        <v>47.5</v>
      </c>
      <c r="H69" s="67"/>
      <c r="I69" s="67"/>
      <c r="J69" s="68">
        <f>'1'!F69</f>
        <v>5</v>
      </c>
      <c r="K69" s="68">
        <f>'1'!J69</f>
        <v>4</v>
      </c>
      <c r="L69" s="68">
        <f>'1'!K69</f>
        <v>4</v>
      </c>
      <c r="M69" s="68">
        <f>'전체성적(반별)'!N67</f>
        <v>3</v>
      </c>
      <c r="N69" s="68">
        <f>'1'!Q69</f>
        <v>5</v>
      </c>
      <c r="O69" s="68">
        <f>'1'!U69</f>
        <v>6</v>
      </c>
      <c r="P69" s="68" t="e">
        <f>'1'!X69</f>
        <v>#REF!</v>
      </c>
      <c r="Q69" s="65" t="e">
        <f>'전체성적(반별)'!#REF!</f>
        <v>#REF!</v>
      </c>
      <c r="R69" s="65" t="e">
        <f t="shared" si="5"/>
        <v>#REF!</v>
      </c>
    </row>
    <row r="70" spans="1:18">
      <c r="A70" s="67" t="e">
        <f t="shared" si="3"/>
        <v>#REF!</v>
      </c>
      <c r="B70" s="64">
        <f>'1'!A70</f>
        <v>3</v>
      </c>
      <c r="C70" s="64" t="str">
        <f>'1'!B70</f>
        <v>김광현</v>
      </c>
      <c r="D70" s="80">
        <f>'전체성적(반별)'!W68</f>
        <v>2.75</v>
      </c>
      <c r="E70" s="67">
        <f t="shared" si="4"/>
        <v>25142</v>
      </c>
      <c r="F70" s="68">
        <f>IF('1'!V70=0,"",'1'!V70)</f>
        <v>349</v>
      </c>
      <c r="G70" s="69">
        <f>'1'!W70</f>
        <v>75.833333333333329</v>
      </c>
      <c r="H70" s="67"/>
      <c r="I70" s="67"/>
      <c r="J70" s="68">
        <f>'1'!F70</f>
        <v>2</v>
      </c>
      <c r="K70" s="68">
        <f>'1'!J70</f>
        <v>5</v>
      </c>
      <c r="L70" s="68">
        <f>'1'!K70</f>
        <v>1</v>
      </c>
      <c r="M70" s="68">
        <f>'전체성적(반별)'!N68</f>
        <v>5</v>
      </c>
      <c r="N70" s="68">
        <f>'1'!Q70</f>
        <v>4</v>
      </c>
      <c r="O70" s="68">
        <f>'1'!U70</f>
        <v>2</v>
      </c>
      <c r="P70" s="68" t="e">
        <f>'1'!X70</f>
        <v>#REF!</v>
      </c>
      <c r="Q70" s="65" t="e">
        <f>'전체성적(반별)'!#REF!</f>
        <v>#REF!</v>
      </c>
      <c r="R70" s="65" t="e">
        <f t="shared" si="5"/>
        <v>#REF!</v>
      </c>
    </row>
    <row r="71" spans="1:18">
      <c r="A71" s="67" t="e">
        <f t="shared" si="3"/>
        <v>#REF!</v>
      </c>
      <c r="B71" s="64" t="e">
        <f>'1'!A71</f>
        <v>#REF!</v>
      </c>
      <c r="C71" s="64" t="e">
        <f>'1'!B71</f>
        <v>#REF!</v>
      </c>
      <c r="D71" s="80" t="e">
        <f>'전체성적(반별)'!#REF!</f>
        <v>#REF!</v>
      </c>
      <c r="E71" s="67" t="e">
        <f t="shared" si="4"/>
        <v>#REF!</v>
      </c>
      <c r="F71" s="68" t="e">
        <f>IF('1'!V71=0,"",'1'!V71)</f>
        <v>#REF!</v>
      </c>
      <c r="G71" s="69" t="e">
        <f>'1'!W71</f>
        <v>#REF!</v>
      </c>
      <c r="H71" s="67"/>
      <c r="I71" s="67"/>
      <c r="J71" s="68" t="e">
        <f>'1'!F71</f>
        <v>#REF!</v>
      </c>
      <c r="K71" s="68" t="e">
        <f>'1'!J71</f>
        <v>#REF!</v>
      </c>
      <c r="L71" s="68" t="e">
        <f>'1'!K71</f>
        <v>#REF!</v>
      </c>
      <c r="M71" s="68" t="e">
        <f>'전체성적(반별)'!#REF!</f>
        <v>#REF!</v>
      </c>
      <c r="N71" s="68" t="e">
        <f>'1'!Q71</f>
        <v>#REF!</v>
      </c>
      <c r="O71" s="68" t="e">
        <f>'1'!U71</f>
        <v>#REF!</v>
      </c>
      <c r="P71" s="68" t="e">
        <f>'1'!X71</f>
        <v>#REF!</v>
      </c>
      <c r="Q71" s="65" t="e">
        <f>'전체성적(반별)'!#REF!</f>
        <v>#REF!</v>
      </c>
      <c r="R71" s="65" t="e">
        <f t="shared" si="5"/>
        <v>#REF!</v>
      </c>
    </row>
    <row r="72" spans="1:18">
      <c r="A72" s="67" t="e">
        <f t="shared" si="3"/>
        <v>#REF!</v>
      </c>
      <c r="B72" s="64">
        <f>'1'!A72</f>
        <v>5</v>
      </c>
      <c r="C72" s="64" t="str">
        <f>'1'!B72</f>
        <v>김민범</v>
      </c>
      <c r="D72" s="80">
        <f>'전체성적(반별)'!W69</f>
        <v>2.875</v>
      </c>
      <c r="E72" s="67">
        <f t="shared" si="4"/>
        <v>41352</v>
      </c>
      <c r="F72" s="68">
        <f>IF('1'!V72=0,"",'1'!V72)</f>
        <v>357</v>
      </c>
      <c r="G72" s="69">
        <f>'1'!W72</f>
        <v>77</v>
      </c>
      <c r="H72" s="67"/>
      <c r="I72" s="67"/>
      <c r="J72" s="68">
        <f>'1'!F72</f>
        <v>4</v>
      </c>
      <c r="K72" s="68">
        <f>'1'!J72</f>
        <v>1</v>
      </c>
      <c r="L72" s="68">
        <f>'1'!K72</f>
        <v>3</v>
      </c>
      <c r="M72" s="68">
        <f>'전체성적(반별)'!N69</f>
        <v>1</v>
      </c>
      <c r="N72" s="68">
        <f>'1'!Q72</f>
        <v>5</v>
      </c>
      <c r="O72" s="68">
        <f>'1'!U72</f>
        <v>2</v>
      </c>
      <c r="P72" s="68" t="e">
        <f>'1'!X72</f>
        <v>#REF!</v>
      </c>
      <c r="Q72" s="65" t="e">
        <f>'전체성적(반별)'!#REF!</f>
        <v>#REF!</v>
      </c>
      <c r="R72" s="65" t="e">
        <f t="shared" si="5"/>
        <v>#REF!</v>
      </c>
    </row>
    <row r="73" spans="1:18">
      <c r="A73" s="67" t="e">
        <f t="shared" si="3"/>
        <v>#REF!</v>
      </c>
      <c r="B73" s="64">
        <f>'1'!A73</f>
        <v>6</v>
      </c>
      <c r="C73" s="64" t="str">
        <f>'1'!B73</f>
        <v>김민찬</v>
      </c>
      <c r="D73" s="80">
        <f>'전체성적(반별)'!W70</f>
        <v>5.625</v>
      </c>
      <c r="E73" s="67">
        <f t="shared" si="4"/>
        <v>75565</v>
      </c>
      <c r="F73" s="68">
        <f>IF('1'!V73=0,"",'1'!V73)</f>
        <v>279</v>
      </c>
      <c r="G73" s="69">
        <f>'1'!W73</f>
        <v>37.5</v>
      </c>
      <c r="H73" s="67"/>
      <c r="I73" s="67"/>
      <c r="J73" s="68">
        <f>'1'!F73</f>
        <v>7</v>
      </c>
      <c r="K73" s="68">
        <f>'1'!J73</f>
        <v>5</v>
      </c>
      <c r="L73" s="68">
        <f>'1'!K73</f>
        <v>5</v>
      </c>
      <c r="M73" s="68">
        <f>'전체성적(반별)'!N70</f>
        <v>6</v>
      </c>
      <c r="N73" s="68">
        <f>'1'!Q73</f>
        <v>6</v>
      </c>
      <c r="O73" s="68">
        <f>'1'!U73</f>
        <v>5</v>
      </c>
      <c r="P73" s="68" t="e">
        <f>'1'!X73</f>
        <v>#REF!</v>
      </c>
      <c r="Q73" s="65" t="e">
        <f>'전체성적(반별)'!#REF!</f>
        <v>#REF!</v>
      </c>
      <c r="R73" s="65" t="e">
        <f t="shared" si="5"/>
        <v>#REF!</v>
      </c>
    </row>
    <row r="74" spans="1:18">
      <c r="A74" s="67" t="e">
        <f t="shared" si="3"/>
        <v>#REF!</v>
      </c>
      <c r="B74" s="64">
        <f>'1'!A74</f>
        <v>7</v>
      </c>
      <c r="C74" s="64" t="str">
        <f>'1'!B74</f>
        <v>김형욱</v>
      </c>
      <c r="D74" s="80">
        <f>'전체성적(반별)'!W71</f>
        <v>3.5</v>
      </c>
      <c r="E74" s="67">
        <f t="shared" si="4"/>
        <v>52424</v>
      </c>
      <c r="F74" s="68">
        <f>IF('1'!V74=0,"",'1'!V74)</f>
        <v>358</v>
      </c>
      <c r="G74" s="69">
        <f>'1'!W74</f>
        <v>76.166666666666671</v>
      </c>
      <c r="H74" s="67"/>
      <c r="I74" s="67"/>
      <c r="J74" s="68">
        <f>'1'!F74</f>
        <v>5</v>
      </c>
      <c r="K74" s="68">
        <f>'1'!J74</f>
        <v>2</v>
      </c>
      <c r="L74" s="68">
        <f>'1'!K74</f>
        <v>4</v>
      </c>
      <c r="M74" s="68">
        <f>'전체성적(반별)'!N71</f>
        <v>3</v>
      </c>
      <c r="N74" s="68">
        <f>'1'!Q74</f>
        <v>2</v>
      </c>
      <c r="O74" s="68">
        <f>'1'!U74</f>
        <v>4</v>
      </c>
      <c r="P74" s="68" t="e">
        <f>'1'!X74</f>
        <v>#REF!</v>
      </c>
      <c r="Q74" s="65" t="e">
        <f>'전체성적(반별)'!#REF!</f>
        <v>#REF!</v>
      </c>
      <c r="R74" s="65" t="e">
        <f t="shared" si="5"/>
        <v>#REF!</v>
      </c>
    </row>
    <row r="75" spans="1:18">
      <c r="A75" s="67" t="e">
        <f t="shared" si="3"/>
        <v>#REF!</v>
      </c>
      <c r="B75" s="64">
        <f>'1'!A75</f>
        <v>8</v>
      </c>
      <c r="C75" s="64" t="str">
        <f>'1'!B75</f>
        <v>류재훈</v>
      </c>
      <c r="D75" s="80">
        <f>'전체성적(반별)'!W72</f>
        <v>5.25</v>
      </c>
      <c r="E75" s="67">
        <f t="shared" si="4"/>
        <v>55664</v>
      </c>
      <c r="F75" s="68">
        <f>IF('1'!V75=0,"",'1'!V75)</f>
        <v>304</v>
      </c>
      <c r="G75" s="69">
        <f>'1'!W75</f>
        <v>48.333333333333336</v>
      </c>
      <c r="H75" s="67"/>
      <c r="I75" s="67"/>
      <c r="J75" s="68">
        <f>'1'!F75</f>
        <v>5</v>
      </c>
      <c r="K75" s="68">
        <f>'1'!J75</f>
        <v>5</v>
      </c>
      <c r="L75" s="68">
        <f>'1'!K75</f>
        <v>6</v>
      </c>
      <c r="M75" s="68">
        <f>'전체성적(반별)'!N72</f>
        <v>2</v>
      </c>
      <c r="N75" s="68">
        <f>'1'!Q75</f>
        <v>6</v>
      </c>
      <c r="O75" s="68">
        <f>'1'!U75</f>
        <v>4</v>
      </c>
      <c r="P75" s="68" t="e">
        <f>'1'!X75</f>
        <v>#REF!</v>
      </c>
      <c r="Q75" s="65" t="e">
        <f>'전체성적(반별)'!#REF!</f>
        <v>#REF!</v>
      </c>
      <c r="R75" s="65" t="e">
        <f t="shared" si="5"/>
        <v>#REF!</v>
      </c>
    </row>
    <row r="76" spans="1:18">
      <c r="A76" s="67" t="e">
        <f t="shared" si="3"/>
        <v>#REF!</v>
      </c>
      <c r="B76" s="64">
        <f>'1'!A76</f>
        <v>9</v>
      </c>
      <c r="C76" s="64" t="str">
        <f>'1'!B76</f>
        <v>류현수</v>
      </c>
      <c r="D76" s="80">
        <f>'전체성적(반별)'!W73</f>
        <v>4.25</v>
      </c>
      <c r="E76" s="67">
        <f t="shared" si="4"/>
        <v>57313</v>
      </c>
      <c r="F76" s="68">
        <f>IF('1'!V76=0,"",'1'!V76)</f>
        <v>305</v>
      </c>
      <c r="G76" s="69">
        <f>'1'!W76</f>
        <v>51.666666666666664</v>
      </c>
      <c r="H76" s="67"/>
      <c r="I76" s="67"/>
      <c r="J76" s="68">
        <f>'1'!F76</f>
        <v>5</v>
      </c>
      <c r="K76" s="68">
        <f>'1'!J76</f>
        <v>7</v>
      </c>
      <c r="L76" s="68">
        <f>'1'!K76</f>
        <v>3</v>
      </c>
      <c r="M76" s="68">
        <f>'전체성적(반별)'!N73</f>
        <v>1</v>
      </c>
      <c r="N76" s="68">
        <f>'1'!Q76</f>
        <v>1</v>
      </c>
      <c r="O76" s="68">
        <f>'1'!U76</f>
        <v>3</v>
      </c>
      <c r="P76" s="68" t="e">
        <f>'1'!X76</f>
        <v>#REF!</v>
      </c>
      <c r="Q76" s="65" t="e">
        <f>'전체성적(반별)'!#REF!</f>
        <v>#REF!</v>
      </c>
      <c r="R76" s="65" t="e">
        <f t="shared" si="5"/>
        <v>#REF!</v>
      </c>
    </row>
    <row r="77" spans="1:18">
      <c r="A77" s="67" t="e">
        <f t="shared" si="3"/>
        <v>#REF!</v>
      </c>
      <c r="B77" s="64">
        <f>'1'!A77</f>
        <v>10</v>
      </c>
      <c r="C77" s="64" t="str">
        <f>'1'!B77</f>
        <v>박정수</v>
      </c>
      <c r="D77" s="80">
        <f>'전체성적(반별)'!W74</f>
        <v>5.5</v>
      </c>
      <c r="E77" s="67">
        <f t="shared" si="4"/>
        <v>56584</v>
      </c>
      <c r="F77" s="68">
        <f>IF('1'!V77=0,"",'1'!V77)</f>
        <v>272</v>
      </c>
      <c r="G77" s="69">
        <f>'1'!W77</f>
        <v>34</v>
      </c>
      <c r="H77" s="67"/>
      <c r="I77" s="67"/>
      <c r="J77" s="68">
        <f>'1'!F77</f>
        <v>5</v>
      </c>
      <c r="K77" s="68">
        <f>'1'!J77</f>
        <v>6</v>
      </c>
      <c r="L77" s="68">
        <f>'1'!K77</f>
        <v>5</v>
      </c>
      <c r="M77" s="68">
        <f>'전체성적(반별)'!N74</f>
        <v>6</v>
      </c>
      <c r="N77" s="68">
        <f>'1'!Q77</f>
        <v>8</v>
      </c>
      <c r="O77" s="68">
        <f>'1'!U77</f>
        <v>4</v>
      </c>
      <c r="P77" s="68" t="e">
        <f>'1'!X77</f>
        <v>#REF!</v>
      </c>
      <c r="Q77" s="65" t="e">
        <f>'전체성적(반별)'!#REF!</f>
        <v>#REF!</v>
      </c>
      <c r="R77" s="65" t="e">
        <f t="shared" si="5"/>
        <v>#REF!</v>
      </c>
    </row>
    <row r="78" spans="1:18">
      <c r="A78" s="67" t="e">
        <f t="shared" si="3"/>
        <v>#REF!</v>
      </c>
      <c r="B78" s="64">
        <f>'1'!A78</f>
        <v>11</v>
      </c>
      <c r="C78" s="64" t="str">
        <f>'1'!B78</f>
        <v>박지민</v>
      </c>
      <c r="D78" s="80">
        <f>'전체성적(반별)'!W75</f>
        <v>4</v>
      </c>
      <c r="E78" s="67">
        <f t="shared" si="4"/>
        <v>44533</v>
      </c>
      <c r="F78" s="68">
        <f>IF('1'!V78=0,"",'1'!V78)</f>
        <v>344</v>
      </c>
      <c r="G78" s="69">
        <f>'1'!W78</f>
        <v>70.833333333333329</v>
      </c>
      <c r="H78" s="67"/>
      <c r="I78" s="67"/>
      <c r="J78" s="68">
        <f>'1'!F78</f>
        <v>4</v>
      </c>
      <c r="K78" s="68">
        <f>'1'!J78</f>
        <v>4</v>
      </c>
      <c r="L78" s="68">
        <f>'1'!K78</f>
        <v>5</v>
      </c>
      <c r="M78" s="68">
        <f>'전체성적(반별)'!N75</f>
        <v>2</v>
      </c>
      <c r="N78" s="68">
        <f>'1'!Q78</f>
        <v>3</v>
      </c>
      <c r="O78" s="68">
        <f>'1'!U78</f>
        <v>3</v>
      </c>
      <c r="P78" s="68" t="e">
        <f>'1'!X78</f>
        <v>#REF!</v>
      </c>
      <c r="Q78" s="65" t="e">
        <f>'전체성적(반별)'!#REF!</f>
        <v>#REF!</v>
      </c>
      <c r="R78" s="65" t="e">
        <f t="shared" si="5"/>
        <v>#REF!</v>
      </c>
    </row>
    <row r="79" spans="1:18">
      <c r="A79" s="67" t="e">
        <f t="shared" si="3"/>
        <v>#REF!</v>
      </c>
      <c r="B79" s="64">
        <f>'1'!A79</f>
        <v>12</v>
      </c>
      <c r="C79" s="64" t="str">
        <f>'1'!B79</f>
        <v>박진현</v>
      </c>
      <c r="D79" s="80">
        <f>'전체성적(반별)'!W76</f>
        <v>6.125</v>
      </c>
      <c r="E79" s="67">
        <f t="shared" si="4"/>
        <v>66578</v>
      </c>
      <c r="F79" s="68">
        <f>IF('1'!V79=0,"",'1'!V79)</f>
        <v>253</v>
      </c>
      <c r="G79" s="69">
        <f>'1'!W79</f>
        <v>24.333333333333332</v>
      </c>
      <c r="H79" s="67"/>
      <c r="I79" s="67"/>
      <c r="J79" s="68">
        <f>'1'!F79</f>
        <v>6</v>
      </c>
      <c r="K79" s="68">
        <f>'1'!J79</f>
        <v>6</v>
      </c>
      <c r="L79" s="68">
        <f>'1'!K79</f>
        <v>5</v>
      </c>
      <c r="M79" s="68">
        <f>'전체성적(반별)'!N76</f>
        <v>6</v>
      </c>
      <c r="N79" s="68">
        <f>'1'!Q79</f>
        <v>7</v>
      </c>
      <c r="O79" s="68">
        <f>'1'!U79</f>
        <v>8</v>
      </c>
      <c r="P79" s="68" t="e">
        <f>'1'!X79</f>
        <v>#REF!</v>
      </c>
      <c r="Q79" s="65" t="e">
        <f>'전체성적(반별)'!#REF!</f>
        <v>#REF!</v>
      </c>
      <c r="R79" s="65" t="e">
        <f t="shared" si="5"/>
        <v>#REF!</v>
      </c>
    </row>
    <row r="80" spans="1:18">
      <c r="A80" s="67" t="e">
        <f t="shared" si="3"/>
        <v>#REF!</v>
      </c>
      <c r="B80" s="64">
        <f>'1'!A80</f>
        <v>13</v>
      </c>
      <c r="C80" s="64" t="str">
        <f>'1'!B80</f>
        <v>박현준</v>
      </c>
      <c r="D80" s="80">
        <f>'전체성적(반별)'!W77</f>
        <v>4.375</v>
      </c>
      <c r="E80" s="67">
        <f t="shared" si="4"/>
        <v>53545</v>
      </c>
      <c r="F80" s="68">
        <f>IF('1'!V80=0,"",'1'!V80)</f>
        <v>327</v>
      </c>
      <c r="G80" s="69">
        <f>'1'!W80</f>
        <v>60.833333333333336</v>
      </c>
      <c r="H80" s="67"/>
      <c r="I80" s="67"/>
      <c r="J80" s="68">
        <f>'1'!F80</f>
        <v>5</v>
      </c>
      <c r="K80" s="68">
        <f>'1'!J80</f>
        <v>3</v>
      </c>
      <c r="L80" s="68">
        <f>'1'!K80</f>
        <v>5</v>
      </c>
      <c r="M80" s="68">
        <f>'전체성적(반별)'!N77</f>
        <v>2</v>
      </c>
      <c r="N80" s="68">
        <f>'1'!Q80</f>
        <v>4</v>
      </c>
      <c r="O80" s="68">
        <f>'1'!U80</f>
        <v>5</v>
      </c>
      <c r="P80" s="68" t="e">
        <f>'1'!X80</f>
        <v>#REF!</v>
      </c>
      <c r="Q80" s="65" t="e">
        <f>'전체성적(반별)'!#REF!</f>
        <v>#REF!</v>
      </c>
      <c r="R80" s="65" t="e">
        <f t="shared" si="5"/>
        <v>#REF!</v>
      </c>
    </row>
    <row r="81" spans="1:18">
      <c r="A81" s="67" t="e">
        <f t="shared" si="3"/>
        <v>#REF!</v>
      </c>
      <c r="B81" s="64">
        <f>'1'!A81</f>
        <v>14</v>
      </c>
      <c r="C81" s="64" t="str">
        <f>'1'!B81</f>
        <v>안태현</v>
      </c>
      <c r="D81" s="80">
        <f>'전체성적(반별)'!W78</f>
        <v>3.375</v>
      </c>
      <c r="E81" s="67">
        <f t="shared" si="4"/>
        <v>44341</v>
      </c>
      <c r="F81" s="68">
        <f>IF('1'!V81=0,"",'1'!V81)</f>
        <v>344</v>
      </c>
      <c r="G81" s="69">
        <f>'1'!W81</f>
        <v>69.833333333333329</v>
      </c>
      <c r="H81" s="67"/>
      <c r="I81" s="67"/>
      <c r="J81" s="68">
        <f>'1'!F81</f>
        <v>4</v>
      </c>
      <c r="K81" s="68">
        <f>'1'!J81</f>
        <v>4</v>
      </c>
      <c r="L81" s="68">
        <f>'1'!K81</f>
        <v>3</v>
      </c>
      <c r="M81" s="68">
        <f>'전체성적(반별)'!N78</f>
        <v>2</v>
      </c>
      <c r="N81" s="68">
        <f>'1'!Q81</f>
        <v>4</v>
      </c>
      <c r="O81" s="68">
        <f>'1'!U81</f>
        <v>1</v>
      </c>
      <c r="P81" s="68" t="e">
        <f>'1'!X81</f>
        <v>#REF!</v>
      </c>
      <c r="Q81" s="65" t="e">
        <f>'전체성적(반별)'!#REF!</f>
        <v>#REF!</v>
      </c>
      <c r="R81" s="65" t="e">
        <f t="shared" si="5"/>
        <v>#REF!</v>
      </c>
    </row>
    <row r="82" spans="1:18">
      <c r="A82" s="67" t="e">
        <f t="shared" si="3"/>
        <v>#REF!</v>
      </c>
      <c r="B82" s="64" t="e">
        <f>'1'!A82</f>
        <v>#REF!</v>
      </c>
      <c r="C82" s="64" t="e">
        <f>'1'!B82</f>
        <v>#REF!</v>
      </c>
      <c r="D82" s="80" t="e">
        <f>'전체성적(반별)'!#REF!</f>
        <v>#REF!</v>
      </c>
      <c r="E82" s="67" t="e">
        <f t="shared" si="4"/>
        <v>#REF!</v>
      </c>
      <c r="F82" s="68" t="e">
        <f>IF('1'!V82=0,"",'1'!V82)</f>
        <v>#REF!</v>
      </c>
      <c r="G82" s="69" t="e">
        <f>'1'!W82</f>
        <v>#REF!</v>
      </c>
      <c r="H82" s="67"/>
      <c r="I82" s="67"/>
      <c r="J82" s="68" t="e">
        <f>'1'!F82</f>
        <v>#REF!</v>
      </c>
      <c r="K82" s="68" t="e">
        <f>'1'!J82</f>
        <v>#REF!</v>
      </c>
      <c r="L82" s="68" t="e">
        <f>'1'!K82</f>
        <v>#REF!</v>
      </c>
      <c r="M82" s="68" t="e">
        <f>'전체성적(반별)'!#REF!</f>
        <v>#REF!</v>
      </c>
      <c r="N82" s="68" t="e">
        <f>'1'!Q82</f>
        <v>#REF!</v>
      </c>
      <c r="O82" s="68" t="e">
        <f>'1'!U82</f>
        <v>#REF!</v>
      </c>
      <c r="P82" s="68" t="e">
        <f>'1'!X82</f>
        <v>#REF!</v>
      </c>
      <c r="Q82" s="65" t="e">
        <f>'전체성적(반별)'!#REF!</f>
        <v>#REF!</v>
      </c>
      <c r="R82" s="65" t="e">
        <f t="shared" si="5"/>
        <v>#REF!</v>
      </c>
    </row>
    <row r="83" spans="1:18">
      <c r="A83" s="67" t="e">
        <f t="shared" si="3"/>
        <v>#REF!</v>
      </c>
      <c r="B83" s="64">
        <f>'1'!A83</f>
        <v>16</v>
      </c>
      <c r="C83" s="64" t="str">
        <f>'1'!B83</f>
        <v>장민혁</v>
      </c>
      <c r="D83" s="80">
        <f>'전체성적(반별)'!W79</f>
        <v>4.25</v>
      </c>
      <c r="E83" s="67">
        <f t="shared" si="4"/>
        <v>53366</v>
      </c>
      <c r="F83" s="68">
        <f>IF('1'!V83=0,"",'1'!V83)</f>
        <v>315</v>
      </c>
      <c r="G83" s="69">
        <f>'1'!W83</f>
        <v>54.833333333333336</v>
      </c>
      <c r="H83" s="67"/>
      <c r="I83" s="67"/>
      <c r="J83" s="68">
        <f>'1'!F83</f>
        <v>5</v>
      </c>
      <c r="K83" s="68">
        <f>'1'!J83</f>
        <v>3</v>
      </c>
      <c r="L83" s="68">
        <f>'1'!K83</f>
        <v>3</v>
      </c>
      <c r="M83" s="68">
        <f>'전체성적(반별)'!N79</f>
        <v>4</v>
      </c>
      <c r="N83" s="68">
        <f>'1'!Q83</f>
        <v>6</v>
      </c>
      <c r="O83" s="68">
        <f>'1'!U83</f>
        <v>6</v>
      </c>
      <c r="P83" s="68" t="e">
        <f>'1'!X83</f>
        <v>#REF!</v>
      </c>
      <c r="Q83" s="65" t="e">
        <f>'전체성적(반별)'!#REF!</f>
        <v>#REF!</v>
      </c>
      <c r="R83" s="65" t="e">
        <f t="shared" si="5"/>
        <v>#REF!</v>
      </c>
    </row>
    <row r="84" spans="1:18">
      <c r="A84" s="67" t="e">
        <f t="shared" si="3"/>
        <v>#REF!</v>
      </c>
      <c r="B84" s="64">
        <f>'1'!A84</f>
        <v>17</v>
      </c>
      <c r="C84" s="64" t="str">
        <f>'1'!B84</f>
        <v>정동혁</v>
      </c>
      <c r="D84" s="80">
        <f>'전체성적(반별)'!W80</f>
        <v>4.125</v>
      </c>
      <c r="E84" s="67">
        <f t="shared" si="4"/>
        <v>44445</v>
      </c>
      <c r="F84" s="68">
        <f>IF('1'!V84=0,"",'1'!V84)</f>
        <v>329</v>
      </c>
      <c r="G84" s="69">
        <f>'1'!W84</f>
        <v>62.833333333333336</v>
      </c>
      <c r="H84" s="67"/>
      <c r="I84" s="67"/>
      <c r="J84" s="68">
        <f>'1'!F84</f>
        <v>4</v>
      </c>
      <c r="K84" s="68">
        <f>'1'!J84</f>
        <v>4</v>
      </c>
      <c r="L84" s="68">
        <f>'1'!K84</f>
        <v>4</v>
      </c>
      <c r="M84" s="68">
        <f>'전체성적(반별)'!N80</f>
        <v>4</v>
      </c>
      <c r="N84" s="68">
        <f>'1'!Q84</f>
        <v>4</v>
      </c>
      <c r="O84" s="68">
        <f>'1'!U84</f>
        <v>5</v>
      </c>
      <c r="P84" s="68" t="e">
        <f>'1'!X84</f>
        <v>#REF!</v>
      </c>
      <c r="Q84" s="65" t="e">
        <f>'전체성적(반별)'!#REF!</f>
        <v>#REF!</v>
      </c>
      <c r="R84" s="65" t="e">
        <f t="shared" si="5"/>
        <v>#REF!</v>
      </c>
    </row>
    <row r="85" spans="1:18">
      <c r="A85" s="67" t="e">
        <f t="shared" si="3"/>
        <v>#REF!</v>
      </c>
      <c r="B85" s="64">
        <f>'1'!A85</f>
        <v>18</v>
      </c>
      <c r="C85" s="64" t="str">
        <f>'1'!B85</f>
        <v>정석현</v>
      </c>
      <c r="D85" s="80">
        <f>'전체성적(반별)'!W81</f>
        <v>5.375</v>
      </c>
      <c r="E85" s="67">
        <f t="shared" si="4"/>
        <v>65476</v>
      </c>
      <c r="F85" s="68">
        <f>IF('1'!V85=0,"",'1'!V85)</f>
        <v>261</v>
      </c>
      <c r="G85" s="69">
        <f>'1'!W85</f>
        <v>28.833333333333332</v>
      </c>
      <c r="H85" s="67"/>
      <c r="I85" s="67"/>
      <c r="J85" s="68">
        <f>'1'!F85</f>
        <v>6</v>
      </c>
      <c r="K85" s="68">
        <f>'1'!J85</f>
        <v>5</v>
      </c>
      <c r="L85" s="68">
        <f>'1'!K85</f>
        <v>4</v>
      </c>
      <c r="M85" s="68">
        <f>'전체성적(반별)'!N81</f>
        <v>6</v>
      </c>
      <c r="N85" s="68">
        <f>'1'!Q85</f>
        <v>7</v>
      </c>
      <c r="O85" s="68">
        <f>'1'!U85</f>
        <v>6</v>
      </c>
      <c r="P85" s="68" t="e">
        <f>'1'!X85</f>
        <v>#REF!</v>
      </c>
      <c r="Q85" s="65" t="e">
        <f>'전체성적(반별)'!#REF!</f>
        <v>#REF!</v>
      </c>
      <c r="R85" s="65" t="e">
        <f t="shared" si="5"/>
        <v>#REF!</v>
      </c>
    </row>
    <row r="86" spans="1:18">
      <c r="A86" s="67" t="e">
        <f t="shared" si="3"/>
        <v>#REF!</v>
      </c>
      <c r="B86" s="64">
        <f>'1'!A86</f>
        <v>19</v>
      </c>
      <c r="C86" s="64" t="str">
        <f>'1'!B86</f>
        <v>정성재</v>
      </c>
      <c r="D86" s="80">
        <f>'전체성적(반별)'!W82</f>
        <v>8.25</v>
      </c>
      <c r="E86" s="67">
        <f t="shared" si="4"/>
        <v>98986</v>
      </c>
      <c r="F86" s="68">
        <f>IF('1'!V86=0,"",'1'!V86)</f>
        <v>193</v>
      </c>
      <c r="G86" s="69">
        <f>'1'!W86</f>
        <v>6.5</v>
      </c>
      <c r="H86" s="67"/>
      <c r="I86" s="67"/>
      <c r="J86" s="68">
        <f>'1'!F86</f>
        <v>9</v>
      </c>
      <c r="K86" s="68">
        <f>'1'!J86</f>
        <v>8</v>
      </c>
      <c r="L86" s="68">
        <f>'1'!K86</f>
        <v>9</v>
      </c>
      <c r="M86" s="68">
        <f>'전체성적(반별)'!N82</f>
        <v>7</v>
      </c>
      <c r="N86" s="68">
        <f>'1'!Q86</f>
        <v>8</v>
      </c>
      <c r="O86" s="68">
        <f>'1'!U86</f>
        <v>6</v>
      </c>
      <c r="P86" s="68" t="e">
        <f>'1'!X86</f>
        <v>#REF!</v>
      </c>
      <c r="Q86" s="65" t="e">
        <f>'전체성적(반별)'!#REF!</f>
        <v>#REF!</v>
      </c>
      <c r="R86" s="65" t="e">
        <f t="shared" si="5"/>
        <v>#REF!</v>
      </c>
    </row>
    <row r="87" spans="1:18">
      <c r="A87" s="67" t="e">
        <f t="shared" si="3"/>
        <v>#REF!</v>
      </c>
      <c r="B87" s="64">
        <f>'1'!A87</f>
        <v>20</v>
      </c>
      <c r="C87" s="64" t="str">
        <f>'1'!B87</f>
        <v>정인교</v>
      </c>
      <c r="D87" s="80">
        <f>'전체성적(반별)'!W83</f>
        <v>6.25</v>
      </c>
      <c r="E87" s="67">
        <f t="shared" si="4"/>
        <v>66588</v>
      </c>
      <c r="F87" s="68">
        <f>IF('1'!V87=0,"",'1'!V87)</f>
        <v>235</v>
      </c>
      <c r="G87" s="69">
        <f>'1'!W87</f>
        <v>18.333333333333332</v>
      </c>
      <c r="H87" s="67"/>
      <c r="I87" s="67"/>
      <c r="J87" s="68">
        <f>'1'!F87</f>
        <v>6</v>
      </c>
      <c r="K87" s="68">
        <f>'1'!J87</f>
        <v>6</v>
      </c>
      <c r="L87" s="68">
        <f>'1'!K87</f>
        <v>5</v>
      </c>
      <c r="M87" s="68">
        <f>'전체성적(반별)'!N83</f>
        <v>4</v>
      </c>
      <c r="N87" s="68">
        <f>'1'!Q87</f>
        <v>8</v>
      </c>
      <c r="O87" s="68">
        <f>'1'!U87</f>
        <v>8</v>
      </c>
      <c r="P87" s="68" t="e">
        <f>'1'!X87</f>
        <v>#REF!</v>
      </c>
      <c r="Q87" s="65" t="e">
        <f>'전체성적(반별)'!#REF!</f>
        <v>#REF!</v>
      </c>
      <c r="R87" s="65" t="e">
        <f t="shared" si="5"/>
        <v>#REF!</v>
      </c>
    </row>
    <row r="88" spans="1:18">
      <c r="A88" s="67" t="e">
        <f t="shared" si="3"/>
        <v>#REF!</v>
      </c>
      <c r="B88" s="64">
        <f>'1'!A88</f>
        <v>21</v>
      </c>
      <c r="C88" s="64" t="str">
        <f>'1'!B88</f>
        <v>한지훈</v>
      </c>
      <c r="D88" s="80">
        <f>'전체성적(반별)'!W84</f>
        <v>3.875</v>
      </c>
      <c r="E88" s="67">
        <f t="shared" si="4"/>
        <v>36236</v>
      </c>
      <c r="F88" s="68">
        <f>IF('1'!V88=0,"",'1'!V88)</f>
        <v>312</v>
      </c>
      <c r="G88" s="69">
        <f>'1'!W88</f>
        <v>56.666666666666664</v>
      </c>
      <c r="H88" s="67"/>
      <c r="I88" s="67"/>
      <c r="J88" s="68">
        <f>'1'!F88</f>
        <v>3</v>
      </c>
      <c r="K88" s="68">
        <f>'1'!J88</f>
        <v>6</v>
      </c>
      <c r="L88" s="68">
        <f>'1'!K88</f>
        <v>2</v>
      </c>
      <c r="M88" s="68">
        <f>'전체성적(반별)'!N84</f>
        <v>2</v>
      </c>
      <c r="N88" s="68">
        <f>'1'!Q88</f>
        <v>3</v>
      </c>
      <c r="O88" s="68">
        <f>'1'!U88</f>
        <v>6</v>
      </c>
      <c r="P88" s="68" t="e">
        <f>'1'!X88</f>
        <v>#REF!</v>
      </c>
      <c r="Q88" s="65" t="e">
        <f>'전체성적(반별)'!#REF!</f>
        <v>#REF!</v>
      </c>
      <c r="R88" s="65" t="e">
        <f t="shared" si="5"/>
        <v>#REF!</v>
      </c>
    </row>
    <row r="89" spans="1:18">
      <c r="A89" s="67" t="e">
        <f t="shared" si="3"/>
        <v>#REF!</v>
      </c>
      <c r="B89" s="64">
        <f>'1'!A89</f>
        <v>22</v>
      </c>
      <c r="C89" s="64" t="str">
        <f>'1'!B89</f>
        <v>황인찬</v>
      </c>
      <c r="D89" s="80">
        <f>'전체성적(반별)'!W85</f>
        <v>4.125</v>
      </c>
      <c r="E89" s="67">
        <f t="shared" si="4"/>
        <v>44445</v>
      </c>
      <c r="F89" s="68">
        <f>IF('1'!V89=0,"",'1'!V89)</f>
        <v>328</v>
      </c>
      <c r="G89" s="69">
        <f>'1'!W89</f>
        <v>62</v>
      </c>
      <c r="H89" s="67"/>
      <c r="I89" s="67"/>
      <c r="J89" s="68">
        <f>'1'!F89</f>
        <v>4</v>
      </c>
      <c r="K89" s="68">
        <f>'1'!J89</f>
        <v>4</v>
      </c>
      <c r="L89" s="68">
        <f>'1'!K89</f>
        <v>4</v>
      </c>
      <c r="M89" s="68">
        <f>'전체성적(반별)'!N85</f>
        <v>6</v>
      </c>
      <c r="N89" s="68">
        <f>'1'!Q89</f>
        <v>4</v>
      </c>
      <c r="O89" s="68">
        <f>'1'!U89</f>
        <v>5</v>
      </c>
      <c r="P89" s="68" t="e">
        <f>'1'!X89</f>
        <v>#REF!</v>
      </c>
      <c r="Q89" s="65" t="e">
        <f>'전체성적(반별)'!#REF!</f>
        <v>#REF!</v>
      </c>
      <c r="R89" s="65" t="e">
        <f t="shared" si="5"/>
        <v>#REF!</v>
      </c>
    </row>
    <row r="90" spans="1:18">
      <c r="A90" s="67" t="e">
        <f t="shared" si="3"/>
        <v>#REF!</v>
      </c>
      <c r="B90" s="64">
        <f>'1'!A90</f>
        <v>1</v>
      </c>
      <c r="C90" s="64" t="str">
        <f>'1'!B90</f>
        <v>강동수</v>
      </c>
      <c r="D90" s="80">
        <f>'전체성적(반별)'!W86</f>
        <v>4.625</v>
      </c>
      <c r="E90" s="67">
        <f t="shared" si="4"/>
        <v>54385</v>
      </c>
      <c r="F90" s="68">
        <f>IF('1'!V90=0,"",'1'!V90)</f>
        <v>301</v>
      </c>
      <c r="G90" s="69">
        <f>'1'!W90</f>
        <v>48.166666666666664</v>
      </c>
      <c r="H90" s="67"/>
      <c r="I90" s="67"/>
      <c r="J90" s="68">
        <f>'1'!F90</f>
        <v>5</v>
      </c>
      <c r="K90" s="68">
        <f>'1'!J90</f>
        <v>4</v>
      </c>
      <c r="L90" s="68">
        <f>'1'!K90</f>
        <v>3</v>
      </c>
      <c r="M90" s="68">
        <f>'전체성적(반별)'!N86</f>
        <v>4</v>
      </c>
      <c r="N90" s="68">
        <f>'1'!Q90</f>
        <v>8</v>
      </c>
      <c r="O90" s="68">
        <f>'1'!U90</f>
        <v>5</v>
      </c>
      <c r="P90" s="68" t="e">
        <f>'1'!X90</f>
        <v>#REF!</v>
      </c>
      <c r="Q90" s="65" t="e">
        <f>'전체성적(반별)'!#REF!</f>
        <v>#REF!</v>
      </c>
      <c r="R90" s="65" t="e">
        <f t="shared" si="5"/>
        <v>#REF!</v>
      </c>
    </row>
    <row r="91" spans="1:18">
      <c r="A91" s="67" t="e">
        <f t="shared" si="3"/>
        <v>#REF!</v>
      </c>
      <c r="B91" s="64">
        <f>'1'!A91</f>
        <v>2</v>
      </c>
      <c r="C91" s="64" t="str">
        <f>'1'!B91</f>
        <v>김우주</v>
      </c>
      <c r="D91" s="80">
        <f>'전체성적(반별)'!W87</f>
        <v>5.375</v>
      </c>
      <c r="E91" s="67">
        <f t="shared" si="4"/>
        <v>66456</v>
      </c>
      <c r="F91" s="68">
        <f>IF('1'!V91=0,"",'1'!V91)</f>
        <v>279</v>
      </c>
      <c r="G91" s="69">
        <f>'1'!W91</f>
        <v>35.5</v>
      </c>
      <c r="H91" s="67"/>
      <c r="I91" s="67"/>
      <c r="J91" s="68">
        <f>'1'!F91</f>
        <v>6</v>
      </c>
      <c r="K91" s="68">
        <f>'1'!J91</f>
        <v>6</v>
      </c>
      <c r="L91" s="68">
        <f>'1'!K91</f>
        <v>4</v>
      </c>
      <c r="M91" s="68">
        <f>'전체성적(반별)'!N87</f>
        <v>3</v>
      </c>
      <c r="N91" s="68">
        <f>'1'!Q91</f>
        <v>5</v>
      </c>
      <c r="O91" s="68">
        <f>'1'!U91</f>
        <v>6</v>
      </c>
      <c r="P91" s="68" t="e">
        <f>'1'!X91</f>
        <v>#REF!</v>
      </c>
      <c r="Q91" s="65" t="e">
        <f>'전체성적(반별)'!#REF!</f>
        <v>#REF!</v>
      </c>
      <c r="R91" s="65" t="e">
        <f t="shared" si="5"/>
        <v>#REF!</v>
      </c>
    </row>
    <row r="92" spans="1:18">
      <c r="A92" s="67" t="e">
        <f t="shared" si="3"/>
        <v>#REF!</v>
      </c>
      <c r="B92" s="64">
        <f>'1'!A92</f>
        <v>3</v>
      </c>
      <c r="C92" s="64" t="str">
        <f>'1'!B92</f>
        <v>김태성</v>
      </c>
      <c r="D92" s="80">
        <f>'전체성적(반별)'!W88</f>
        <v>4.25</v>
      </c>
      <c r="E92" s="67">
        <f t="shared" si="4"/>
        <v>54355</v>
      </c>
      <c r="F92" s="68">
        <f>IF('1'!V92=0,"",'1'!V92)</f>
        <v>317</v>
      </c>
      <c r="G92" s="69">
        <f>'1'!W92</f>
        <v>55.166666666666664</v>
      </c>
      <c r="H92" s="67"/>
      <c r="I92" s="67"/>
      <c r="J92" s="68">
        <f>'1'!F92</f>
        <v>5</v>
      </c>
      <c r="K92" s="68">
        <f>'1'!J92</f>
        <v>4</v>
      </c>
      <c r="L92" s="68">
        <f>'1'!K92</f>
        <v>3</v>
      </c>
      <c r="M92" s="68">
        <f>'전체성적(반별)'!N88</f>
        <v>4</v>
      </c>
      <c r="N92" s="68">
        <f>'1'!Q92</f>
        <v>5</v>
      </c>
      <c r="O92" s="68">
        <f>'1'!U92</f>
        <v>5</v>
      </c>
      <c r="P92" s="68" t="e">
        <f>'1'!X92</f>
        <v>#REF!</v>
      </c>
      <c r="Q92" s="65" t="e">
        <f>'전체성적(반별)'!#REF!</f>
        <v>#REF!</v>
      </c>
      <c r="R92" s="65" t="e">
        <f t="shared" si="5"/>
        <v>#REF!</v>
      </c>
    </row>
    <row r="93" spans="1:18">
      <c r="A93" s="67" t="e">
        <f t="shared" si="3"/>
        <v>#REF!</v>
      </c>
      <c r="B93" s="64">
        <f>'1'!A93</f>
        <v>4</v>
      </c>
      <c r="C93" s="64" t="str">
        <f>'1'!B93</f>
        <v>남현재</v>
      </c>
      <c r="D93" s="80">
        <f>'전체성적(반별)'!W89</f>
        <v>3.5</v>
      </c>
      <c r="E93" s="67">
        <f t="shared" si="4"/>
        <v>53342</v>
      </c>
      <c r="F93" s="68">
        <f>IF('1'!V93=0,"",'1'!V93)</f>
        <v>349</v>
      </c>
      <c r="G93" s="69">
        <f>'1'!W93</f>
        <v>71.833333333333329</v>
      </c>
      <c r="H93" s="67"/>
      <c r="I93" s="67"/>
      <c r="J93" s="68">
        <f>'1'!F93</f>
        <v>5</v>
      </c>
      <c r="K93" s="68">
        <f>'1'!J93</f>
        <v>3</v>
      </c>
      <c r="L93" s="68">
        <f>'1'!K93</f>
        <v>3</v>
      </c>
      <c r="M93" s="68">
        <f>'전체성적(반별)'!N89</f>
        <v>4</v>
      </c>
      <c r="N93" s="68">
        <f>'1'!Q93</f>
        <v>4</v>
      </c>
      <c r="O93" s="68">
        <f>'1'!U93</f>
        <v>2</v>
      </c>
      <c r="P93" s="68" t="e">
        <f>'1'!X93</f>
        <v>#REF!</v>
      </c>
      <c r="Q93" s="65" t="e">
        <f>'전체성적(반별)'!#REF!</f>
        <v>#REF!</v>
      </c>
      <c r="R93" s="65" t="e">
        <f t="shared" si="5"/>
        <v>#REF!</v>
      </c>
    </row>
    <row r="94" spans="1:18">
      <c r="A94" s="67" t="e">
        <f t="shared" si="3"/>
        <v>#REF!</v>
      </c>
      <c r="B94" s="64">
        <f>'1'!A94</f>
        <v>5</v>
      </c>
      <c r="C94" s="64" t="str">
        <f>'1'!B94</f>
        <v>류민준</v>
      </c>
      <c r="D94" s="80">
        <f>'전체성적(반별)'!W90</f>
        <v>5.125</v>
      </c>
      <c r="E94" s="67">
        <f t="shared" si="4"/>
        <v>65447</v>
      </c>
      <c r="F94" s="68">
        <f>IF('1'!V94=0,"",'1'!V94)</f>
        <v>281</v>
      </c>
      <c r="G94" s="69">
        <f>'1'!W94</f>
        <v>38.666666666666664</v>
      </c>
      <c r="H94" s="67"/>
      <c r="I94" s="67"/>
      <c r="J94" s="68">
        <f>'1'!F94</f>
        <v>6</v>
      </c>
      <c r="K94" s="68">
        <f>'1'!J94</f>
        <v>5</v>
      </c>
      <c r="L94" s="68">
        <f>'1'!K94</f>
        <v>4</v>
      </c>
      <c r="M94" s="68">
        <f>'전체성적(반별)'!N90</f>
        <v>3</v>
      </c>
      <c r="N94" s="68">
        <f>'1'!Q94</f>
        <v>4</v>
      </c>
      <c r="O94" s="68">
        <f>'1'!U94</f>
        <v>7</v>
      </c>
      <c r="P94" s="68" t="e">
        <f>'1'!X94</f>
        <v>#REF!</v>
      </c>
      <c r="Q94" s="65" t="e">
        <f>'전체성적(반별)'!#REF!</f>
        <v>#REF!</v>
      </c>
      <c r="R94" s="65" t="e">
        <f t="shared" si="5"/>
        <v>#REF!</v>
      </c>
    </row>
    <row r="95" spans="1:18">
      <c r="A95" s="67" t="e">
        <f t="shared" si="3"/>
        <v>#REF!</v>
      </c>
      <c r="B95" s="64">
        <f>'1'!A95</f>
        <v>6</v>
      </c>
      <c r="C95" s="64" t="str">
        <f>'1'!B95</f>
        <v>박경찬</v>
      </c>
      <c r="D95" s="80">
        <f>'전체성적(반별)'!W91</f>
        <v>5</v>
      </c>
      <c r="E95" s="67">
        <f t="shared" si="4"/>
        <v>54646</v>
      </c>
      <c r="F95" s="68">
        <f>IF('1'!V95=0,"",'1'!V95)</f>
        <v>316</v>
      </c>
      <c r="G95" s="69">
        <f>'1'!W95</f>
        <v>55.666666666666664</v>
      </c>
      <c r="H95" s="67"/>
      <c r="I95" s="67"/>
      <c r="J95" s="68">
        <f>'1'!F95</f>
        <v>5</v>
      </c>
      <c r="K95" s="68">
        <f>'1'!J95</f>
        <v>4</v>
      </c>
      <c r="L95" s="68">
        <f>'1'!K95</f>
        <v>6</v>
      </c>
      <c r="M95" s="68">
        <f>'전체성적(반별)'!N91</f>
        <v>3</v>
      </c>
      <c r="N95" s="68">
        <f>'1'!Q95</f>
        <v>4</v>
      </c>
      <c r="O95" s="68">
        <f>'1'!U95</f>
        <v>6</v>
      </c>
      <c r="P95" s="68" t="e">
        <f>'1'!X95</f>
        <v>#REF!</v>
      </c>
      <c r="Q95" s="65" t="e">
        <f>'전체성적(반별)'!#REF!</f>
        <v>#REF!</v>
      </c>
      <c r="R95" s="65" t="e">
        <f t="shared" si="5"/>
        <v>#REF!</v>
      </c>
    </row>
    <row r="96" spans="1:18">
      <c r="A96" s="67" t="e">
        <f t="shared" si="3"/>
        <v>#REF!</v>
      </c>
      <c r="B96" s="64">
        <f>'1'!A96</f>
        <v>7</v>
      </c>
      <c r="C96" s="64" t="str">
        <f>'1'!B96</f>
        <v>서민기</v>
      </c>
      <c r="D96" s="80">
        <f>'전체성적(반별)'!W92</f>
        <v>5.125</v>
      </c>
      <c r="E96" s="67">
        <f t="shared" si="4"/>
        <v>55378</v>
      </c>
      <c r="F96" s="68">
        <f>IF('1'!V96=0,"",'1'!V96)</f>
        <v>274</v>
      </c>
      <c r="G96" s="69">
        <f>'1'!W96</f>
        <v>33.666666666666664</v>
      </c>
      <c r="H96" s="67"/>
      <c r="I96" s="67"/>
      <c r="J96" s="68">
        <f>'1'!F96</f>
        <v>5</v>
      </c>
      <c r="K96" s="68">
        <f>'1'!J96</f>
        <v>5</v>
      </c>
      <c r="L96" s="68">
        <f>'1'!K96</f>
        <v>3</v>
      </c>
      <c r="M96" s="68">
        <f>'전체성적(반별)'!N92</f>
        <v>2</v>
      </c>
      <c r="N96" s="68">
        <f>'1'!Q96</f>
        <v>7</v>
      </c>
      <c r="O96" s="68">
        <f>'1'!U96</f>
        <v>8</v>
      </c>
      <c r="P96" s="68" t="e">
        <f>'1'!X96</f>
        <v>#REF!</v>
      </c>
      <c r="Q96" s="65" t="e">
        <f>'전체성적(반별)'!#REF!</f>
        <v>#REF!</v>
      </c>
      <c r="R96" s="65" t="e">
        <f t="shared" si="5"/>
        <v>#REF!</v>
      </c>
    </row>
    <row r="97" spans="1:18">
      <c r="A97" s="67" t="e">
        <f t="shared" si="3"/>
        <v>#REF!</v>
      </c>
      <c r="B97" s="64">
        <f>'1'!A97</f>
        <v>8</v>
      </c>
      <c r="C97" s="64" t="str">
        <f>'1'!B97</f>
        <v>서인원</v>
      </c>
      <c r="D97" s="80">
        <f>'전체성적(반별)'!W93</f>
        <v>3.25</v>
      </c>
      <c r="E97" s="67">
        <f t="shared" si="4"/>
        <v>33255</v>
      </c>
      <c r="F97" s="68">
        <f>IF('1'!V97=0,"",'1'!V97)</f>
        <v>340</v>
      </c>
      <c r="G97" s="69">
        <f>'1'!W97</f>
        <v>70.5</v>
      </c>
      <c r="H97" s="67"/>
      <c r="I97" s="67"/>
      <c r="J97" s="68">
        <f>'1'!F97</f>
        <v>3</v>
      </c>
      <c r="K97" s="68">
        <f>'1'!J97</f>
        <v>3</v>
      </c>
      <c r="L97" s="68">
        <f>'1'!K97</f>
        <v>2</v>
      </c>
      <c r="M97" s="68">
        <f>'전체성적(반별)'!N93</f>
        <v>3</v>
      </c>
      <c r="N97" s="68">
        <f>'1'!Q97</f>
        <v>5</v>
      </c>
      <c r="O97" s="68">
        <f>'1'!U97</f>
        <v>5</v>
      </c>
      <c r="P97" s="68" t="e">
        <f>'1'!X97</f>
        <v>#REF!</v>
      </c>
      <c r="Q97" s="65" t="e">
        <f>'전체성적(반별)'!#REF!</f>
        <v>#REF!</v>
      </c>
      <c r="R97" s="65" t="e">
        <f t="shared" si="5"/>
        <v>#REF!</v>
      </c>
    </row>
    <row r="98" spans="1:18">
      <c r="A98" s="67" t="e">
        <f t="shared" si="3"/>
        <v>#REF!</v>
      </c>
      <c r="B98" s="64">
        <f>'1'!A98</f>
        <v>9</v>
      </c>
      <c r="C98" s="64" t="str">
        <f>'1'!B98</f>
        <v>성창민</v>
      </c>
      <c r="D98" s="80">
        <f>'전체성적(반별)'!W94</f>
        <v>2.75</v>
      </c>
      <c r="E98" s="67">
        <f t="shared" si="4"/>
        <v>24242</v>
      </c>
      <c r="F98" s="68">
        <f>IF('1'!V98=0,"",'1'!V98)</f>
        <v>355</v>
      </c>
      <c r="G98" s="69">
        <f>'1'!W98</f>
        <v>78.833333333333329</v>
      </c>
      <c r="H98" s="67"/>
      <c r="I98" s="67"/>
      <c r="J98" s="68">
        <f>'1'!F98</f>
        <v>2</v>
      </c>
      <c r="K98" s="68">
        <f>'1'!J98</f>
        <v>4</v>
      </c>
      <c r="L98" s="68">
        <f>'1'!K98</f>
        <v>2</v>
      </c>
      <c r="M98" s="68">
        <f>'전체성적(반별)'!N94</f>
        <v>2</v>
      </c>
      <c r="N98" s="68">
        <f>'1'!Q98</f>
        <v>4</v>
      </c>
      <c r="O98" s="68">
        <f>'1'!U98</f>
        <v>2</v>
      </c>
      <c r="P98" s="68" t="e">
        <f>'1'!X98</f>
        <v>#REF!</v>
      </c>
      <c r="Q98" s="65" t="e">
        <f>'전체성적(반별)'!#REF!</f>
        <v>#REF!</v>
      </c>
      <c r="R98" s="65" t="e">
        <f t="shared" si="5"/>
        <v>#REF!</v>
      </c>
    </row>
    <row r="99" spans="1:18">
      <c r="A99" s="67" t="e">
        <f t="shared" si="3"/>
        <v>#REF!</v>
      </c>
      <c r="B99" s="64">
        <f>'1'!A99</f>
        <v>10</v>
      </c>
      <c r="C99" s="64" t="str">
        <f>'1'!B99</f>
        <v>오상현</v>
      </c>
      <c r="D99" s="80">
        <f>'전체성적(반별)'!W95</f>
        <v>3.125</v>
      </c>
      <c r="E99" s="67">
        <f t="shared" si="4"/>
        <v>24343</v>
      </c>
      <c r="F99" s="68">
        <f>IF('1'!V99=0,"",'1'!V99)</f>
        <v>354</v>
      </c>
      <c r="G99" s="69">
        <f>'1'!W99</f>
        <v>79.5</v>
      </c>
      <c r="H99" s="67"/>
      <c r="I99" s="67"/>
      <c r="J99" s="68">
        <f>'1'!F99</f>
        <v>2</v>
      </c>
      <c r="K99" s="68">
        <f>'1'!J99</f>
        <v>4</v>
      </c>
      <c r="L99" s="68">
        <f>'1'!K99</f>
        <v>3</v>
      </c>
      <c r="M99" s="68">
        <f>'전체성적(반별)'!N95</f>
        <v>1</v>
      </c>
      <c r="N99" s="68">
        <f>'1'!Q99</f>
        <v>4</v>
      </c>
      <c r="O99" s="68">
        <f>'1'!U99</f>
        <v>3</v>
      </c>
      <c r="P99" s="68" t="e">
        <f>'1'!X99</f>
        <v>#REF!</v>
      </c>
      <c r="Q99" s="65" t="e">
        <f>'전체성적(반별)'!#REF!</f>
        <v>#REF!</v>
      </c>
      <c r="R99" s="65" t="e">
        <f t="shared" si="5"/>
        <v>#REF!</v>
      </c>
    </row>
    <row r="100" spans="1:18">
      <c r="A100" s="67" t="e">
        <f t="shared" si="3"/>
        <v>#REF!</v>
      </c>
      <c r="B100" s="64">
        <f>'1'!A100</f>
        <v>11</v>
      </c>
      <c r="C100" s="64" t="str">
        <f>'1'!B100</f>
        <v>오현우</v>
      </c>
      <c r="D100" s="80">
        <f>'전체성적(반별)'!W96</f>
        <v>2</v>
      </c>
      <c r="E100" s="67">
        <f t="shared" si="4"/>
        <v>31222</v>
      </c>
      <c r="F100" s="68">
        <f>IF('1'!V100=0,"",'1'!V100)</f>
        <v>380</v>
      </c>
      <c r="G100" s="69">
        <f>'1'!W100</f>
        <v>90.666666666666671</v>
      </c>
      <c r="H100" s="67"/>
      <c r="I100" s="67"/>
      <c r="J100" s="68">
        <f>'1'!F100</f>
        <v>3</v>
      </c>
      <c r="K100" s="68">
        <f>'1'!J100</f>
        <v>1</v>
      </c>
      <c r="L100" s="68">
        <f>'1'!K100</f>
        <v>2</v>
      </c>
      <c r="M100" s="68">
        <f>'전체성적(반별)'!N96</f>
        <v>3</v>
      </c>
      <c r="N100" s="68">
        <f>'1'!Q100</f>
        <v>2</v>
      </c>
      <c r="O100" s="68">
        <f>'1'!U100</f>
        <v>2</v>
      </c>
      <c r="P100" s="68" t="e">
        <f>'1'!X100</f>
        <v>#REF!</v>
      </c>
      <c r="Q100" s="65" t="e">
        <f>'전체성적(반별)'!#REF!</f>
        <v>#REF!</v>
      </c>
      <c r="R100" s="65" t="e">
        <f t="shared" si="5"/>
        <v>#REF!</v>
      </c>
    </row>
    <row r="101" spans="1:18">
      <c r="A101" s="67" t="e">
        <f t="shared" si="3"/>
        <v>#REF!</v>
      </c>
      <c r="B101" s="64">
        <f>'1'!A101</f>
        <v>12</v>
      </c>
      <c r="C101" s="64" t="str">
        <f>'1'!B101</f>
        <v>윤현서</v>
      </c>
      <c r="D101" s="80">
        <f>'전체성적(반별)'!W97</f>
        <v>3.875</v>
      </c>
      <c r="E101" s="67">
        <f t="shared" si="4"/>
        <v>53354</v>
      </c>
      <c r="F101" s="68">
        <f>IF('1'!V101=0,"",'1'!V101)</f>
        <v>326</v>
      </c>
      <c r="G101" s="69">
        <f>'1'!W101</f>
        <v>59.666666666666664</v>
      </c>
      <c r="H101" s="67"/>
      <c r="I101" s="67"/>
      <c r="J101" s="68">
        <f>'1'!F101</f>
        <v>5</v>
      </c>
      <c r="K101" s="68">
        <f>'1'!J101</f>
        <v>3</v>
      </c>
      <c r="L101" s="68">
        <f>'1'!K101</f>
        <v>3</v>
      </c>
      <c r="M101" s="68">
        <f>'전체성적(반별)'!N97</f>
        <v>5</v>
      </c>
      <c r="N101" s="68">
        <f>'1'!Q101</f>
        <v>5</v>
      </c>
      <c r="O101" s="68">
        <f>'1'!U101</f>
        <v>4</v>
      </c>
      <c r="P101" s="68" t="e">
        <f>'1'!X101</f>
        <v>#REF!</v>
      </c>
      <c r="Q101" s="65" t="e">
        <f>'전체성적(반별)'!#REF!</f>
        <v>#REF!</v>
      </c>
      <c r="R101" s="65" t="e">
        <f t="shared" si="5"/>
        <v>#REF!</v>
      </c>
    </row>
    <row r="102" spans="1:18">
      <c r="A102" s="67" t="e">
        <f t="shared" si="3"/>
        <v>#REF!</v>
      </c>
      <c r="B102" s="64">
        <f>'1'!A102</f>
        <v>13</v>
      </c>
      <c r="C102" s="64" t="str">
        <f>'1'!B102</f>
        <v>이수인</v>
      </c>
      <c r="D102" s="80">
        <f>'전체성적(반별)'!W98</f>
        <v>4.5</v>
      </c>
      <c r="E102" s="67">
        <f t="shared" si="4"/>
        <v>45446</v>
      </c>
      <c r="F102" s="68">
        <f>IF('1'!V102=0,"",'1'!V102)</f>
        <v>319</v>
      </c>
      <c r="G102" s="69">
        <f>'1'!W102</f>
        <v>57.5</v>
      </c>
      <c r="H102" s="67"/>
      <c r="I102" s="67"/>
      <c r="J102" s="68">
        <f>'1'!F102</f>
        <v>4</v>
      </c>
      <c r="K102" s="68">
        <f>'1'!J102</f>
        <v>5</v>
      </c>
      <c r="L102" s="68">
        <f>'1'!K102</f>
        <v>4</v>
      </c>
      <c r="M102" s="68">
        <f>'전체성적(반별)'!N98</f>
        <v>3</v>
      </c>
      <c r="N102" s="68">
        <f>'1'!Q102</f>
        <v>4</v>
      </c>
      <c r="O102" s="68">
        <f>'1'!U102</f>
        <v>6</v>
      </c>
      <c r="P102" s="68" t="e">
        <f>'1'!X102</f>
        <v>#REF!</v>
      </c>
      <c r="Q102" s="65" t="e">
        <f>'전체성적(반별)'!#REF!</f>
        <v>#REF!</v>
      </c>
      <c r="R102" s="65" t="e">
        <f t="shared" si="5"/>
        <v>#REF!</v>
      </c>
    </row>
    <row r="103" spans="1:18">
      <c r="A103" s="67" t="e">
        <f t="shared" si="3"/>
        <v>#REF!</v>
      </c>
      <c r="B103" s="64">
        <f>'1'!A103</f>
        <v>14</v>
      </c>
      <c r="C103" s="64" t="str">
        <f>'1'!B103</f>
        <v>이제현</v>
      </c>
      <c r="D103" s="80">
        <f>'전체성적(반별)'!W99</f>
        <v>4.125</v>
      </c>
      <c r="E103" s="67">
        <f t="shared" si="4"/>
        <v>44454</v>
      </c>
      <c r="F103" s="68">
        <f>IF('1'!V103=0,"",'1'!V103)</f>
        <v>326</v>
      </c>
      <c r="G103" s="69">
        <f>'1'!W103</f>
        <v>64.5</v>
      </c>
      <c r="H103" s="67"/>
      <c r="I103" s="67"/>
      <c r="J103" s="68">
        <f>'1'!F103</f>
        <v>4</v>
      </c>
      <c r="K103" s="68">
        <f>'1'!J103</f>
        <v>4</v>
      </c>
      <c r="L103" s="68">
        <f>'1'!K103</f>
        <v>4</v>
      </c>
      <c r="M103" s="68">
        <f>'전체성적(반별)'!N99</f>
        <v>2</v>
      </c>
      <c r="N103" s="68">
        <f>'1'!Q103</f>
        <v>5</v>
      </c>
      <c r="O103" s="68">
        <f>'1'!U103</f>
        <v>4</v>
      </c>
      <c r="P103" s="68" t="e">
        <f>'1'!X103</f>
        <v>#REF!</v>
      </c>
      <c r="Q103" s="65" t="e">
        <f>'전체성적(반별)'!#REF!</f>
        <v>#REF!</v>
      </c>
      <c r="R103" s="65" t="e">
        <f t="shared" si="5"/>
        <v>#REF!</v>
      </c>
    </row>
    <row r="104" spans="1:18">
      <c r="A104" s="67" t="e">
        <f t="shared" si="3"/>
        <v>#REF!</v>
      </c>
      <c r="B104" s="64">
        <f>'1'!A104</f>
        <v>15</v>
      </c>
      <c r="C104" s="64" t="str">
        <f>'1'!B104</f>
        <v>이준범</v>
      </c>
      <c r="D104" s="80">
        <f>'전체성적(반별)'!W100</f>
        <v>2.625</v>
      </c>
      <c r="E104" s="67">
        <f t="shared" si="4"/>
        <v>33143</v>
      </c>
      <c r="F104" s="68">
        <f>IF('1'!V104=0,"",'1'!V104)</f>
        <v>355</v>
      </c>
      <c r="G104" s="69">
        <f>'1'!W104</f>
        <v>77.333333333333329</v>
      </c>
      <c r="H104" s="67"/>
      <c r="I104" s="67"/>
      <c r="J104" s="68">
        <f>'1'!F104</f>
        <v>3</v>
      </c>
      <c r="K104" s="68">
        <f>'1'!J104</f>
        <v>3</v>
      </c>
      <c r="L104" s="68">
        <f>'1'!K104</f>
        <v>1</v>
      </c>
      <c r="M104" s="68">
        <f>'전체성적(반별)'!N100</f>
        <v>2</v>
      </c>
      <c r="N104" s="68">
        <f>'1'!Q104</f>
        <v>4</v>
      </c>
      <c r="O104" s="68">
        <f>'1'!U104</f>
        <v>3</v>
      </c>
      <c r="P104" s="68" t="e">
        <f>'1'!X104</f>
        <v>#REF!</v>
      </c>
      <c r="Q104" s="65" t="e">
        <f>'전체성적(반별)'!#REF!</f>
        <v>#REF!</v>
      </c>
      <c r="R104" s="65" t="e">
        <f t="shared" si="5"/>
        <v>#REF!</v>
      </c>
    </row>
    <row r="105" spans="1:18">
      <c r="A105" s="67" t="e">
        <f t="shared" si="3"/>
        <v>#REF!</v>
      </c>
      <c r="B105" s="64">
        <f>'1'!A105</f>
        <v>16</v>
      </c>
      <c r="C105" s="64" t="str">
        <f>'1'!B105</f>
        <v>이한결</v>
      </c>
      <c r="D105" s="80">
        <f>'전체성적(반별)'!W101</f>
        <v>2.125</v>
      </c>
      <c r="E105" s="67">
        <f t="shared" si="4"/>
        <v>31312</v>
      </c>
      <c r="F105" s="68">
        <f>IF('1'!V105=0,"",'1'!V105)</f>
        <v>380</v>
      </c>
      <c r="G105" s="69">
        <f>'1'!W105</f>
        <v>91.166666666666671</v>
      </c>
      <c r="H105" s="67"/>
      <c r="I105" s="67"/>
      <c r="J105" s="68">
        <f>'1'!F105</f>
        <v>3</v>
      </c>
      <c r="K105" s="68">
        <f>'1'!J105</f>
        <v>1</v>
      </c>
      <c r="L105" s="68">
        <f>'1'!K105</f>
        <v>3</v>
      </c>
      <c r="M105" s="68">
        <f>'전체성적(반별)'!N101</f>
        <v>4</v>
      </c>
      <c r="N105" s="68">
        <f>'1'!Q105</f>
        <v>1</v>
      </c>
      <c r="O105" s="68">
        <f>'1'!U105</f>
        <v>2</v>
      </c>
      <c r="P105" s="68" t="e">
        <f>'1'!X105</f>
        <v>#REF!</v>
      </c>
      <c r="Q105" s="65" t="e">
        <f>'전체성적(반별)'!#REF!</f>
        <v>#REF!</v>
      </c>
      <c r="R105" s="65" t="e">
        <f t="shared" si="5"/>
        <v>#REF!</v>
      </c>
    </row>
    <row r="106" spans="1:18">
      <c r="A106" s="67" t="e">
        <f t="shared" si="3"/>
        <v>#REF!</v>
      </c>
      <c r="B106" s="64">
        <f>'1'!A106</f>
        <v>17</v>
      </c>
      <c r="C106" s="64" t="str">
        <f>'1'!B106</f>
        <v>이현두</v>
      </c>
      <c r="D106" s="80">
        <f>'전체성적(반별)'!W102</f>
        <v>5.125</v>
      </c>
      <c r="E106" s="67">
        <f t="shared" si="4"/>
        <v>64663</v>
      </c>
      <c r="F106" s="68">
        <f>IF('1'!V106=0,"",'1'!V106)</f>
        <v>309</v>
      </c>
      <c r="G106" s="69">
        <f>'1'!W106</f>
        <v>51.333333333333336</v>
      </c>
      <c r="H106" s="67"/>
      <c r="I106" s="67"/>
      <c r="J106" s="68">
        <f>'1'!F106</f>
        <v>6</v>
      </c>
      <c r="K106" s="68">
        <f>'1'!J106</f>
        <v>4</v>
      </c>
      <c r="L106" s="68">
        <f>'1'!K106</f>
        <v>6</v>
      </c>
      <c r="M106" s="68">
        <f>'전체성적(반별)'!N102</f>
        <v>5</v>
      </c>
      <c r="N106" s="68">
        <f>'1'!Q106</f>
        <v>6</v>
      </c>
      <c r="O106" s="68">
        <f>'1'!U106</f>
        <v>3</v>
      </c>
      <c r="P106" s="68" t="e">
        <f>'1'!X106</f>
        <v>#REF!</v>
      </c>
      <c r="Q106" s="65" t="e">
        <f>'전체성적(반별)'!#REF!</f>
        <v>#REF!</v>
      </c>
      <c r="R106" s="65" t="e">
        <f t="shared" si="5"/>
        <v>#REF!</v>
      </c>
    </row>
    <row r="107" spans="1:18">
      <c r="A107" s="67" t="e">
        <f t="shared" si="3"/>
        <v>#REF!</v>
      </c>
      <c r="B107" s="64">
        <f>'1'!A107</f>
        <v>18</v>
      </c>
      <c r="C107" s="64" t="str">
        <f>'1'!B107</f>
        <v>장윤성</v>
      </c>
      <c r="D107" s="80">
        <f>'전체성적(반별)'!W103</f>
        <v>5.125</v>
      </c>
      <c r="E107" s="67">
        <f t="shared" si="4"/>
        <v>75365</v>
      </c>
      <c r="F107" s="68">
        <f>IF('1'!V107=0,"",'1'!V107)</f>
        <v>273</v>
      </c>
      <c r="G107" s="69">
        <f>'1'!W107</f>
        <v>34.166666666666664</v>
      </c>
      <c r="H107" s="67"/>
      <c r="I107" s="67"/>
      <c r="J107" s="68">
        <f>'1'!F107</f>
        <v>7</v>
      </c>
      <c r="K107" s="68">
        <f>'1'!J107</f>
        <v>5</v>
      </c>
      <c r="L107" s="68">
        <f>'1'!K107</f>
        <v>3</v>
      </c>
      <c r="M107" s="68">
        <f>'전체성적(반별)'!N103</f>
        <v>3</v>
      </c>
      <c r="N107" s="68">
        <f>'1'!Q107</f>
        <v>6</v>
      </c>
      <c r="O107" s="68">
        <f>'1'!U107</f>
        <v>5</v>
      </c>
      <c r="P107" s="68" t="e">
        <f>'1'!X107</f>
        <v>#REF!</v>
      </c>
      <c r="Q107" s="65" t="e">
        <f>'전체성적(반별)'!#REF!</f>
        <v>#REF!</v>
      </c>
      <c r="R107" s="65" t="e">
        <f t="shared" si="5"/>
        <v>#REF!</v>
      </c>
    </row>
    <row r="108" spans="1:18">
      <c r="A108" s="67" t="e">
        <f t="shared" si="3"/>
        <v>#REF!</v>
      </c>
      <c r="B108" s="64">
        <f>'1'!A108</f>
        <v>19</v>
      </c>
      <c r="C108" s="64" t="str">
        <f>'1'!B108</f>
        <v>정민수</v>
      </c>
      <c r="D108" s="80">
        <f>'전체성적(반별)'!W104</f>
        <v>5.375</v>
      </c>
      <c r="E108" s="67">
        <f t="shared" si="4"/>
        <v>65476</v>
      </c>
      <c r="F108" s="68">
        <f>IF('1'!V108=0,"",'1'!V108)</f>
        <v>260</v>
      </c>
      <c r="G108" s="69">
        <f>'1'!W108</f>
        <v>28.5</v>
      </c>
      <c r="H108" s="67"/>
      <c r="I108" s="67"/>
      <c r="J108" s="68">
        <f>'1'!F108</f>
        <v>6</v>
      </c>
      <c r="K108" s="68">
        <f>'1'!J108</f>
        <v>5</v>
      </c>
      <c r="L108" s="68">
        <f>'1'!K108</f>
        <v>4</v>
      </c>
      <c r="M108" s="68">
        <f>'전체성적(반별)'!N104</f>
        <v>3</v>
      </c>
      <c r="N108" s="68">
        <f>'1'!Q108</f>
        <v>7</v>
      </c>
      <c r="O108" s="68">
        <f>'1'!U108</f>
        <v>6</v>
      </c>
      <c r="P108" s="68" t="e">
        <f>'1'!X108</f>
        <v>#REF!</v>
      </c>
      <c r="Q108" s="65" t="e">
        <f>'전체성적(반별)'!#REF!</f>
        <v>#REF!</v>
      </c>
      <c r="R108" s="65" t="e">
        <f t="shared" si="5"/>
        <v>#REF!</v>
      </c>
    </row>
    <row r="109" spans="1:18">
      <c r="A109" s="67" t="e">
        <f t="shared" si="3"/>
        <v>#REF!</v>
      </c>
      <c r="B109" s="64">
        <f>'1'!A109</f>
        <v>20</v>
      </c>
      <c r="C109" s="64" t="str">
        <f>'1'!B109</f>
        <v>정용욱</v>
      </c>
      <c r="D109" s="80">
        <f>'전체성적(반별)'!W105</f>
        <v>1.75</v>
      </c>
      <c r="E109" s="67">
        <f t="shared" si="4"/>
        <v>21311</v>
      </c>
      <c r="F109" s="68">
        <f>IF('1'!V109=0,"",'1'!V109)</f>
        <v>387</v>
      </c>
      <c r="G109" s="69">
        <f>'1'!W109</f>
        <v>95.833333333333329</v>
      </c>
      <c r="H109" s="67"/>
      <c r="I109" s="67"/>
      <c r="J109" s="68">
        <f>'1'!F109</f>
        <v>2</v>
      </c>
      <c r="K109" s="68">
        <f>'1'!J109</f>
        <v>1</v>
      </c>
      <c r="L109" s="68">
        <f>'1'!K109</f>
        <v>3</v>
      </c>
      <c r="M109" s="68">
        <f>'전체성적(반별)'!N105</f>
        <v>4</v>
      </c>
      <c r="N109" s="68">
        <f>'1'!Q109</f>
        <v>1</v>
      </c>
      <c r="O109" s="68">
        <f>'1'!U109</f>
        <v>1</v>
      </c>
      <c r="P109" s="68" t="e">
        <f>'1'!X109</f>
        <v>#REF!</v>
      </c>
      <c r="Q109" s="65" t="e">
        <f>'전체성적(반별)'!#REF!</f>
        <v>#REF!</v>
      </c>
      <c r="R109" s="65" t="e">
        <f t="shared" si="5"/>
        <v>#REF!</v>
      </c>
    </row>
    <row r="110" spans="1:18">
      <c r="A110" s="67" t="e">
        <f t="shared" si="3"/>
        <v>#REF!</v>
      </c>
      <c r="B110" s="64">
        <f>'1'!A110</f>
        <v>21</v>
      </c>
      <c r="C110" s="64" t="str">
        <f>'1'!B110</f>
        <v>황세민</v>
      </c>
      <c r="D110" s="80">
        <f>'전체성적(반별)'!W106</f>
        <v>3.625</v>
      </c>
      <c r="E110" s="67">
        <f t="shared" si="4"/>
        <v>34452</v>
      </c>
      <c r="F110" s="68">
        <f>IF('1'!V110=0,"",'1'!V110)</f>
        <v>347</v>
      </c>
      <c r="G110" s="69">
        <f>'1'!W110</f>
        <v>74.166666666666671</v>
      </c>
      <c r="H110" s="67"/>
      <c r="I110" s="67"/>
      <c r="J110" s="68">
        <f>'1'!F110</f>
        <v>3</v>
      </c>
      <c r="K110" s="68">
        <f>'1'!J110</f>
        <v>4</v>
      </c>
      <c r="L110" s="68">
        <f>'1'!K110</f>
        <v>4</v>
      </c>
      <c r="M110" s="68">
        <f>'전체성적(반별)'!N106</f>
        <v>1</v>
      </c>
      <c r="N110" s="68">
        <f>'1'!Q110</f>
        <v>5</v>
      </c>
      <c r="O110" s="68">
        <f>'1'!U110</f>
        <v>2</v>
      </c>
      <c r="P110" s="68" t="e">
        <f>'1'!X110</f>
        <v>#REF!</v>
      </c>
      <c r="Q110" s="65" t="e">
        <f>'전체성적(반별)'!#REF!</f>
        <v>#REF!</v>
      </c>
      <c r="R110" s="65" t="e">
        <f t="shared" si="5"/>
        <v>#REF!</v>
      </c>
    </row>
    <row r="111" spans="1:18">
      <c r="A111" s="67" t="e">
        <f t="shared" si="3"/>
        <v>#REF!</v>
      </c>
      <c r="B111" s="64">
        <f>'1'!A111</f>
        <v>1</v>
      </c>
      <c r="C111" s="64" t="str">
        <f>'1'!B111</f>
        <v>권대경</v>
      </c>
      <c r="D111" s="80">
        <f>'전체성적(반별)'!W107</f>
        <v>4.25</v>
      </c>
      <c r="E111" s="67">
        <f t="shared" si="4"/>
        <v>53535</v>
      </c>
      <c r="F111" s="68">
        <f>IF('1'!V111=0,"",'1'!V111)</f>
        <v>335</v>
      </c>
      <c r="G111" s="69">
        <f>'1'!W111</f>
        <v>65</v>
      </c>
      <c r="H111" s="67"/>
      <c r="I111" s="67"/>
      <c r="J111" s="68">
        <f>'1'!F111</f>
        <v>5</v>
      </c>
      <c r="K111" s="68">
        <f>'1'!J111</f>
        <v>3</v>
      </c>
      <c r="L111" s="68">
        <f>'1'!K111</f>
        <v>5</v>
      </c>
      <c r="M111" s="68">
        <f>'전체성적(반별)'!N107</f>
        <v>3</v>
      </c>
      <c r="N111" s="68">
        <f>'1'!Q111</f>
        <v>3</v>
      </c>
      <c r="O111" s="68">
        <f>'1'!U111</f>
        <v>5</v>
      </c>
      <c r="P111" s="68" t="e">
        <f>'1'!X111</f>
        <v>#REF!</v>
      </c>
      <c r="Q111" s="65" t="e">
        <f>'전체성적(반별)'!#REF!</f>
        <v>#REF!</v>
      </c>
      <c r="R111" s="65" t="e">
        <f t="shared" si="5"/>
        <v>#REF!</v>
      </c>
    </row>
    <row r="112" spans="1:18">
      <c r="A112" s="67" t="e">
        <f t="shared" si="3"/>
        <v>#REF!</v>
      </c>
      <c r="B112" s="64">
        <f>'1'!A112</f>
        <v>2</v>
      </c>
      <c r="C112" s="64" t="str">
        <f>'1'!B112</f>
        <v>김대훈</v>
      </c>
      <c r="D112" s="80">
        <f>'전체성적(반별)'!W108</f>
        <v>4.625</v>
      </c>
      <c r="E112" s="67">
        <f t="shared" si="4"/>
        <v>64454</v>
      </c>
      <c r="F112" s="68">
        <f>IF('1'!V112=0,"",'1'!V112)</f>
        <v>312</v>
      </c>
      <c r="G112" s="69">
        <f>'1'!W112</f>
        <v>52.333333333333336</v>
      </c>
      <c r="H112" s="67"/>
      <c r="I112" s="67"/>
      <c r="J112" s="68">
        <f>'1'!F112</f>
        <v>6</v>
      </c>
      <c r="K112" s="68">
        <f>'1'!J112</f>
        <v>4</v>
      </c>
      <c r="L112" s="68">
        <f>'1'!K112</f>
        <v>4</v>
      </c>
      <c r="M112" s="68">
        <f>'전체성적(반별)'!N108</f>
        <v>6</v>
      </c>
      <c r="N112" s="68">
        <f>'1'!Q112</f>
        <v>5</v>
      </c>
      <c r="O112" s="68">
        <f>'1'!U112</f>
        <v>4</v>
      </c>
      <c r="P112" s="68" t="e">
        <f>'1'!X112</f>
        <v>#REF!</v>
      </c>
      <c r="Q112" s="65" t="e">
        <f>'전체성적(반별)'!#REF!</f>
        <v>#REF!</v>
      </c>
      <c r="R112" s="65" t="e">
        <f t="shared" si="5"/>
        <v>#REF!</v>
      </c>
    </row>
    <row r="113" spans="1:18">
      <c r="A113" s="67" t="e">
        <f t="shared" si="3"/>
        <v>#REF!</v>
      </c>
      <c r="B113" s="64">
        <f>'1'!A113</f>
        <v>3</v>
      </c>
      <c r="C113" s="64" t="str">
        <f>'1'!B113</f>
        <v>김상욱</v>
      </c>
      <c r="D113" s="80">
        <f>'전체성적(반별)'!W109</f>
        <v>2.125</v>
      </c>
      <c r="E113" s="67">
        <f t="shared" si="4"/>
        <v>31134</v>
      </c>
      <c r="F113" s="68">
        <f>IF('1'!V113=0,"",'1'!V113)</f>
        <v>372</v>
      </c>
      <c r="G113" s="69">
        <f>'1'!W113</f>
        <v>85.666666666666671</v>
      </c>
      <c r="H113" s="67"/>
      <c r="I113" s="67"/>
      <c r="J113" s="68">
        <f>'1'!F113</f>
        <v>3</v>
      </c>
      <c r="K113" s="68">
        <f>'1'!J113</f>
        <v>1</v>
      </c>
      <c r="L113" s="68">
        <f>'1'!K113</f>
        <v>1</v>
      </c>
      <c r="M113" s="68">
        <f>'전체성적(반별)'!N109</f>
        <v>1</v>
      </c>
      <c r="N113" s="68">
        <f>'1'!Q113</f>
        <v>3</v>
      </c>
      <c r="O113" s="68">
        <f>'1'!U113</f>
        <v>4</v>
      </c>
      <c r="P113" s="68" t="e">
        <f>'1'!X113</f>
        <v>#REF!</v>
      </c>
      <c r="Q113" s="65" t="e">
        <f>'전체성적(반별)'!#REF!</f>
        <v>#REF!</v>
      </c>
      <c r="R113" s="65" t="e">
        <f t="shared" si="5"/>
        <v>#REF!</v>
      </c>
    </row>
    <row r="114" spans="1:18">
      <c r="A114" s="67" t="e">
        <f t="shared" si="3"/>
        <v>#REF!</v>
      </c>
      <c r="B114" s="64">
        <f>'1'!A114</f>
        <v>4</v>
      </c>
      <c r="C114" s="64" t="str">
        <f>'1'!B114</f>
        <v>김선우</v>
      </c>
      <c r="D114" s="80">
        <f>'전체성적(반별)'!W110</f>
        <v>4.375</v>
      </c>
      <c r="E114" s="67">
        <f t="shared" si="4"/>
        <v>55345</v>
      </c>
      <c r="F114" s="68">
        <f>IF('1'!V114=0,"",'1'!V114)</f>
        <v>313</v>
      </c>
      <c r="G114" s="69">
        <f>'1'!W114</f>
        <v>53.333333333333336</v>
      </c>
      <c r="H114" s="67"/>
      <c r="I114" s="67"/>
      <c r="J114" s="68">
        <f>'1'!F114</f>
        <v>5</v>
      </c>
      <c r="K114" s="68">
        <f>'1'!J114</f>
        <v>5</v>
      </c>
      <c r="L114" s="68">
        <f>'1'!K114</f>
        <v>3</v>
      </c>
      <c r="M114" s="68">
        <f>'전체성적(반별)'!N110</f>
        <v>1</v>
      </c>
      <c r="N114" s="68">
        <f>'1'!Q114</f>
        <v>4</v>
      </c>
      <c r="O114" s="68">
        <f>'1'!U114</f>
        <v>5</v>
      </c>
      <c r="P114" s="68" t="e">
        <f>'1'!X114</f>
        <v>#REF!</v>
      </c>
      <c r="Q114" s="65" t="e">
        <f>'전체성적(반별)'!#REF!</f>
        <v>#REF!</v>
      </c>
      <c r="R114" s="65" t="e">
        <f t="shared" si="5"/>
        <v>#REF!</v>
      </c>
    </row>
    <row r="115" spans="1:18">
      <c r="A115" s="67" t="e">
        <f t="shared" si="3"/>
        <v>#REF!</v>
      </c>
      <c r="B115" s="64">
        <f>'1'!A115</f>
        <v>5</v>
      </c>
      <c r="C115" s="64" t="str">
        <f>'1'!B115</f>
        <v>김연호</v>
      </c>
      <c r="D115" s="80">
        <f>'전체성적(반별)'!W111</f>
        <v>2.625</v>
      </c>
      <c r="E115" s="67">
        <f t="shared" si="4"/>
        <v>31325</v>
      </c>
      <c r="F115" s="68">
        <f>IF('1'!V115=0,"",'1'!V115)</f>
        <v>368</v>
      </c>
      <c r="G115" s="69">
        <f>'1'!W115</f>
        <v>83.666666666666671</v>
      </c>
      <c r="H115" s="67"/>
      <c r="I115" s="67"/>
      <c r="J115" s="68">
        <f>'1'!F115</f>
        <v>3</v>
      </c>
      <c r="K115" s="68">
        <f>'1'!J115</f>
        <v>1</v>
      </c>
      <c r="L115" s="68">
        <f>'1'!K115</f>
        <v>3</v>
      </c>
      <c r="M115" s="68">
        <f>'전체성적(반별)'!N111</f>
        <v>1</v>
      </c>
      <c r="N115" s="68">
        <f>'1'!Q115</f>
        <v>2</v>
      </c>
      <c r="O115" s="68">
        <f>'1'!U115</f>
        <v>5</v>
      </c>
      <c r="P115" s="68" t="e">
        <f>'1'!X115</f>
        <v>#REF!</v>
      </c>
      <c r="Q115" s="65" t="e">
        <f>'전체성적(반별)'!#REF!</f>
        <v>#REF!</v>
      </c>
      <c r="R115" s="65" t="e">
        <f t="shared" si="5"/>
        <v>#REF!</v>
      </c>
    </row>
    <row r="116" spans="1:18">
      <c r="A116" s="67" t="e">
        <f t="shared" si="3"/>
        <v>#REF!</v>
      </c>
      <c r="B116" s="64">
        <f>'1'!A116</f>
        <v>6</v>
      </c>
      <c r="C116" s="64" t="str">
        <f>'1'!B116</f>
        <v>김원진</v>
      </c>
      <c r="D116" s="80">
        <f>'전체성적(반별)'!W112</f>
        <v>4.25</v>
      </c>
      <c r="E116" s="67">
        <f t="shared" si="4"/>
        <v>44473</v>
      </c>
      <c r="F116" s="68">
        <f>IF('1'!V116=0,"",'1'!V116)</f>
        <v>326</v>
      </c>
      <c r="G116" s="69">
        <f>'1'!W116</f>
        <v>63</v>
      </c>
      <c r="H116" s="67"/>
      <c r="I116" s="67"/>
      <c r="J116" s="68">
        <f>'1'!F116</f>
        <v>4</v>
      </c>
      <c r="K116" s="68">
        <f>'1'!J116</f>
        <v>4</v>
      </c>
      <c r="L116" s="68">
        <f>'1'!K116</f>
        <v>4</v>
      </c>
      <c r="M116" s="68">
        <f>'전체성적(반별)'!N112</f>
        <v>1</v>
      </c>
      <c r="N116" s="68">
        <f>'1'!Q116</f>
        <v>7</v>
      </c>
      <c r="O116" s="68">
        <f>'1'!U116</f>
        <v>3</v>
      </c>
      <c r="P116" s="68" t="e">
        <f>'1'!X116</f>
        <v>#REF!</v>
      </c>
      <c r="Q116" s="65" t="e">
        <f>'전체성적(반별)'!#REF!</f>
        <v>#REF!</v>
      </c>
      <c r="R116" s="65" t="e">
        <f t="shared" si="5"/>
        <v>#REF!</v>
      </c>
    </row>
    <row r="117" spans="1:18">
      <c r="A117" s="67" t="e">
        <f t="shared" si="3"/>
        <v>#REF!</v>
      </c>
      <c r="B117" s="64">
        <f>'1'!A117</f>
        <v>7</v>
      </c>
      <c r="C117" s="64" t="str">
        <f>'1'!B117</f>
        <v>김윤홍</v>
      </c>
      <c r="D117" s="80">
        <f>'전체성적(반별)'!W113</f>
        <v>4.5</v>
      </c>
      <c r="E117" s="67">
        <f t="shared" si="4"/>
        <v>54366</v>
      </c>
      <c r="F117" s="68">
        <f>IF('1'!V117=0,"",'1'!V117)</f>
        <v>303</v>
      </c>
      <c r="G117" s="69">
        <f>'1'!W117</f>
        <v>48.833333333333336</v>
      </c>
      <c r="H117" s="67"/>
      <c r="I117" s="67"/>
      <c r="J117" s="68">
        <f>'1'!F117</f>
        <v>5</v>
      </c>
      <c r="K117" s="68">
        <f>'1'!J117</f>
        <v>4</v>
      </c>
      <c r="L117" s="68">
        <f>'1'!K117</f>
        <v>3</v>
      </c>
      <c r="M117" s="68">
        <f>'전체성적(반별)'!N113</f>
        <v>3</v>
      </c>
      <c r="N117" s="68">
        <f>'1'!Q117</f>
        <v>6</v>
      </c>
      <c r="O117" s="68">
        <f>'1'!U117</f>
        <v>6</v>
      </c>
      <c r="P117" s="68" t="e">
        <f>'1'!X117</f>
        <v>#REF!</v>
      </c>
      <c r="Q117" s="65" t="e">
        <f>'전체성적(반별)'!#REF!</f>
        <v>#REF!</v>
      </c>
      <c r="R117" s="65" t="e">
        <f t="shared" si="5"/>
        <v>#REF!</v>
      </c>
    </row>
    <row r="118" spans="1:18">
      <c r="A118" s="67" t="e">
        <f t="shared" si="3"/>
        <v>#REF!</v>
      </c>
      <c r="B118" s="64">
        <f>'1'!A118</f>
        <v>8</v>
      </c>
      <c r="C118" s="64" t="str">
        <f>'1'!B118</f>
        <v>류태균</v>
      </c>
      <c r="D118" s="80">
        <f>'전체성적(반별)'!W114</f>
        <v>4.375</v>
      </c>
      <c r="E118" s="67">
        <f t="shared" si="4"/>
        <v>65325</v>
      </c>
      <c r="F118" s="68">
        <f>IF('1'!V118=0,"",'1'!V118)</f>
        <v>311</v>
      </c>
      <c r="G118" s="69">
        <f>'1'!W118</f>
        <v>51</v>
      </c>
      <c r="H118" s="67"/>
      <c r="I118" s="67"/>
      <c r="J118" s="68">
        <f>'1'!F118</f>
        <v>6</v>
      </c>
      <c r="K118" s="68">
        <f>'1'!J118</f>
        <v>5</v>
      </c>
      <c r="L118" s="68">
        <f>'1'!K118</f>
        <v>3</v>
      </c>
      <c r="M118" s="68">
        <f>'전체성적(반별)'!N114</f>
        <v>3</v>
      </c>
      <c r="N118" s="68">
        <f>'1'!Q118</f>
        <v>2</v>
      </c>
      <c r="O118" s="68">
        <f>'1'!U118</f>
        <v>5</v>
      </c>
      <c r="P118" s="68" t="e">
        <f>'1'!X118</f>
        <v>#REF!</v>
      </c>
      <c r="Q118" s="65" t="e">
        <f>'전체성적(반별)'!#REF!</f>
        <v>#REF!</v>
      </c>
      <c r="R118" s="65" t="e">
        <f t="shared" si="5"/>
        <v>#REF!</v>
      </c>
    </row>
    <row r="119" spans="1:18">
      <c r="A119" s="67" t="e">
        <f t="shared" si="3"/>
        <v>#REF!</v>
      </c>
      <c r="B119" s="64">
        <f>'1'!A119</f>
        <v>9</v>
      </c>
      <c r="C119" s="64" t="str">
        <f>'1'!B119</f>
        <v>오성재</v>
      </c>
      <c r="D119" s="80">
        <f>'전체성적(반별)'!W115</f>
        <v>5.5</v>
      </c>
      <c r="E119" s="67">
        <f t="shared" si="4"/>
        <v>84546</v>
      </c>
      <c r="F119" s="68">
        <f>IF('1'!V119=0,"",'1'!V119)</f>
        <v>281</v>
      </c>
      <c r="G119" s="69">
        <f>'1'!W119</f>
        <v>43.833333333333336</v>
      </c>
      <c r="H119" s="67"/>
      <c r="I119" s="67"/>
      <c r="J119" s="68">
        <f>'1'!F119</f>
        <v>8</v>
      </c>
      <c r="K119" s="68">
        <f>'1'!J119</f>
        <v>4</v>
      </c>
      <c r="L119" s="68">
        <f>'1'!K119</f>
        <v>5</v>
      </c>
      <c r="M119" s="68">
        <f>'전체성적(반별)'!N115</f>
        <v>4</v>
      </c>
      <c r="N119" s="68">
        <f>'1'!Q119</f>
        <v>4</v>
      </c>
      <c r="O119" s="68">
        <f>'1'!U119</f>
        <v>6</v>
      </c>
      <c r="P119" s="68" t="e">
        <f>'1'!X119</f>
        <v>#REF!</v>
      </c>
      <c r="Q119" s="65" t="e">
        <f>'전체성적(반별)'!#REF!</f>
        <v>#REF!</v>
      </c>
      <c r="R119" s="65" t="e">
        <f t="shared" si="5"/>
        <v>#REF!</v>
      </c>
    </row>
    <row r="120" spans="1:18">
      <c r="A120" s="67" t="e">
        <f t="shared" si="3"/>
        <v>#REF!</v>
      </c>
      <c r="B120" s="64">
        <f>'1'!A120</f>
        <v>3613</v>
      </c>
      <c r="C120" s="64" t="str">
        <f>'1'!B120</f>
        <v>이민석</v>
      </c>
      <c r="D120" s="80">
        <f>'전체성적(반별)'!W116</f>
        <v>3.5</v>
      </c>
      <c r="E120" s="67">
        <f t="shared" si="4"/>
        <v>33355</v>
      </c>
      <c r="F120" s="68">
        <f>IF('1'!V120=0,"",'1'!V120)</f>
        <v>341</v>
      </c>
      <c r="G120" s="69">
        <f>'1'!W120</f>
        <v>70.833333333333329</v>
      </c>
      <c r="H120" s="67"/>
      <c r="I120" s="67"/>
      <c r="J120" s="68">
        <f>'1'!F120</f>
        <v>3</v>
      </c>
      <c r="K120" s="68">
        <f>'1'!J120</f>
        <v>3</v>
      </c>
      <c r="L120" s="68">
        <f>'1'!K120</f>
        <v>3</v>
      </c>
      <c r="M120" s="68">
        <f>'전체성적(반별)'!N116</f>
        <v>2</v>
      </c>
      <c r="N120" s="68">
        <f>'1'!Q120</f>
        <v>5</v>
      </c>
      <c r="O120" s="68">
        <f>'1'!U120</f>
        <v>5</v>
      </c>
      <c r="P120" s="68" t="e">
        <f>'1'!X120</f>
        <v>#REF!</v>
      </c>
      <c r="Q120" s="65" t="e">
        <f>'전체성적(반별)'!#REF!</f>
        <v>#REF!</v>
      </c>
      <c r="R120" s="65" t="e">
        <f t="shared" si="5"/>
        <v>#REF!</v>
      </c>
    </row>
    <row r="121" spans="1:18">
      <c r="A121" s="67" t="e">
        <f t="shared" si="3"/>
        <v>#REF!</v>
      </c>
      <c r="B121" s="64" t="e">
        <f>'1'!#REF!</f>
        <v>#REF!</v>
      </c>
      <c r="C121" s="64" t="e">
        <f>'1'!#REF!</f>
        <v>#REF!</v>
      </c>
      <c r="D121" s="80" t="e">
        <f>'전체성적(반별)'!#REF!</f>
        <v>#REF!</v>
      </c>
      <c r="E121" s="67" t="e">
        <f t="shared" si="4"/>
        <v>#REF!</v>
      </c>
      <c r="F121" s="68" t="e">
        <f>IF('1'!#REF!=0,"",'1'!#REF!)</f>
        <v>#REF!</v>
      </c>
      <c r="G121" s="69" t="e">
        <f>'1'!#REF!</f>
        <v>#REF!</v>
      </c>
      <c r="H121" s="67"/>
      <c r="I121" s="67"/>
      <c r="J121" s="68" t="e">
        <f>'1'!#REF!</f>
        <v>#REF!</v>
      </c>
      <c r="K121" s="68" t="e">
        <f>'1'!#REF!</f>
        <v>#REF!</v>
      </c>
      <c r="L121" s="68" t="e">
        <f>'1'!#REF!</f>
        <v>#REF!</v>
      </c>
      <c r="M121" s="68" t="e">
        <f>'전체성적(반별)'!#REF!</f>
        <v>#REF!</v>
      </c>
      <c r="N121" s="68" t="e">
        <f>'1'!#REF!</f>
        <v>#REF!</v>
      </c>
      <c r="O121" s="68" t="e">
        <f>'1'!#REF!</f>
        <v>#REF!</v>
      </c>
      <c r="P121" s="68" t="e">
        <f>'1'!#REF!</f>
        <v>#REF!</v>
      </c>
      <c r="Q121" s="65" t="e">
        <f>'전체성적(반별)'!#REF!</f>
        <v>#REF!</v>
      </c>
      <c r="R121" s="65" t="e">
        <f t="shared" si="5"/>
        <v>#REF!</v>
      </c>
    </row>
    <row r="122" spans="1:18">
      <c r="A122" s="67" t="e">
        <f t="shared" si="3"/>
        <v>#REF!</v>
      </c>
      <c r="B122" s="64" t="e">
        <f>'1'!#REF!</f>
        <v>#REF!</v>
      </c>
      <c r="C122" s="64" t="e">
        <f>'1'!#REF!</f>
        <v>#REF!</v>
      </c>
      <c r="D122" s="80" t="e">
        <f>'전체성적(반별)'!#REF!</f>
        <v>#REF!</v>
      </c>
      <c r="E122" s="67" t="e">
        <f t="shared" si="4"/>
        <v>#REF!</v>
      </c>
      <c r="F122" s="68" t="e">
        <f>IF('1'!#REF!=0,"",'1'!#REF!)</f>
        <v>#REF!</v>
      </c>
      <c r="G122" s="69" t="e">
        <f>'1'!#REF!</f>
        <v>#REF!</v>
      </c>
      <c r="H122" s="67"/>
      <c r="I122" s="67"/>
      <c r="J122" s="68" t="e">
        <f>'1'!#REF!</f>
        <v>#REF!</v>
      </c>
      <c r="K122" s="68" t="e">
        <f>'1'!#REF!</f>
        <v>#REF!</v>
      </c>
      <c r="L122" s="68" t="e">
        <f>'1'!#REF!</f>
        <v>#REF!</v>
      </c>
      <c r="M122" s="68" t="e">
        <f>'전체성적(반별)'!#REF!</f>
        <v>#REF!</v>
      </c>
      <c r="N122" s="68" t="e">
        <f>'1'!#REF!</f>
        <v>#REF!</v>
      </c>
      <c r="O122" s="68" t="e">
        <f>'1'!#REF!</f>
        <v>#REF!</v>
      </c>
      <c r="P122" s="68" t="e">
        <f>'1'!#REF!</f>
        <v>#REF!</v>
      </c>
      <c r="Q122" s="65" t="e">
        <f>'전체성적(반별)'!#REF!</f>
        <v>#REF!</v>
      </c>
      <c r="R122" s="65" t="e">
        <f t="shared" si="5"/>
        <v>#REF!</v>
      </c>
    </row>
    <row r="123" spans="1:18">
      <c r="A123" s="67" t="e">
        <f t="shared" si="3"/>
        <v>#REF!</v>
      </c>
      <c r="B123" s="64" t="e">
        <f>'1'!#REF!</f>
        <v>#REF!</v>
      </c>
      <c r="C123" s="64" t="e">
        <f>'1'!#REF!</f>
        <v>#REF!</v>
      </c>
      <c r="D123" s="80" t="e">
        <f>'전체성적(반별)'!#REF!</f>
        <v>#REF!</v>
      </c>
      <c r="E123" s="67" t="e">
        <f t="shared" si="4"/>
        <v>#REF!</v>
      </c>
      <c r="F123" s="68" t="e">
        <f>IF('1'!#REF!=0,"",'1'!#REF!)</f>
        <v>#REF!</v>
      </c>
      <c r="G123" s="69" t="e">
        <f>'1'!#REF!</f>
        <v>#REF!</v>
      </c>
      <c r="H123" s="67"/>
      <c r="I123" s="67"/>
      <c r="J123" s="68" t="e">
        <f>'1'!#REF!</f>
        <v>#REF!</v>
      </c>
      <c r="K123" s="68" t="e">
        <f>'1'!#REF!</f>
        <v>#REF!</v>
      </c>
      <c r="L123" s="68" t="e">
        <f>'1'!#REF!</f>
        <v>#REF!</v>
      </c>
      <c r="M123" s="68" t="e">
        <f>'전체성적(반별)'!#REF!</f>
        <v>#REF!</v>
      </c>
      <c r="N123" s="68" t="e">
        <f>'1'!#REF!</f>
        <v>#REF!</v>
      </c>
      <c r="O123" s="68" t="e">
        <f>'1'!#REF!</f>
        <v>#REF!</v>
      </c>
      <c r="P123" s="68" t="e">
        <f>'1'!#REF!</f>
        <v>#REF!</v>
      </c>
      <c r="Q123" s="65" t="e">
        <f>'전체성적(반별)'!#REF!</f>
        <v>#REF!</v>
      </c>
      <c r="R123" s="65" t="e">
        <f t="shared" si="5"/>
        <v>#REF!</v>
      </c>
    </row>
    <row r="124" spans="1:18">
      <c r="A124" s="67" t="e">
        <f t="shared" si="3"/>
        <v>#REF!</v>
      </c>
      <c r="B124" s="64" t="e">
        <f>'1'!#REF!</f>
        <v>#REF!</v>
      </c>
      <c r="C124" s="64" t="e">
        <f>'1'!#REF!</f>
        <v>#REF!</v>
      </c>
      <c r="D124" s="80" t="e">
        <f>'전체성적(반별)'!#REF!</f>
        <v>#REF!</v>
      </c>
      <c r="E124" s="67" t="e">
        <f t="shared" si="4"/>
        <v>#REF!</v>
      </c>
      <c r="F124" s="68" t="e">
        <f>IF('1'!#REF!=0,"",'1'!#REF!)</f>
        <v>#REF!</v>
      </c>
      <c r="G124" s="69" t="e">
        <f>'1'!#REF!</f>
        <v>#REF!</v>
      </c>
      <c r="H124" s="67"/>
      <c r="I124" s="67"/>
      <c r="J124" s="68" t="e">
        <f>'1'!#REF!</f>
        <v>#REF!</v>
      </c>
      <c r="K124" s="68" t="e">
        <f>'1'!#REF!</f>
        <v>#REF!</v>
      </c>
      <c r="L124" s="68" t="e">
        <f>'1'!#REF!</f>
        <v>#REF!</v>
      </c>
      <c r="M124" s="68" t="e">
        <f>'전체성적(반별)'!#REF!</f>
        <v>#REF!</v>
      </c>
      <c r="N124" s="68" t="e">
        <f>'1'!#REF!</f>
        <v>#REF!</v>
      </c>
      <c r="O124" s="68" t="e">
        <f>'1'!#REF!</f>
        <v>#REF!</v>
      </c>
      <c r="P124" s="68" t="e">
        <f>'1'!#REF!</f>
        <v>#REF!</v>
      </c>
      <c r="Q124" s="65" t="e">
        <f>'전체성적(반별)'!#REF!</f>
        <v>#REF!</v>
      </c>
      <c r="R124" s="65" t="e">
        <f t="shared" si="5"/>
        <v>#REF!</v>
      </c>
    </row>
    <row r="125" spans="1:18">
      <c r="A125" s="67" t="e">
        <f t="shared" si="3"/>
        <v>#REF!</v>
      </c>
      <c r="B125" s="64" t="e">
        <f>'1'!#REF!</f>
        <v>#REF!</v>
      </c>
      <c r="C125" s="64" t="e">
        <f>'1'!#REF!</f>
        <v>#REF!</v>
      </c>
      <c r="D125" s="80" t="e">
        <f>'전체성적(반별)'!#REF!</f>
        <v>#REF!</v>
      </c>
      <c r="E125" s="67" t="e">
        <f t="shared" si="4"/>
        <v>#REF!</v>
      </c>
      <c r="F125" s="68" t="e">
        <f>IF('1'!#REF!=0,"",'1'!#REF!)</f>
        <v>#REF!</v>
      </c>
      <c r="G125" s="69" t="e">
        <f>'1'!#REF!</f>
        <v>#REF!</v>
      </c>
      <c r="H125" s="67"/>
      <c r="I125" s="67"/>
      <c r="J125" s="68" t="e">
        <f>'1'!#REF!</f>
        <v>#REF!</v>
      </c>
      <c r="K125" s="68" t="e">
        <f>'1'!#REF!</f>
        <v>#REF!</v>
      </c>
      <c r="L125" s="68" t="e">
        <f>'1'!#REF!</f>
        <v>#REF!</v>
      </c>
      <c r="M125" s="68" t="e">
        <f>'전체성적(반별)'!#REF!</f>
        <v>#REF!</v>
      </c>
      <c r="N125" s="68" t="e">
        <f>'1'!#REF!</f>
        <v>#REF!</v>
      </c>
      <c r="O125" s="68" t="e">
        <f>'1'!#REF!</f>
        <v>#REF!</v>
      </c>
      <c r="P125" s="68" t="e">
        <f>'1'!#REF!</f>
        <v>#REF!</v>
      </c>
      <c r="Q125" s="65" t="e">
        <f>'전체성적(반별)'!#REF!</f>
        <v>#REF!</v>
      </c>
      <c r="R125" s="65" t="e">
        <f t="shared" si="5"/>
        <v>#REF!</v>
      </c>
    </row>
    <row r="126" spans="1:18">
      <c r="A126" s="67" t="e">
        <f t="shared" si="3"/>
        <v>#REF!</v>
      </c>
      <c r="B126" s="64" t="e">
        <f>'1'!#REF!</f>
        <v>#REF!</v>
      </c>
      <c r="C126" s="64" t="e">
        <f>'1'!#REF!</f>
        <v>#REF!</v>
      </c>
      <c r="D126" s="80" t="e">
        <f>'전체성적(반별)'!#REF!</f>
        <v>#REF!</v>
      </c>
      <c r="E126" s="67" t="e">
        <f t="shared" si="4"/>
        <v>#REF!</v>
      </c>
      <c r="F126" s="68" t="e">
        <f>IF('1'!#REF!=0,"",'1'!#REF!)</f>
        <v>#REF!</v>
      </c>
      <c r="G126" s="69" t="e">
        <f>'1'!#REF!</f>
        <v>#REF!</v>
      </c>
      <c r="H126" s="67"/>
      <c r="I126" s="67"/>
      <c r="J126" s="68" t="e">
        <f>'1'!#REF!</f>
        <v>#REF!</v>
      </c>
      <c r="K126" s="68" t="e">
        <f>'1'!#REF!</f>
        <v>#REF!</v>
      </c>
      <c r="L126" s="68" t="e">
        <f>'1'!#REF!</f>
        <v>#REF!</v>
      </c>
      <c r="M126" s="68" t="e">
        <f>'전체성적(반별)'!#REF!</f>
        <v>#REF!</v>
      </c>
      <c r="N126" s="68" t="e">
        <f>'1'!#REF!</f>
        <v>#REF!</v>
      </c>
      <c r="O126" s="68" t="e">
        <f>'1'!#REF!</f>
        <v>#REF!</v>
      </c>
      <c r="P126" s="68" t="e">
        <f>'1'!#REF!</f>
        <v>#REF!</v>
      </c>
      <c r="Q126" s="65" t="e">
        <f>'전체성적(반별)'!#REF!</f>
        <v>#REF!</v>
      </c>
      <c r="R126" s="65" t="e">
        <f t="shared" si="5"/>
        <v>#REF!</v>
      </c>
    </row>
    <row r="127" spans="1:18">
      <c r="A127" s="67" t="e">
        <f t="shared" si="3"/>
        <v>#REF!</v>
      </c>
      <c r="B127" s="64" t="e">
        <f>'1'!#REF!</f>
        <v>#REF!</v>
      </c>
      <c r="C127" s="64" t="e">
        <f>'1'!#REF!</f>
        <v>#REF!</v>
      </c>
      <c r="D127" s="80" t="e">
        <f>'전체성적(반별)'!#REF!</f>
        <v>#REF!</v>
      </c>
      <c r="E127" s="67" t="e">
        <f t="shared" si="4"/>
        <v>#REF!</v>
      </c>
      <c r="F127" s="68" t="e">
        <f>IF('1'!#REF!=0,"",'1'!#REF!)</f>
        <v>#REF!</v>
      </c>
      <c r="G127" s="69" t="e">
        <f>'1'!#REF!</f>
        <v>#REF!</v>
      </c>
      <c r="H127" s="67"/>
      <c r="I127" s="67"/>
      <c r="J127" s="68" t="e">
        <f>'1'!#REF!</f>
        <v>#REF!</v>
      </c>
      <c r="K127" s="68" t="e">
        <f>'1'!#REF!</f>
        <v>#REF!</v>
      </c>
      <c r="L127" s="68" t="e">
        <f>'1'!#REF!</f>
        <v>#REF!</v>
      </c>
      <c r="M127" s="68" t="e">
        <f>'전체성적(반별)'!#REF!</f>
        <v>#REF!</v>
      </c>
      <c r="N127" s="68" t="e">
        <f>'1'!#REF!</f>
        <v>#REF!</v>
      </c>
      <c r="O127" s="68" t="e">
        <f>'1'!#REF!</f>
        <v>#REF!</v>
      </c>
      <c r="P127" s="68" t="e">
        <f>'1'!#REF!</f>
        <v>#REF!</v>
      </c>
      <c r="Q127" s="65" t="e">
        <f>'전체성적(반별)'!#REF!</f>
        <v>#REF!</v>
      </c>
      <c r="R127" s="65" t="e">
        <f t="shared" si="5"/>
        <v>#REF!</v>
      </c>
    </row>
    <row r="128" spans="1:18">
      <c r="A128" s="67" t="e">
        <f t="shared" si="3"/>
        <v>#REF!</v>
      </c>
      <c r="B128" s="64" t="e">
        <f>'1'!#REF!</f>
        <v>#REF!</v>
      </c>
      <c r="C128" s="64" t="e">
        <f>'1'!#REF!</f>
        <v>#REF!</v>
      </c>
      <c r="D128" s="80" t="e">
        <f>'전체성적(반별)'!#REF!</f>
        <v>#REF!</v>
      </c>
      <c r="E128" s="67" t="e">
        <f t="shared" si="4"/>
        <v>#REF!</v>
      </c>
      <c r="F128" s="68" t="e">
        <f>IF('1'!#REF!=0,"",'1'!#REF!)</f>
        <v>#REF!</v>
      </c>
      <c r="G128" s="69" t="e">
        <f>'1'!#REF!</f>
        <v>#REF!</v>
      </c>
      <c r="H128" s="67"/>
      <c r="I128" s="67"/>
      <c r="J128" s="68" t="e">
        <f>'1'!#REF!</f>
        <v>#REF!</v>
      </c>
      <c r="K128" s="68" t="e">
        <f>'1'!#REF!</f>
        <v>#REF!</v>
      </c>
      <c r="L128" s="68" t="e">
        <f>'1'!#REF!</f>
        <v>#REF!</v>
      </c>
      <c r="M128" s="68" t="e">
        <f>'전체성적(반별)'!#REF!</f>
        <v>#REF!</v>
      </c>
      <c r="N128" s="68" t="e">
        <f>'1'!#REF!</f>
        <v>#REF!</v>
      </c>
      <c r="O128" s="68" t="e">
        <f>'1'!#REF!</f>
        <v>#REF!</v>
      </c>
      <c r="P128" s="68" t="e">
        <f>'1'!#REF!</f>
        <v>#REF!</v>
      </c>
      <c r="Q128" s="65" t="e">
        <f>'전체성적(반별)'!#REF!</f>
        <v>#REF!</v>
      </c>
      <c r="R128" s="65" t="e">
        <f t="shared" si="5"/>
        <v>#REF!</v>
      </c>
    </row>
    <row r="129" spans="1:18">
      <c r="A129" s="67" t="e">
        <f t="shared" si="3"/>
        <v>#REF!</v>
      </c>
      <c r="B129" s="64" t="e">
        <f>'1'!#REF!</f>
        <v>#REF!</v>
      </c>
      <c r="C129" s="64" t="e">
        <f>'1'!#REF!</f>
        <v>#REF!</v>
      </c>
      <c r="D129" s="80" t="e">
        <f>'전체성적(반별)'!#REF!</f>
        <v>#REF!</v>
      </c>
      <c r="E129" s="67" t="e">
        <f t="shared" si="4"/>
        <v>#REF!</v>
      </c>
      <c r="F129" s="68" t="e">
        <f>IF('1'!#REF!=0,"",'1'!#REF!)</f>
        <v>#REF!</v>
      </c>
      <c r="G129" s="69" t="e">
        <f>'1'!#REF!</f>
        <v>#REF!</v>
      </c>
      <c r="H129" s="67"/>
      <c r="I129" s="67"/>
      <c r="J129" s="68" t="e">
        <f>'1'!#REF!</f>
        <v>#REF!</v>
      </c>
      <c r="K129" s="68" t="e">
        <f>'1'!#REF!</f>
        <v>#REF!</v>
      </c>
      <c r="L129" s="68" t="e">
        <f>'1'!#REF!</f>
        <v>#REF!</v>
      </c>
      <c r="M129" s="68" t="e">
        <f>'전체성적(반별)'!#REF!</f>
        <v>#REF!</v>
      </c>
      <c r="N129" s="68" t="e">
        <f>'1'!#REF!</f>
        <v>#REF!</v>
      </c>
      <c r="O129" s="68" t="e">
        <f>'1'!#REF!</f>
        <v>#REF!</v>
      </c>
      <c r="P129" s="68" t="e">
        <f>'1'!#REF!</f>
        <v>#REF!</v>
      </c>
      <c r="Q129" s="65" t="e">
        <f>'전체성적(반별)'!#REF!</f>
        <v>#REF!</v>
      </c>
      <c r="R129" s="65" t="e">
        <f t="shared" si="5"/>
        <v>#REF!</v>
      </c>
    </row>
    <row r="130" spans="1:18">
      <c r="A130" s="67" t="e">
        <f t="shared" ref="A130:A193" si="6">P130</f>
        <v>#REF!</v>
      </c>
      <c r="B130" s="64" t="e">
        <f>'1'!#REF!</f>
        <v>#REF!</v>
      </c>
      <c r="C130" s="64" t="e">
        <f>'1'!#REF!</f>
        <v>#REF!</v>
      </c>
      <c r="D130" s="80" t="e">
        <f>'전체성적(반별)'!#REF!</f>
        <v>#REF!</v>
      </c>
      <c r="E130" s="67" t="e">
        <f t="shared" si="4"/>
        <v>#REF!</v>
      </c>
      <c r="F130" s="68" t="e">
        <f>IF('1'!#REF!=0,"",'1'!#REF!)</f>
        <v>#REF!</v>
      </c>
      <c r="G130" s="69" t="e">
        <f>'1'!#REF!</f>
        <v>#REF!</v>
      </c>
      <c r="H130" s="67"/>
      <c r="I130" s="67"/>
      <c r="J130" s="68" t="e">
        <f>'1'!#REF!</f>
        <v>#REF!</v>
      </c>
      <c r="K130" s="68" t="e">
        <f>'1'!#REF!</f>
        <v>#REF!</v>
      </c>
      <c r="L130" s="68" t="e">
        <f>'1'!#REF!</f>
        <v>#REF!</v>
      </c>
      <c r="M130" s="68" t="e">
        <f>'전체성적(반별)'!#REF!</f>
        <v>#REF!</v>
      </c>
      <c r="N130" s="68" t="e">
        <f>'1'!#REF!</f>
        <v>#REF!</v>
      </c>
      <c r="O130" s="68" t="e">
        <f>'1'!#REF!</f>
        <v>#REF!</v>
      </c>
      <c r="P130" s="68" t="e">
        <f>'1'!#REF!</f>
        <v>#REF!</v>
      </c>
      <c r="Q130" s="65" t="e">
        <f>'전체성적(반별)'!#REF!</f>
        <v>#REF!</v>
      </c>
      <c r="R130" s="65" t="e">
        <f t="shared" si="5"/>
        <v>#REF!</v>
      </c>
    </row>
    <row r="131" spans="1:18">
      <c r="A131" s="67" t="e">
        <f t="shared" si="6"/>
        <v>#REF!</v>
      </c>
      <c r="B131" s="64" t="e">
        <f>'1'!#REF!</f>
        <v>#REF!</v>
      </c>
      <c r="C131" s="64" t="e">
        <f>'1'!#REF!</f>
        <v>#REF!</v>
      </c>
      <c r="D131" s="80" t="e">
        <f>'전체성적(반별)'!#REF!</f>
        <v>#REF!</v>
      </c>
      <c r="E131" s="67" t="e">
        <f t="shared" ref="E131:E175" si="7">IF(F131="","",J131*10000+K131*1000+L131*100+N131*10+O131)</f>
        <v>#REF!</v>
      </c>
      <c r="F131" s="68" t="e">
        <f>IF('1'!#REF!=0,"",'1'!#REF!)</f>
        <v>#REF!</v>
      </c>
      <c r="G131" s="69" t="e">
        <f>'1'!#REF!</f>
        <v>#REF!</v>
      </c>
      <c r="H131" s="67"/>
      <c r="I131" s="67"/>
      <c r="J131" s="68" t="e">
        <f>'1'!#REF!</f>
        <v>#REF!</v>
      </c>
      <c r="K131" s="68" t="e">
        <f>'1'!#REF!</f>
        <v>#REF!</v>
      </c>
      <c r="L131" s="68" t="e">
        <f>'1'!#REF!</f>
        <v>#REF!</v>
      </c>
      <c r="M131" s="68" t="e">
        <f>'전체성적(반별)'!#REF!</f>
        <v>#REF!</v>
      </c>
      <c r="N131" s="68" t="e">
        <f>'1'!#REF!</f>
        <v>#REF!</v>
      </c>
      <c r="O131" s="68" t="e">
        <f>'1'!#REF!</f>
        <v>#REF!</v>
      </c>
      <c r="P131" s="68" t="e">
        <f>'1'!#REF!</f>
        <v>#REF!</v>
      </c>
      <c r="Q131" s="65" t="e">
        <f>'전체성적(반별)'!#REF!</f>
        <v>#REF!</v>
      </c>
      <c r="R131" s="65" t="e">
        <f t="shared" ref="R131:R175" si="8">IF(F131="",3000,IF(Q131="사탐",1000+P131+(1-G131/100),2000+P131+(1-G131/100)))</f>
        <v>#REF!</v>
      </c>
    </row>
    <row r="132" spans="1:18">
      <c r="A132" s="67" t="e">
        <f t="shared" si="6"/>
        <v>#REF!</v>
      </c>
      <c r="B132" s="64" t="e">
        <f>'1'!#REF!</f>
        <v>#REF!</v>
      </c>
      <c r="C132" s="64" t="e">
        <f>'1'!#REF!</f>
        <v>#REF!</v>
      </c>
      <c r="D132" s="80" t="e">
        <f>'전체성적(반별)'!#REF!</f>
        <v>#REF!</v>
      </c>
      <c r="E132" s="67" t="e">
        <f t="shared" si="7"/>
        <v>#REF!</v>
      </c>
      <c r="F132" s="68" t="e">
        <f>IF('1'!#REF!=0,"",'1'!#REF!)</f>
        <v>#REF!</v>
      </c>
      <c r="G132" s="69" t="e">
        <f>'1'!#REF!</f>
        <v>#REF!</v>
      </c>
      <c r="H132" s="67"/>
      <c r="I132" s="67"/>
      <c r="J132" s="68" t="e">
        <f>'1'!#REF!</f>
        <v>#REF!</v>
      </c>
      <c r="K132" s="68" t="e">
        <f>'1'!#REF!</f>
        <v>#REF!</v>
      </c>
      <c r="L132" s="68" t="e">
        <f>'1'!#REF!</f>
        <v>#REF!</v>
      </c>
      <c r="M132" s="68" t="e">
        <f>'전체성적(반별)'!#REF!</f>
        <v>#REF!</v>
      </c>
      <c r="N132" s="68" t="e">
        <f>'1'!#REF!</f>
        <v>#REF!</v>
      </c>
      <c r="O132" s="68" t="e">
        <f>'1'!#REF!</f>
        <v>#REF!</v>
      </c>
      <c r="P132" s="68" t="e">
        <f>'1'!#REF!</f>
        <v>#REF!</v>
      </c>
      <c r="Q132" s="65" t="e">
        <f>'전체성적(반별)'!#REF!</f>
        <v>#REF!</v>
      </c>
      <c r="R132" s="65" t="e">
        <f t="shared" si="8"/>
        <v>#REF!</v>
      </c>
    </row>
    <row r="133" spans="1:18">
      <c r="A133" s="67" t="e">
        <f t="shared" si="6"/>
        <v>#REF!</v>
      </c>
      <c r="B133" s="64" t="e">
        <f>'1'!#REF!</f>
        <v>#REF!</v>
      </c>
      <c r="C133" s="64" t="e">
        <f>'1'!#REF!</f>
        <v>#REF!</v>
      </c>
      <c r="D133" s="80" t="e">
        <f>'전체성적(반별)'!#REF!</f>
        <v>#REF!</v>
      </c>
      <c r="E133" s="67" t="e">
        <f t="shared" si="7"/>
        <v>#REF!</v>
      </c>
      <c r="F133" s="68" t="e">
        <f>IF('1'!#REF!=0,"",'1'!#REF!)</f>
        <v>#REF!</v>
      </c>
      <c r="G133" s="69" t="e">
        <f>'1'!#REF!</f>
        <v>#REF!</v>
      </c>
      <c r="H133" s="67"/>
      <c r="I133" s="67"/>
      <c r="J133" s="68" t="e">
        <f>'1'!#REF!</f>
        <v>#REF!</v>
      </c>
      <c r="K133" s="68" t="e">
        <f>'1'!#REF!</f>
        <v>#REF!</v>
      </c>
      <c r="L133" s="68" t="e">
        <f>'1'!#REF!</f>
        <v>#REF!</v>
      </c>
      <c r="M133" s="68" t="e">
        <f>'전체성적(반별)'!#REF!</f>
        <v>#REF!</v>
      </c>
      <c r="N133" s="68" t="e">
        <f>'1'!#REF!</f>
        <v>#REF!</v>
      </c>
      <c r="O133" s="68" t="e">
        <f>'1'!#REF!</f>
        <v>#REF!</v>
      </c>
      <c r="P133" s="68" t="e">
        <f>'1'!#REF!</f>
        <v>#REF!</v>
      </c>
      <c r="Q133" s="65" t="e">
        <f>'전체성적(반별)'!#REF!</f>
        <v>#REF!</v>
      </c>
      <c r="R133" s="65" t="e">
        <f t="shared" si="8"/>
        <v>#REF!</v>
      </c>
    </row>
    <row r="134" spans="1:18">
      <c r="A134" s="67" t="e">
        <f t="shared" si="6"/>
        <v>#REF!</v>
      </c>
      <c r="B134" s="64" t="e">
        <f>'1'!#REF!</f>
        <v>#REF!</v>
      </c>
      <c r="C134" s="64" t="e">
        <f>'1'!#REF!</f>
        <v>#REF!</v>
      </c>
      <c r="D134" s="80" t="e">
        <f>'전체성적(반별)'!#REF!</f>
        <v>#REF!</v>
      </c>
      <c r="E134" s="67" t="e">
        <f t="shared" si="7"/>
        <v>#REF!</v>
      </c>
      <c r="F134" s="68" t="e">
        <f>IF('1'!#REF!=0,"",'1'!#REF!)</f>
        <v>#REF!</v>
      </c>
      <c r="G134" s="69" t="e">
        <f>'1'!#REF!</f>
        <v>#REF!</v>
      </c>
      <c r="H134" s="67"/>
      <c r="I134" s="67"/>
      <c r="J134" s="68" t="e">
        <f>'1'!#REF!</f>
        <v>#REF!</v>
      </c>
      <c r="K134" s="68" t="e">
        <f>'1'!#REF!</f>
        <v>#REF!</v>
      </c>
      <c r="L134" s="68" t="e">
        <f>'1'!#REF!</f>
        <v>#REF!</v>
      </c>
      <c r="M134" s="68" t="e">
        <f>'전체성적(반별)'!#REF!</f>
        <v>#REF!</v>
      </c>
      <c r="N134" s="68" t="e">
        <f>'1'!#REF!</f>
        <v>#REF!</v>
      </c>
      <c r="O134" s="68" t="e">
        <f>'1'!#REF!</f>
        <v>#REF!</v>
      </c>
      <c r="P134" s="68" t="e">
        <f>'1'!#REF!</f>
        <v>#REF!</v>
      </c>
      <c r="Q134" s="65" t="e">
        <f>'전체성적(반별)'!#REF!</f>
        <v>#REF!</v>
      </c>
      <c r="R134" s="65" t="e">
        <f t="shared" si="8"/>
        <v>#REF!</v>
      </c>
    </row>
    <row r="135" spans="1:18">
      <c r="A135" s="67" t="e">
        <f t="shared" si="6"/>
        <v>#REF!</v>
      </c>
      <c r="B135" s="64">
        <f>'1'!A121</f>
        <v>11</v>
      </c>
      <c r="C135" s="64" t="str">
        <f>'1'!B121</f>
        <v>이상건</v>
      </c>
      <c r="D135" s="80">
        <f>'전체성적(반별)'!W117</f>
        <v>5</v>
      </c>
      <c r="E135" s="67">
        <f t="shared" si="7"/>
        <v>74366</v>
      </c>
      <c r="F135" s="68">
        <f>IF('1'!V121=0,"",'1'!V121)</f>
        <v>269</v>
      </c>
      <c r="G135" s="69">
        <f>'1'!W121</f>
        <v>33.833333333333336</v>
      </c>
      <c r="H135" s="67"/>
      <c r="I135" s="67"/>
      <c r="J135" s="68">
        <f>'1'!F121</f>
        <v>7</v>
      </c>
      <c r="K135" s="68">
        <f>'1'!J121</f>
        <v>4</v>
      </c>
      <c r="L135" s="68">
        <f>'1'!K121</f>
        <v>3</v>
      </c>
      <c r="M135" s="68">
        <f>'전체성적(반별)'!N117</f>
        <v>2</v>
      </c>
      <c r="N135" s="68">
        <f>'1'!Q121</f>
        <v>6</v>
      </c>
      <c r="O135" s="68">
        <f>'1'!U121</f>
        <v>6</v>
      </c>
      <c r="P135" s="68" t="e">
        <f>'1'!X121</f>
        <v>#REF!</v>
      </c>
      <c r="Q135" s="65" t="e">
        <f>'전체성적(반별)'!#REF!</f>
        <v>#REF!</v>
      </c>
      <c r="R135" s="65" t="e">
        <f t="shared" si="8"/>
        <v>#REF!</v>
      </c>
    </row>
    <row r="136" spans="1:18">
      <c r="A136" s="67" t="e">
        <f t="shared" si="6"/>
        <v>#REF!</v>
      </c>
      <c r="B136" s="64">
        <f>'1'!A122</f>
        <v>12</v>
      </c>
      <c r="C136" s="64" t="str">
        <f>'1'!B122</f>
        <v>이서준</v>
      </c>
      <c r="D136" s="80">
        <f>'전체성적(반별)'!W118</f>
        <v>3.75</v>
      </c>
      <c r="E136" s="67">
        <f t="shared" si="7"/>
        <v>44344</v>
      </c>
      <c r="F136" s="68">
        <f>IF('1'!V122=0,"",'1'!V122)</f>
        <v>335</v>
      </c>
      <c r="G136" s="69">
        <f>'1'!W122</f>
        <v>65.333333333333329</v>
      </c>
      <c r="H136" s="67"/>
      <c r="I136" s="67"/>
      <c r="J136" s="68">
        <f>'1'!F122</f>
        <v>4</v>
      </c>
      <c r="K136" s="68">
        <f>'1'!J122</f>
        <v>4</v>
      </c>
      <c r="L136" s="68">
        <f>'1'!K122</f>
        <v>3</v>
      </c>
      <c r="M136" s="68">
        <f>'전체성적(반별)'!N118</f>
        <v>3</v>
      </c>
      <c r="N136" s="68">
        <f>'1'!Q122</f>
        <v>4</v>
      </c>
      <c r="O136" s="68">
        <f>'1'!U122</f>
        <v>4</v>
      </c>
      <c r="P136" s="68" t="e">
        <f>'1'!X122</f>
        <v>#REF!</v>
      </c>
      <c r="Q136" s="65" t="e">
        <f>'전체성적(반별)'!#REF!</f>
        <v>#REF!</v>
      </c>
      <c r="R136" s="65" t="e">
        <f t="shared" si="8"/>
        <v>#REF!</v>
      </c>
    </row>
    <row r="137" spans="1:18">
      <c r="A137" s="67" t="e">
        <f t="shared" si="6"/>
        <v>#REF!</v>
      </c>
      <c r="B137" s="64">
        <f>'1'!A123</f>
        <v>13</v>
      </c>
      <c r="C137" s="64" t="str">
        <f>'1'!B123</f>
        <v>이정윤</v>
      </c>
      <c r="D137" s="80">
        <f>'전체성적(반별)'!W119</f>
        <v>4.875</v>
      </c>
      <c r="E137" s="67">
        <f t="shared" si="7"/>
        <v>65267</v>
      </c>
      <c r="F137" s="68">
        <f>IF('1'!V123=0,"",'1'!V123)</f>
        <v>279</v>
      </c>
      <c r="G137" s="69">
        <f>'1'!W123</f>
        <v>36.166666666666664</v>
      </c>
      <c r="H137" s="67"/>
      <c r="I137" s="67"/>
      <c r="J137" s="68">
        <f>'1'!F123</f>
        <v>6</v>
      </c>
      <c r="K137" s="68">
        <f>'1'!J123</f>
        <v>5</v>
      </c>
      <c r="L137" s="68">
        <f>'1'!K123</f>
        <v>2</v>
      </c>
      <c r="M137" s="68">
        <f>'전체성적(반별)'!N119</f>
        <v>2</v>
      </c>
      <c r="N137" s="68">
        <f>'1'!Q123</f>
        <v>6</v>
      </c>
      <c r="O137" s="68">
        <f>'1'!U123</f>
        <v>7</v>
      </c>
      <c r="P137" s="68" t="e">
        <f>'1'!X123</f>
        <v>#REF!</v>
      </c>
      <c r="Q137" s="65" t="e">
        <f>'전체성적(반별)'!#REF!</f>
        <v>#REF!</v>
      </c>
      <c r="R137" s="65" t="e">
        <f t="shared" si="8"/>
        <v>#REF!</v>
      </c>
    </row>
    <row r="138" spans="1:18">
      <c r="A138" s="67" t="e">
        <f t="shared" si="6"/>
        <v>#REF!</v>
      </c>
      <c r="B138" s="64">
        <f>'1'!A124</f>
        <v>14</v>
      </c>
      <c r="C138" s="64" t="str">
        <f>'1'!B124</f>
        <v>이준</v>
      </c>
      <c r="D138" s="80">
        <f>'전체성적(반별)'!W120</f>
        <v>2.375</v>
      </c>
      <c r="E138" s="67">
        <f t="shared" si="7"/>
        <v>23152</v>
      </c>
      <c r="F138" s="68">
        <f>IF('1'!V124=0,"",'1'!V124)</f>
        <v>355</v>
      </c>
      <c r="G138" s="69">
        <f>'1'!W124</f>
        <v>78.333333333333329</v>
      </c>
      <c r="H138" s="67"/>
      <c r="I138" s="67"/>
      <c r="J138" s="68">
        <f>'1'!F124</f>
        <v>2</v>
      </c>
      <c r="K138" s="68">
        <f>'1'!J124</f>
        <v>3</v>
      </c>
      <c r="L138" s="68">
        <f>'1'!K124</f>
        <v>1</v>
      </c>
      <c r="M138" s="68">
        <f>'전체성적(반별)'!N120</f>
        <v>4</v>
      </c>
      <c r="N138" s="68">
        <f>'1'!Q124</f>
        <v>5</v>
      </c>
      <c r="O138" s="68">
        <f>'1'!U124</f>
        <v>2</v>
      </c>
      <c r="P138" s="68" t="e">
        <f>'1'!X124</f>
        <v>#REF!</v>
      </c>
      <c r="Q138" s="65" t="e">
        <f>'전체성적(반별)'!#REF!</f>
        <v>#REF!</v>
      </c>
      <c r="R138" s="65" t="e">
        <f t="shared" si="8"/>
        <v>#REF!</v>
      </c>
    </row>
    <row r="139" spans="1:18">
      <c r="A139" s="67" t="e">
        <f t="shared" si="6"/>
        <v>#REF!</v>
      </c>
      <c r="B139" s="64">
        <f>'1'!A125</f>
        <v>15</v>
      </c>
      <c r="C139" s="64" t="str">
        <f>'1'!B125</f>
        <v>정지훈</v>
      </c>
      <c r="D139" s="80">
        <f>'전체성적(반별)'!W121</f>
        <v>5.125</v>
      </c>
      <c r="E139" s="67">
        <f t="shared" si="7"/>
        <v>53667</v>
      </c>
      <c r="F139" s="68">
        <f>IF('1'!V125=0,"",'1'!V125)</f>
        <v>304</v>
      </c>
      <c r="G139" s="69">
        <f>'1'!W125</f>
        <v>50</v>
      </c>
      <c r="H139" s="67"/>
      <c r="I139" s="67"/>
      <c r="J139" s="68">
        <f>'1'!F125</f>
        <v>5</v>
      </c>
      <c r="K139" s="68">
        <f>'1'!J125</f>
        <v>3</v>
      </c>
      <c r="L139" s="68">
        <f>'1'!K125</f>
        <v>6</v>
      </c>
      <c r="M139" s="68">
        <f>'전체성적(반별)'!N121</f>
        <v>2</v>
      </c>
      <c r="N139" s="68">
        <f>'1'!Q125</f>
        <v>6</v>
      </c>
      <c r="O139" s="68">
        <f>'1'!U125</f>
        <v>7</v>
      </c>
      <c r="P139" s="68" t="e">
        <f>'1'!X125</f>
        <v>#REF!</v>
      </c>
      <c r="Q139" s="65" t="e">
        <f>'전체성적(반별)'!#REF!</f>
        <v>#REF!</v>
      </c>
      <c r="R139" s="65" t="e">
        <f t="shared" si="8"/>
        <v>#REF!</v>
      </c>
    </row>
    <row r="140" spans="1:18">
      <c r="A140" s="67" t="e">
        <f t="shared" si="6"/>
        <v>#REF!</v>
      </c>
      <c r="B140" s="64">
        <f>'1'!A126</f>
        <v>16</v>
      </c>
      <c r="C140" s="64" t="str">
        <f>'1'!B126</f>
        <v>정진욱</v>
      </c>
      <c r="D140" s="80">
        <f>'전체성적(반별)'!W122</f>
        <v>4</v>
      </c>
      <c r="E140" s="67">
        <f t="shared" si="7"/>
        <v>53382</v>
      </c>
      <c r="F140" s="68">
        <f>IF('1'!V126=0,"",'1'!V126)</f>
        <v>319</v>
      </c>
      <c r="G140" s="69">
        <f>'1'!W126</f>
        <v>58</v>
      </c>
      <c r="H140" s="67"/>
      <c r="I140" s="67"/>
      <c r="J140" s="68">
        <f>'1'!F126</f>
        <v>5</v>
      </c>
      <c r="K140" s="68">
        <f>'1'!J126</f>
        <v>3</v>
      </c>
      <c r="L140" s="68">
        <f>'1'!K126</f>
        <v>3</v>
      </c>
      <c r="M140" s="68">
        <f>'전체성적(반별)'!N122</f>
        <v>3</v>
      </c>
      <c r="N140" s="68">
        <f>'1'!Q126</f>
        <v>8</v>
      </c>
      <c r="O140" s="68">
        <f>'1'!U126</f>
        <v>2</v>
      </c>
      <c r="P140" s="68" t="e">
        <f>'1'!X126</f>
        <v>#REF!</v>
      </c>
      <c r="Q140" s="65" t="e">
        <f>'전체성적(반별)'!#REF!</f>
        <v>#REF!</v>
      </c>
      <c r="R140" s="65" t="e">
        <f t="shared" si="8"/>
        <v>#REF!</v>
      </c>
    </row>
    <row r="141" spans="1:18">
      <c r="A141" s="67" t="e">
        <f t="shared" si="6"/>
        <v>#REF!</v>
      </c>
      <c r="B141" s="64">
        <f>'1'!A127</f>
        <v>17</v>
      </c>
      <c r="C141" s="64" t="str">
        <f>'1'!B127</f>
        <v>주창민</v>
      </c>
      <c r="D141" s="80">
        <f>'전체성적(반별)'!W123</f>
        <v>4.625</v>
      </c>
      <c r="E141" s="67">
        <f t="shared" si="7"/>
        <v>45367</v>
      </c>
      <c r="F141" s="68">
        <f>IF('1'!V127=0,"",'1'!V127)</f>
        <v>294</v>
      </c>
      <c r="G141" s="69">
        <f>'1'!W127</f>
        <v>45.166666666666664</v>
      </c>
      <c r="H141" s="67"/>
      <c r="I141" s="67"/>
      <c r="J141" s="68">
        <f>'1'!F127</f>
        <v>4</v>
      </c>
      <c r="K141" s="68">
        <f>'1'!J127</f>
        <v>5</v>
      </c>
      <c r="L141" s="68">
        <f>'1'!K127</f>
        <v>3</v>
      </c>
      <c r="M141" s="68">
        <f>'전체성적(반별)'!N123</f>
        <v>3</v>
      </c>
      <c r="N141" s="68">
        <f>'1'!Q127</f>
        <v>6</v>
      </c>
      <c r="O141" s="68">
        <f>'1'!U127</f>
        <v>7</v>
      </c>
      <c r="P141" s="68" t="e">
        <f>'1'!X127</f>
        <v>#REF!</v>
      </c>
      <c r="Q141" s="65" t="e">
        <f>'전체성적(반별)'!#REF!</f>
        <v>#REF!</v>
      </c>
      <c r="R141" s="65" t="e">
        <f t="shared" si="8"/>
        <v>#REF!</v>
      </c>
    </row>
    <row r="142" spans="1:18">
      <c r="A142" s="67" t="e">
        <f t="shared" si="6"/>
        <v>#REF!</v>
      </c>
      <c r="B142" s="64">
        <f>'1'!A128</f>
        <v>18</v>
      </c>
      <c r="C142" s="64" t="str">
        <f>'1'!B128</f>
        <v>최동인</v>
      </c>
      <c r="D142" s="80">
        <f>'전체성적(반별)'!W124</f>
        <v>2.375</v>
      </c>
      <c r="E142" s="67">
        <f t="shared" si="7"/>
        <v>23321</v>
      </c>
      <c r="F142" s="68">
        <f>IF('1'!V128=0,"",'1'!V128)</f>
        <v>378</v>
      </c>
      <c r="G142" s="69">
        <f>'1'!W128</f>
        <v>91.166666666666671</v>
      </c>
      <c r="H142" s="67"/>
      <c r="I142" s="67"/>
      <c r="J142" s="68">
        <f>'1'!F128</f>
        <v>2</v>
      </c>
      <c r="K142" s="68">
        <f>'1'!J128</f>
        <v>3</v>
      </c>
      <c r="L142" s="68">
        <f>'1'!K128</f>
        <v>3</v>
      </c>
      <c r="M142" s="68">
        <f>'전체성적(반별)'!N124</f>
        <v>1</v>
      </c>
      <c r="N142" s="68">
        <f>'1'!Q128</f>
        <v>2</v>
      </c>
      <c r="O142" s="68">
        <f>'1'!U128</f>
        <v>1</v>
      </c>
      <c r="P142" s="68" t="e">
        <f>'1'!X128</f>
        <v>#REF!</v>
      </c>
      <c r="Q142" s="65" t="e">
        <f>'전체성적(반별)'!#REF!</f>
        <v>#REF!</v>
      </c>
      <c r="R142" s="65" t="e">
        <f t="shared" si="8"/>
        <v>#REF!</v>
      </c>
    </row>
    <row r="143" spans="1:18">
      <c r="A143" s="67" t="e">
        <f t="shared" si="6"/>
        <v>#REF!</v>
      </c>
      <c r="B143" s="64">
        <f>'1'!A129</f>
        <v>19</v>
      </c>
      <c r="C143" s="64" t="str">
        <f>'1'!B129</f>
        <v>최명환</v>
      </c>
      <c r="D143" s="80">
        <f>'전체성적(반별)'!W125</f>
        <v>3</v>
      </c>
      <c r="E143" s="67">
        <f t="shared" si="7"/>
        <v>33342</v>
      </c>
      <c r="F143" s="68">
        <f>IF('1'!V129=0,"",'1'!V129)</f>
        <v>360</v>
      </c>
      <c r="G143" s="69">
        <f>'1'!W129</f>
        <v>81.5</v>
      </c>
      <c r="H143" s="67"/>
      <c r="I143" s="67"/>
      <c r="J143" s="68">
        <f>'1'!F129</f>
        <v>3</v>
      </c>
      <c r="K143" s="68">
        <f>'1'!J129</f>
        <v>3</v>
      </c>
      <c r="L143" s="68">
        <f>'1'!K129</f>
        <v>3</v>
      </c>
      <c r="M143" s="68">
        <f>'전체성적(반별)'!N125</f>
        <v>2</v>
      </c>
      <c r="N143" s="68">
        <f>'1'!Q129</f>
        <v>4</v>
      </c>
      <c r="O143" s="68">
        <f>'1'!U129</f>
        <v>2</v>
      </c>
      <c r="P143" s="68" t="e">
        <f>'1'!X129</f>
        <v>#REF!</v>
      </c>
      <c r="Q143" s="65" t="e">
        <f>'전체성적(반별)'!#REF!</f>
        <v>#REF!</v>
      </c>
      <c r="R143" s="65" t="e">
        <f t="shared" si="8"/>
        <v>#REF!</v>
      </c>
    </row>
    <row r="144" spans="1:18">
      <c r="A144" s="67" t="e">
        <f t="shared" si="6"/>
        <v>#REF!</v>
      </c>
      <c r="B144" s="64" t="e">
        <f>'1'!#REF!</f>
        <v>#REF!</v>
      </c>
      <c r="C144" s="64" t="e">
        <f>'1'!#REF!</f>
        <v>#REF!</v>
      </c>
      <c r="D144" s="80" t="e">
        <f>'전체성적(반별)'!#REF!</f>
        <v>#REF!</v>
      </c>
      <c r="E144" s="67" t="e">
        <f t="shared" si="7"/>
        <v>#REF!</v>
      </c>
      <c r="F144" s="68" t="e">
        <f>IF('1'!#REF!=0,"",'1'!#REF!)</f>
        <v>#REF!</v>
      </c>
      <c r="G144" s="69" t="e">
        <f>'1'!#REF!</f>
        <v>#REF!</v>
      </c>
      <c r="H144" s="67"/>
      <c r="I144" s="67"/>
      <c r="J144" s="68" t="e">
        <f>'1'!#REF!</f>
        <v>#REF!</v>
      </c>
      <c r="K144" s="68" t="e">
        <f>'1'!#REF!</f>
        <v>#REF!</v>
      </c>
      <c r="L144" s="68" t="e">
        <f>'1'!#REF!</f>
        <v>#REF!</v>
      </c>
      <c r="M144" s="68" t="e">
        <f>'전체성적(반별)'!#REF!</f>
        <v>#REF!</v>
      </c>
      <c r="N144" s="68" t="e">
        <f>'1'!#REF!</f>
        <v>#REF!</v>
      </c>
      <c r="O144" s="68" t="e">
        <f>'1'!#REF!</f>
        <v>#REF!</v>
      </c>
      <c r="P144" s="68" t="e">
        <f>'1'!#REF!</f>
        <v>#REF!</v>
      </c>
      <c r="Q144" s="65" t="e">
        <f>'전체성적(반별)'!#REF!</f>
        <v>#REF!</v>
      </c>
      <c r="R144" s="65" t="e">
        <f t="shared" si="8"/>
        <v>#REF!</v>
      </c>
    </row>
    <row r="145" spans="1:18">
      <c r="A145" s="67" t="e">
        <f t="shared" si="6"/>
        <v>#REF!</v>
      </c>
      <c r="B145" s="64" t="e">
        <f>'1'!#REF!</f>
        <v>#REF!</v>
      </c>
      <c r="C145" s="64" t="e">
        <f>'1'!#REF!</f>
        <v>#REF!</v>
      </c>
      <c r="D145" s="80" t="e">
        <f>'전체성적(반별)'!#REF!</f>
        <v>#REF!</v>
      </c>
      <c r="E145" s="67" t="e">
        <f t="shared" si="7"/>
        <v>#REF!</v>
      </c>
      <c r="F145" s="68" t="e">
        <f>IF('1'!#REF!=0,"",'1'!#REF!)</f>
        <v>#REF!</v>
      </c>
      <c r="G145" s="69" t="e">
        <f>'1'!#REF!</f>
        <v>#REF!</v>
      </c>
      <c r="H145" s="67"/>
      <c r="I145" s="67"/>
      <c r="J145" s="68" t="e">
        <f>'1'!#REF!</f>
        <v>#REF!</v>
      </c>
      <c r="K145" s="68" t="e">
        <f>'1'!#REF!</f>
        <v>#REF!</v>
      </c>
      <c r="L145" s="68" t="e">
        <f>'1'!#REF!</f>
        <v>#REF!</v>
      </c>
      <c r="M145" s="68" t="e">
        <f>'전체성적(반별)'!#REF!</f>
        <v>#REF!</v>
      </c>
      <c r="N145" s="68" t="e">
        <f>'1'!#REF!</f>
        <v>#REF!</v>
      </c>
      <c r="O145" s="68" t="e">
        <f>'1'!#REF!</f>
        <v>#REF!</v>
      </c>
      <c r="P145" s="68" t="e">
        <f>'1'!#REF!</f>
        <v>#REF!</v>
      </c>
      <c r="Q145" s="65" t="e">
        <f>'전체성적(반별)'!#REF!</f>
        <v>#REF!</v>
      </c>
      <c r="R145" s="65" t="e">
        <f t="shared" si="8"/>
        <v>#REF!</v>
      </c>
    </row>
    <row r="146" spans="1:18">
      <c r="A146" s="67" t="e">
        <f t="shared" si="6"/>
        <v>#REF!</v>
      </c>
      <c r="B146" s="64" t="e">
        <f>'1'!#REF!</f>
        <v>#REF!</v>
      </c>
      <c r="C146" s="64" t="e">
        <f>'1'!#REF!</f>
        <v>#REF!</v>
      </c>
      <c r="D146" s="80" t="e">
        <f>'전체성적(반별)'!#REF!</f>
        <v>#REF!</v>
      </c>
      <c r="E146" s="67" t="e">
        <f t="shared" si="7"/>
        <v>#REF!</v>
      </c>
      <c r="F146" s="68" t="e">
        <f>IF('1'!#REF!=0,"",'1'!#REF!)</f>
        <v>#REF!</v>
      </c>
      <c r="G146" s="69" t="e">
        <f>'1'!#REF!</f>
        <v>#REF!</v>
      </c>
      <c r="H146" s="67"/>
      <c r="I146" s="67"/>
      <c r="J146" s="68" t="e">
        <f>'1'!#REF!</f>
        <v>#REF!</v>
      </c>
      <c r="K146" s="68" t="e">
        <f>'1'!#REF!</f>
        <v>#REF!</v>
      </c>
      <c r="L146" s="68" t="e">
        <f>'1'!#REF!</f>
        <v>#REF!</v>
      </c>
      <c r="M146" s="68" t="e">
        <f>'전체성적(반별)'!#REF!</f>
        <v>#REF!</v>
      </c>
      <c r="N146" s="68" t="e">
        <f>'1'!#REF!</f>
        <v>#REF!</v>
      </c>
      <c r="O146" s="68" t="e">
        <f>'1'!#REF!</f>
        <v>#REF!</v>
      </c>
      <c r="P146" s="68" t="e">
        <f>'1'!#REF!</f>
        <v>#REF!</v>
      </c>
      <c r="Q146" s="65" t="e">
        <f>'전체성적(반별)'!#REF!</f>
        <v>#REF!</v>
      </c>
      <c r="R146" s="65" t="e">
        <f t="shared" si="8"/>
        <v>#REF!</v>
      </c>
    </row>
    <row r="147" spans="1:18">
      <c r="A147" s="67" t="e">
        <f t="shared" si="6"/>
        <v>#REF!</v>
      </c>
      <c r="B147" s="64" t="e">
        <f>'1'!#REF!</f>
        <v>#REF!</v>
      </c>
      <c r="C147" s="64" t="e">
        <f>'1'!#REF!</f>
        <v>#REF!</v>
      </c>
      <c r="D147" s="80" t="e">
        <f>'전체성적(반별)'!#REF!</f>
        <v>#REF!</v>
      </c>
      <c r="E147" s="67" t="e">
        <f t="shared" si="7"/>
        <v>#REF!</v>
      </c>
      <c r="F147" s="68" t="e">
        <f>IF('1'!#REF!=0,"",'1'!#REF!)</f>
        <v>#REF!</v>
      </c>
      <c r="G147" s="69" t="e">
        <f>'1'!#REF!</f>
        <v>#REF!</v>
      </c>
      <c r="H147" s="67"/>
      <c r="I147" s="67"/>
      <c r="J147" s="68" t="e">
        <f>'1'!#REF!</f>
        <v>#REF!</v>
      </c>
      <c r="K147" s="68" t="e">
        <f>'1'!#REF!</f>
        <v>#REF!</v>
      </c>
      <c r="L147" s="68" t="e">
        <f>'1'!#REF!</f>
        <v>#REF!</v>
      </c>
      <c r="M147" s="68" t="e">
        <f>'전체성적(반별)'!#REF!</f>
        <v>#REF!</v>
      </c>
      <c r="N147" s="68" t="e">
        <f>'1'!#REF!</f>
        <v>#REF!</v>
      </c>
      <c r="O147" s="68" t="e">
        <f>'1'!#REF!</f>
        <v>#REF!</v>
      </c>
      <c r="P147" s="68" t="e">
        <f>'1'!#REF!</f>
        <v>#REF!</v>
      </c>
      <c r="Q147" s="65" t="e">
        <f>'전체성적(반별)'!#REF!</f>
        <v>#REF!</v>
      </c>
      <c r="R147" s="65" t="e">
        <f t="shared" si="8"/>
        <v>#REF!</v>
      </c>
    </row>
    <row r="148" spans="1:18">
      <c r="A148" s="67" t="e">
        <f t="shared" si="6"/>
        <v>#REF!</v>
      </c>
      <c r="B148" s="64" t="e">
        <f>'1'!#REF!</f>
        <v>#REF!</v>
      </c>
      <c r="C148" s="64" t="e">
        <f>'1'!#REF!</f>
        <v>#REF!</v>
      </c>
      <c r="D148" s="80" t="e">
        <f>'전체성적(반별)'!#REF!</f>
        <v>#REF!</v>
      </c>
      <c r="E148" s="67" t="e">
        <f t="shared" si="7"/>
        <v>#REF!</v>
      </c>
      <c r="F148" s="68" t="e">
        <f>IF('1'!#REF!=0,"",'1'!#REF!)</f>
        <v>#REF!</v>
      </c>
      <c r="G148" s="69" t="e">
        <f>'1'!#REF!</f>
        <v>#REF!</v>
      </c>
      <c r="H148" s="67"/>
      <c r="I148" s="67"/>
      <c r="J148" s="68" t="e">
        <f>'1'!#REF!</f>
        <v>#REF!</v>
      </c>
      <c r="K148" s="68" t="e">
        <f>'1'!#REF!</f>
        <v>#REF!</v>
      </c>
      <c r="L148" s="68" t="e">
        <f>'1'!#REF!</f>
        <v>#REF!</v>
      </c>
      <c r="M148" s="68" t="e">
        <f>'전체성적(반별)'!#REF!</f>
        <v>#REF!</v>
      </c>
      <c r="N148" s="68" t="e">
        <f>'1'!#REF!</f>
        <v>#REF!</v>
      </c>
      <c r="O148" s="68" t="e">
        <f>'1'!#REF!</f>
        <v>#REF!</v>
      </c>
      <c r="P148" s="68" t="e">
        <f>'1'!#REF!</f>
        <v>#REF!</v>
      </c>
      <c r="Q148" s="65" t="e">
        <f>'전체성적(반별)'!#REF!</f>
        <v>#REF!</v>
      </c>
      <c r="R148" s="65" t="e">
        <f t="shared" si="8"/>
        <v>#REF!</v>
      </c>
    </row>
    <row r="149" spans="1:18">
      <c r="A149" s="67" t="e">
        <f t="shared" si="6"/>
        <v>#REF!</v>
      </c>
      <c r="B149" s="64" t="e">
        <f>'1'!#REF!</f>
        <v>#REF!</v>
      </c>
      <c r="C149" s="64" t="e">
        <f>'1'!#REF!</f>
        <v>#REF!</v>
      </c>
      <c r="D149" s="80" t="e">
        <f>'전체성적(반별)'!#REF!</f>
        <v>#REF!</v>
      </c>
      <c r="E149" s="67" t="e">
        <f t="shared" si="7"/>
        <v>#REF!</v>
      </c>
      <c r="F149" s="68" t="e">
        <f>IF('1'!#REF!=0,"",'1'!#REF!)</f>
        <v>#REF!</v>
      </c>
      <c r="G149" s="69" t="e">
        <f>'1'!#REF!</f>
        <v>#REF!</v>
      </c>
      <c r="H149" s="67"/>
      <c r="I149" s="67"/>
      <c r="J149" s="68" t="e">
        <f>'1'!#REF!</f>
        <v>#REF!</v>
      </c>
      <c r="K149" s="68" t="e">
        <f>'1'!#REF!</f>
        <v>#REF!</v>
      </c>
      <c r="L149" s="68" t="e">
        <f>'1'!#REF!</f>
        <v>#REF!</v>
      </c>
      <c r="M149" s="68" t="e">
        <f>'전체성적(반별)'!#REF!</f>
        <v>#REF!</v>
      </c>
      <c r="N149" s="68" t="e">
        <f>'1'!#REF!</f>
        <v>#REF!</v>
      </c>
      <c r="O149" s="68" t="e">
        <f>'1'!#REF!</f>
        <v>#REF!</v>
      </c>
      <c r="P149" s="68" t="e">
        <f>'1'!#REF!</f>
        <v>#REF!</v>
      </c>
      <c r="Q149" s="65" t="e">
        <f>'전체성적(반별)'!#REF!</f>
        <v>#REF!</v>
      </c>
      <c r="R149" s="65" t="e">
        <f t="shared" si="8"/>
        <v>#REF!</v>
      </c>
    </row>
    <row r="150" spans="1:18">
      <c r="A150" s="67" t="e">
        <f t="shared" si="6"/>
        <v>#REF!</v>
      </c>
      <c r="B150" s="64" t="e">
        <f>'1'!#REF!</f>
        <v>#REF!</v>
      </c>
      <c r="C150" s="64" t="e">
        <f>'1'!#REF!</f>
        <v>#REF!</v>
      </c>
      <c r="D150" s="80" t="e">
        <f>'전체성적(반별)'!#REF!</f>
        <v>#REF!</v>
      </c>
      <c r="E150" s="67" t="e">
        <f t="shared" si="7"/>
        <v>#REF!</v>
      </c>
      <c r="F150" s="68" t="e">
        <f>IF('1'!#REF!=0,"",'1'!#REF!)</f>
        <v>#REF!</v>
      </c>
      <c r="G150" s="69" t="e">
        <f>'1'!#REF!</f>
        <v>#REF!</v>
      </c>
      <c r="H150" s="67"/>
      <c r="I150" s="67"/>
      <c r="J150" s="68" t="e">
        <f>'1'!#REF!</f>
        <v>#REF!</v>
      </c>
      <c r="K150" s="68" t="e">
        <f>'1'!#REF!</f>
        <v>#REF!</v>
      </c>
      <c r="L150" s="68" t="e">
        <f>'1'!#REF!</f>
        <v>#REF!</v>
      </c>
      <c r="M150" s="68" t="e">
        <f>'전체성적(반별)'!#REF!</f>
        <v>#REF!</v>
      </c>
      <c r="N150" s="68" t="e">
        <f>'1'!#REF!</f>
        <v>#REF!</v>
      </c>
      <c r="O150" s="68" t="e">
        <f>'1'!#REF!</f>
        <v>#REF!</v>
      </c>
      <c r="P150" s="68" t="e">
        <f>'1'!#REF!</f>
        <v>#REF!</v>
      </c>
      <c r="Q150" s="65" t="e">
        <f>'전체성적(반별)'!#REF!</f>
        <v>#REF!</v>
      </c>
      <c r="R150" s="65" t="e">
        <f t="shared" si="8"/>
        <v>#REF!</v>
      </c>
    </row>
    <row r="151" spans="1:18">
      <c r="A151" s="67" t="e">
        <f t="shared" si="6"/>
        <v>#REF!</v>
      </c>
      <c r="B151" s="64" t="e">
        <f>'1'!#REF!</f>
        <v>#REF!</v>
      </c>
      <c r="C151" s="64" t="e">
        <f>'1'!#REF!</f>
        <v>#REF!</v>
      </c>
      <c r="D151" s="80" t="e">
        <f>'전체성적(반별)'!#REF!</f>
        <v>#REF!</v>
      </c>
      <c r="E151" s="67" t="e">
        <f t="shared" si="7"/>
        <v>#REF!</v>
      </c>
      <c r="F151" s="68" t="e">
        <f>IF('1'!#REF!=0,"",'1'!#REF!)</f>
        <v>#REF!</v>
      </c>
      <c r="G151" s="69" t="e">
        <f>'1'!#REF!</f>
        <v>#REF!</v>
      </c>
      <c r="H151" s="67"/>
      <c r="I151" s="67"/>
      <c r="J151" s="68" t="e">
        <f>'1'!#REF!</f>
        <v>#REF!</v>
      </c>
      <c r="K151" s="68" t="e">
        <f>'1'!#REF!</f>
        <v>#REF!</v>
      </c>
      <c r="L151" s="68" t="e">
        <f>'1'!#REF!</f>
        <v>#REF!</v>
      </c>
      <c r="M151" s="68" t="e">
        <f>'전체성적(반별)'!#REF!</f>
        <v>#REF!</v>
      </c>
      <c r="N151" s="68" t="e">
        <f>'1'!#REF!</f>
        <v>#REF!</v>
      </c>
      <c r="O151" s="68" t="e">
        <f>'1'!#REF!</f>
        <v>#REF!</v>
      </c>
      <c r="P151" s="68" t="e">
        <f>'1'!#REF!</f>
        <v>#REF!</v>
      </c>
      <c r="Q151" s="65" t="e">
        <f>'전체성적(반별)'!#REF!</f>
        <v>#REF!</v>
      </c>
      <c r="R151" s="65" t="e">
        <f t="shared" si="8"/>
        <v>#REF!</v>
      </c>
    </row>
    <row r="152" spans="1:18">
      <c r="A152" s="67" t="e">
        <f t="shared" si="6"/>
        <v>#REF!</v>
      </c>
      <c r="B152" s="64" t="e">
        <f>'1'!#REF!</f>
        <v>#REF!</v>
      </c>
      <c r="C152" s="64" t="e">
        <f>'1'!#REF!</f>
        <v>#REF!</v>
      </c>
      <c r="D152" s="80" t="e">
        <f>'전체성적(반별)'!#REF!</f>
        <v>#REF!</v>
      </c>
      <c r="E152" s="67" t="e">
        <f t="shared" si="7"/>
        <v>#REF!</v>
      </c>
      <c r="F152" s="68" t="e">
        <f>IF('1'!#REF!=0,"",'1'!#REF!)</f>
        <v>#REF!</v>
      </c>
      <c r="G152" s="69" t="e">
        <f>'1'!#REF!</f>
        <v>#REF!</v>
      </c>
      <c r="H152" s="67"/>
      <c r="I152" s="67"/>
      <c r="J152" s="68" t="e">
        <f>'1'!#REF!</f>
        <v>#REF!</v>
      </c>
      <c r="K152" s="68" t="e">
        <f>'1'!#REF!</f>
        <v>#REF!</v>
      </c>
      <c r="L152" s="68" t="e">
        <f>'1'!#REF!</f>
        <v>#REF!</v>
      </c>
      <c r="M152" s="68" t="e">
        <f>'전체성적(반별)'!#REF!</f>
        <v>#REF!</v>
      </c>
      <c r="N152" s="68" t="e">
        <f>'1'!#REF!</f>
        <v>#REF!</v>
      </c>
      <c r="O152" s="68" t="e">
        <f>'1'!#REF!</f>
        <v>#REF!</v>
      </c>
      <c r="P152" s="68" t="e">
        <f>'1'!#REF!</f>
        <v>#REF!</v>
      </c>
      <c r="Q152" s="65" t="e">
        <f>'전체성적(반별)'!#REF!</f>
        <v>#REF!</v>
      </c>
      <c r="R152" s="65" t="e">
        <f t="shared" si="8"/>
        <v>#REF!</v>
      </c>
    </row>
    <row r="153" spans="1:18">
      <c r="A153" s="67" t="e">
        <f t="shared" si="6"/>
        <v>#REF!</v>
      </c>
      <c r="B153" s="64" t="e">
        <f>'1'!#REF!</f>
        <v>#REF!</v>
      </c>
      <c r="C153" s="64" t="e">
        <f>'1'!#REF!</f>
        <v>#REF!</v>
      </c>
      <c r="D153" s="80" t="e">
        <f>'전체성적(반별)'!#REF!</f>
        <v>#REF!</v>
      </c>
      <c r="E153" s="67" t="e">
        <f t="shared" si="7"/>
        <v>#REF!</v>
      </c>
      <c r="F153" s="68" t="e">
        <f>IF('1'!#REF!=0,"",'1'!#REF!)</f>
        <v>#REF!</v>
      </c>
      <c r="G153" s="69" t="e">
        <f>'1'!#REF!</f>
        <v>#REF!</v>
      </c>
      <c r="H153" s="67"/>
      <c r="I153" s="67"/>
      <c r="J153" s="68" t="e">
        <f>'1'!#REF!</f>
        <v>#REF!</v>
      </c>
      <c r="K153" s="68" t="e">
        <f>'1'!#REF!</f>
        <v>#REF!</v>
      </c>
      <c r="L153" s="68" t="e">
        <f>'1'!#REF!</f>
        <v>#REF!</v>
      </c>
      <c r="M153" s="68" t="e">
        <f>'전체성적(반별)'!#REF!</f>
        <v>#REF!</v>
      </c>
      <c r="N153" s="68" t="e">
        <f>'1'!#REF!</f>
        <v>#REF!</v>
      </c>
      <c r="O153" s="68" t="e">
        <f>'1'!#REF!</f>
        <v>#REF!</v>
      </c>
      <c r="P153" s="68" t="e">
        <f>'1'!#REF!</f>
        <v>#REF!</v>
      </c>
      <c r="Q153" s="65" t="e">
        <f>'전체성적(반별)'!#REF!</f>
        <v>#REF!</v>
      </c>
      <c r="R153" s="65" t="e">
        <f t="shared" si="8"/>
        <v>#REF!</v>
      </c>
    </row>
    <row r="154" spans="1:18">
      <c r="A154" s="67" t="e">
        <f t="shared" si="6"/>
        <v>#REF!</v>
      </c>
      <c r="B154" s="64" t="e">
        <f>'1'!#REF!</f>
        <v>#REF!</v>
      </c>
      <c r="C154" s="64" t="e">
        <f>'1'!#REF!</f>
        <v>#REF!</v>
      </c>
      <c r="D154" s="80" t="e">
        <f>'전체성적(반별)'!#REF!</f>
        <v>#REF!</v>
      </c>
      <c r="E154" s="67" t="e">
        <f t="shared" si="7"/>
        <v>#REF!</v>
      </c>
      <c r="F154" s="68" t="e">
        <f>IF('1'!#REF!=0,"",'1'!#REF!)</f>
        <v>#REF!</v>
      </c>
      <c r="G154" s="69" t="e">
        <f>'1'!#REF!</f>
        <v>#REF!</v>
      </c>
      <c r="H154" s="67"/>
      <c r="I154" s="67"/>
      <c r="J154" s="68" t="e">
        <f>'1'!#REF!</f>
        <v>#REF!</v>
      </c>
      <c r="K154" s="68" t="e">
        <f>'1'!#REF!</f>
        <v>#REF!</v>
      </c>
      <c r="L154" s="68" t="e">
        <f>'1'!#REF!</f>
        <v>#REF!</v>
      </c>
      <c r="M154" s="68" t="e">
        <f>'전체성적(반별)'!#REF!</f>
        <v>#REF!</v>
      </c>
      <c r="N154" s="68" t="e">
        <f>'1'!#REF!</f>
        <v>#REF!</v>
      </c>
      <c r="O154" s="68" t="e">
        <f>'1'!#REF!</f>
        <v>#REF!</v>
      </c>
      <c r="P154" s="68" t="e">
        <f>'1'!#REF!</f>
        <v>#REF!</v>
      </c>
      <c r="Q154" s="65" t="e">
        <f>'전체성적(반별)'!#REF!</f>
        <v>#REF!</v>
      </c>
      <c r="R154" s="65" t="e">
        <f t="shared" si="8"/>
        <v>#REF!</v>
      </c>
    </row>
    <row r="155" spans="1:18">
      <c r="A155" s="67" t="e">
        <f t="shared" si="6"/>
        <v>#REF!</v>
      </c>
      <c r="B155" s="64" t="e">
        <f>'1'!#REF!</f>
        <v>#REF!</v>
      </c>
      <c r="C155" s="64" t="e">
        <f>'1'!#REF!</f>
        <v>#REF!</v>
      </c>
      <c r="D155" s="80" t="e">
        <f>'전체성적(반별)'!#REF!</f>
        <v>#REF!</v>
      </c>
      <c r="E155" s="67" t="e">
        <f t="shared" si="7"/>
        <v>#REF!</v>
      </c>
      <c r="F155" s="68" t="e">
        <f>IF('1'!#REF!=0,"",'1'!#REF!)</f>
        <v>#REF!</v>
      </c>
      <c r="G155" s="69" t="e">
        <f>'1'!#REF!</f>
        <v>#REF!</v>
      </c>
      <c r="H155" s="67"/>
      <c r="I155" s="67"/>
      <c r="J155" s="68" t="e">
        <f>'1'!#REF!</f>
        <v>#REF!</v>
      </c>
      <c r="K155" s="68" t="e">
        <f>'1'!#REF!</f>
        <v>#REF!</v>
      </c>
      <c r="L155" s="68" t="e">
        <f>'1'!#REF!</f>
        <v>#REF!</v>
      </c>
      <c r="M155" s="68" t="e">
        <f>'전체성적(반별)'!#REF!</f>
        <v>#REF!</v>
      </c>
      <c r="N155" s="68" t="e">
        <f>'1'!#REF!</f>
        <v>#REF!</v>
      </c>
      <c r="O155" s="68" t="e">
        <f>'1'!#REF!</f>
        <v>#REF!</v>
      </c>
      <c r="P155" s="68" t="e">
        <f>'1'!#REF!</f>
        <v>#REF!</v>
      </c>
      <c r="Q155" s="65" t="e">
        <f>'전체성적(반별)'!#REF!</f>
        <v>#REF!</v>
      </c>
      <c r="R155" s="65" t="e">
        <f t="shared" si="8"/>
        <v>#REF!</v>
      </c>
    </row>
    <row r="156" spans="1:18">
      <c r="A156" s="67" t="e">
        <f t="shared" si="6"/>
        <v>#REF!</v>
      </c>
      <c r="B156" s="64" t="e">
        <f>'1'!#REF!</f>
        <v>#REF!</v>
      </c>
      <c r="C156" s="64" t="e">
        <f>'1'!#REF!</f>
        <v>#REF!</v>
      </c>
      <c r="D156" s="80" t="e">
        <f>'전체성적(반별)'!#REF!</f>
        <v>#REF!</v>
      </c>
      <c r="E156" s="67" t="e">
        <f t="shared" si="7"/>
        <v>#REF!</v>
      </c>
      <c r="F156" s="68" t="e">
        <f>IF('1'!#REF!=0,"",'1'!#REF!)</f>
        <v>#REF!</v>
      </c>
      <c r="G156" s="69" t="e">
        <f>'1'!#REF!</f>
        <v>#REF!</v>
      </c>
      <c r="H156" s="67"/>
      <c r="I156" s="67"/>
      <c r="J156" s="68" t="e">
        <f>'1'!#REF!</f>
        <v>#REF!</v>
      </c>
      <c r="K156" s="68" t="e">
        <f>'1'!#REF!</f>
        <v>#REF!</v>
      </c>
      <c r="L156" s="68" t="e">
        <f>'1'!#REF!</f>
        <v>#REF!</v>
      </c>
      <c r="M156" s="68" t="e">
        <f>'전체성적(반별)'!#REF!</f>
        <v>#REF!</v>
      </c>
      <c r="N156" s="68" t="e">
        <f>'1'!#REF!</f>
        <v>#REF!</v>
      </c>
      <c r="O156" s="68" t="e">
        <f>'1'!#REF!</f>
        <v>#REF!</v>
      </c>
      <c r="P156" s="68" t="e">
        <f>'1'!#REF!</f>
        <v>#REF!</v>
      </c>
      <c r="Q156" s="65" t="e">
        <f>'전체성적(반별)'!#REF!</f>
        <v>#REF!</v>
      </c>
      <c r="R156" s="65" t="e">
        <f t="shared" si="8"/>
        <v>#REF!</v>
      </c>
    </row>
    <row r="157" spans="1:18">
      <c r="A157" s="67" t="e">
        <f t="shared" si="6"/>
        <v>#REF!</v>
      </c>
      <c r="B157" s="64" t="e">
        <f>'1'!#REF!</f>
        <v>#REF!</v>
      </c>
      <c r="C157" s="64" t="e">
        <f>'1'!#REF!</f>
        <v>#REF!</v>
      </c>
      <c r="D157" s="80" t="e">
        <f>'전체성적(반별)'!#REF!</f>
        <v>#REF!</v>
      </c>
      <c r="E157" s="67" t="e">
        <f t="shared" si="7"/>
        <v>#REF!</v>
      </c>
      <c r="F157" s="68" t="e">
        <f>IF('1'!#REF!=0,"",'1'!#REF!)</f>
        <v>#REF!</v>
      </c>
      <c r="G157" s="69" t="e">
        <f>'1'!#REF!</f>
        <v>#REF!</v>
      </c>
      <c r="H157" s="67"/>
      <c r="I157" s="67"/>
      <c r="J157" s="68" t="e">
        <f>'1'!#REF!</f>
        <v>#REF!</v>
      </c>
      <c r="K157" s="68" t="e">
        <f>'1'!#REF!</f>
        <v>#REF!</v>
      </c>
      <c r="L157" s="68" t="e">
        <f>'1'!#REF!</f>
        <v>#REF!</v>
      </c>
      <c r="M157" s="68" t="e">
        <f>'전체성적(반별)'!#REF!</f>
        <v>#REF!</v>
      </c>
      <c r="N157" s="68" t="e">
        <f>'1'!#REF!</f>
        <v>#REF!</v>
      </c>
      <c r="O157" s="68" t="e">
        <f>'1'!#REF!</f>
        <v>#REF!</v>
      </c>
      <c r="P157" s="68" t="e">
        <f>'1'!#REF!</f>
        <v>#REF!</v>
      </c>
      <c r="Q157" s="65" t="e">
        <f>'전체성적(반별)'!#REF!</f>
        <v>#REF!</v>
      </c>
      <c r="R157" s="65" t="e">
        <f t="shared" si="8"/>
        <v>#REF!</v>
      </c>
    </row>
    <row r="158" spans="1:18">
      <c r="A158" s="67" t="e">
        <f t="shared" si="6"/>
        <v>#REF!</v>
      </c>
      <c r="B158" s="64" t="e">
        <f>'1'!#REF!</f>
        <v>#REF!</v>
      </c>
      <c r="C158" s="64" t="e">
        <f>'1'!#REF!</f>
        <v>#REF!</v>
      </c>
      <c r="D158" s="80" t="e">
        <f>'전체성적(반별)'!#REF!</f>
        <v>#REF!</v>
      </c>
      <c r="E158" s="67" t="e">
        <f t="shared" si="7"/>
        <v>#REF!</v>
      </c>
      <c r="F158" s="68" t="e">
        <f>IF('1'!#REF!=0,"",'1'!#REF!)</f>
        <v>#REF!</v>
      </c>
      <c r="G158" s="69" t="e">
        <f>'1'!#REF!</f>
        <v>#REF!</v>
      </c>
      <c r="H158" s="67"/>
      <c r="I158" s="67"/>
      <c r="J158" s="68" t="e">
        <f>'1'!#REF!</f>
        <v>#REF!</v>
      </c>
      <c r="K158" s="68" t="e">
        <f>'1'!#REF!</f>
        <v>#REF!</v>
      </c>
      <c r="L158" s="68" t="e">
        <f>'1'!#REF!</f>
        <v>#REF!</v>
      </c>
      <c r="M158" s="68" t="e">
        <f>'전체성적(반별)'!#REF!</f>
        <v>#REF!</v>
      </c>
      <c r="N158" s="68" t="e">
        <f>'1'!#REF!</f>
        <v>#REF!</v>
      </c>
      <c r="O158" s="68" t="e">
        <f>'1'!#REF!</f>
        <v>#REF!</v>
      </c>
      <c r="P158" s="68" t="e">
        <f>'1'!#REF!</f>
        <v>#REF!</v>
      </c>
      <c r="Q158" s="65" t="e">
        <f>'전체성적(반별)'!#REF!</f>
        <v>#REF!</v>
      </c>
      <c r="R158" s="65" t="e">
        <f t="shared" si="8"/>
        <v>#REF!</v>
      </c>
    </row>
    <row r="159" spans="1:18">
      <c r="A159" s="67" t="e">
        <f t="shared" si="6"/>
        <v>#REF!</v>
      </c>
      <c r="B159" s="64" t="e">
        <f>'1'!#REF!</f>
        <v>#REF!</v>
      </c>
      <c r="C159" s="64" t="e">
        <f>'1'!#REF!</f>
        <v>#REF!</v>
      </c>
      <c r="D159" s="80" t="e">
        <f>'전체성적(반별)'!#REF!</f>
        <v>#REF!</v>
      </c>
      <c r="E159" s="67" t="e">
        <f t="shared" si="7"/>
        <v>#REF!</v>
      </c>
      <c r="F159" s="68" t="e">
        <f>IF('1'!#REF!=0,"",'1'!#REF!)</f>
        <v>#REF!</v>
      </c>
      <c r="G159" s="69" t="e">
        <f>'1'!#REF!</f>
        <v>#REF!</v>
      </c>
      <c r="H159" s="67"/>
      <c r="I159" s="67"/>
      <c r="J159" s="68" t="e">
        <f>'1'!#REF!</f>
        <v>#REF!</v>
      </c>
      <c r="K159" s="68" t="e">
        <f>'1'!#REF!</f>
        <v>#REF!</v>
      </c>
      <c r="L159" s="68" t="e">
        <f>'1'!#REF!</f>
        <v>#REF!</v>
      </c>
      <c r="M159" s="68" t="e">
        <f>'전체성적(반별)'!#REF!</f>
        <v>#REF!</v>
      </c>
      <c r="N159" s="68" t="e">
        <f>'1'!#REF!</f>
        <v>#REF!</v>
      </c>
      <c r="O159" s="68" t="e">
        <f>'1'!#REF!</f>
        <v>#REF!</v>
      </c>
      <c r="P159" s="68" t="e">
        <f>'1'!#REF!</f>
        <v>#REF!</v>
      </c>
      <c r="Q159" s="65" t="e">
        <f>'전체성적(반별)'!#REF!</f>
        <v>#REF!</v>
      </c>
      <c r="R159" s="65" t="e">
        <f t="shared" si="8"/>
        <v>#REF!</v>
      </c>
    </row>
    <row r="160" spans="1:18">
      <c r="A160" s="67" t="e">
        <f t="shared" si="6"/>
        <v>#REF!</v>
      </c>
      <c r="B160" s="64" t="e">
        <f>'1'!#REF!</f>
        <v>#REF!</v>
      </c>
      <c r="C160" s="64" t="e">
        <f>'1'!#REF!</f>
        <v>#REF!</v>
      </c>
      <c r="D160" s="80" t="e">
        <f>'전체성적(반별)'!#REF!</f>
        <v>#REF!</v>
      </c>
      <c r="E160" s="67" t="e">
        <f t="shared" si="7"/>
        <v>#REF!</v>
      </c>
      <c r="F160" s="68" t="e">
        <f>IF('1'!#REF!=0,"",'1'!#REF!)</f>
        <v>#REF!</v>
      </c>
      <c r="G160" s="69" t="e">
        <f>'1'!#REF!</f>
        <v>#REF!</v>
      </c>
      <c r="H160" s="67"/>
      <c r="I160" s="67"/>
      <c r="J160" s="68" t="e">
        <f>'1'!#REF!</f>
        <v>#REF!</v>
      </c>
      <c r="K160" s="68" t="e">
        <f>'1'!#REF!</f>
        <v>#REF!</v>
      </c>
      <c r="L160" s="68" t="e">
        <f>'1'!#REF!</f>
        <v>#REF!</v>
      </c>
      <c r="M160" s="68" t="e">
        <f>'전체성적(반별)'!#REF!</f>
        <v>#REF!</v>
      </c>
      <c r="N160" s="68" t="e">
        <f>'1'!#REF!</f>
        <v>#REF!</v>
      </c>
      <c r="O160" s="68" t="e">
        <f>'1'!#REF!</f>
        <v>#REF!</v>
      </c>
      <c r="P160" s="68" t="e">
        <f>'1'!#REF!</f>
        <v>#REF!</v>
      </c>
      <c r="Q160" s="65" t="e">
        <f>'전체성적(반별)'!#REF!</f>
        <v>#REF!</v>
      </c>
      <c r="R160" s="65" t="e">
        <f t="shared" si="8"/>
        <v>#REF!</v>
      </c>
    </row>
    <row r="161" spans="1:18">
      <c r="A161" s="67" t="e">
        <f t="shared" si="6"/>
        <v>#REF!</v>
      </c>
      <c r="B161" s="64" t="e">
        <f>'1'!#REF!</f>
        <v>#REF!</v>
      </c>
      <c r="C161" s="64" t="e">
        <f>'1'!#REF!</f>
        <v>#REF!</v>
      </c>
      <c r="D161" s="80" t="e">
        <f>'전체성적(반별)'!#REF!</f>
        <v>#REF!</v>
      </c>
      <c r="E161" s="67" t="e">
        <f t="shared" si="7"/>
        <v>#REF!</v>
      </c>
      <c r="F161" s="68" t="e">
        <f>IF('1'!#REF!=0,"",'1'!#REF!)</f>
        <v>#REF!</v>
      </c>
      <c r="G161" s="69" t="e">
        <f>'1'!#REF!</f>
        <v>#REF!</v>
      </c>
      <c r="H161" s="67"/>
      <c r="I161" s="67"/>
      <c r="J161" s="68" t="e">
        <f>'1'!#REF!</f>
        <v>#REF!</v>
      </c>
      <c r="K161" s="68" t="e">
        <f>'1'!#REF!</f>
        <v>#REF!</v>
      </c>
      <c r="L161" s="68" t="e">
        <f>'1'!#REF!</f>
        <v>#REF!</v>
      </c>
      <c r="M161" s="68" t="e">
        <f>'전체성적(반별)'!#REF!</f>
        <v>#REF!</v>
      </c>
      <c r="N161" s="68" t="e">
        <f>'1'!#REF!</f>
        <v>#REF!</v>
      </c>
      <c r="O161" s="68" t="e">
        <f>'1'!#REF!</f>
        <v>#REF!</v>
      </c>
      <c r="P161" s="68" t="e">
        <f>'1'!#REF!</f>
        <v>#REF!</v>
      </c>
      <c r="Q161" s="65" t="e">
        <f>'전체성적(반별)'!#REF!</f>
        <v>#REF!</v>
      </c>
      <c r="R161" s="65" t="e">
        <f t="shared" si="8"/>
        <v>#REF!</v>
      </c>
    </row>
    <row r="162" spans="1:18">
      <c r="A162" s="67" t="e">
        <f t="shared" si="6"/>
        <v>#REF!</v>
      </c>
      <c r="B162" s="64" t="e">
        <f>'1'!#REF!</f>
        <v>#REF!</v>
      </c>
      <c r="C162" s="64" t="e">
        <f>'1'!#REF!</f>
        <v>#REF!</v>
      </c>
      <c r="D162" s="80" t="e">
        <f>'전체성적(반별)'!#REF!</f>
        <v>#REF!</v>
      </c>
      <c r="E162" s="67" t="e">
        <f t="shared" si="7"/>
        <v>#REF!</v>
      </c>
      <c r="F162" s="68" t="e">
        <f>IF('1'!#REF!=0,"",'1'!#REF!)</f>
        <v>#REF!</v>
      </c>
      <c r="G162" s="69" t="e">
        <f>'1'!#REF!</f>
        <v>#REF!</v>
      </c>
      <c r="H162" s="67"/>
      <c r="I162" s="67"/>
      <c r="J162" s="68" t="e">
        <f>'1'!#REF!</f>
        <v>#REF!</v>
      </c>
      <c r="K162" s="68" t="e">
        <f>'1'!#REF!</f>
        <v>#REF!</v>
      </c>
      <c r="L162" s="68" t="e">
        <f>'1'!#REF!</f>
        <v>#REF!</v>
      </c>
      <c r="M162" s="68" t="e">
        <f>'전체성적(반별)'!#REF!</f>
        <v>#REF!</v>
      </c>
      <c r="N162" s="68" t="e">
        <f>'1'!#REF!</f>
        <v>#REF!</v>
      </c>
      <c r="O162" s="68" t="e">
        <f>'1'!#REF!</f>
        <v>#REF!</v>
      </c>
      <c r="P162" s="68" t="e">
        <f>'1'!#REF!</f>
        <v>#REF!</v>
      </c>
      <c r="Q162" s="65" t="e">
        <f>'전체성적(반별)'!#REF!</f>
        <v>#REF!</v>
      </c>
      <c r="R162" s="65" t="e">
        <f t="shared" si="8"/>
        <v>#REF!</v>
      </c>
    </row>
    <row r="163" spans="1:18">
      <c r="A163" s="67" t="e">
        <f t="shared" si="6"/>
        <v>#REF!</v>
      </c>
      <c r="B163" s="64" t="e">
        <f>'1'!#REF!</f>
        <v>#REF!</v>
      </c>
      <c r="C163" s="64" t="e">
        <f>'1'!#REF!</f>
        <v>#REF!</v>
      </c>
      <c r="D163" s="80" t="e">
        <f>'전체성적(반별)'!#REF!</f>
        <v>#REF!</v>
      </c>
      <c r="E163" s="67" t="e">
        <f t="shared" si="7"/>
        <v>#REF!</v>
      </c>
      <c r="F163" s="68" t="e">
        <f>IF('1'!#REF!=0,"",'1'!#REF!)</f>
        <v>#REF!</v>
      </c>
      <c r="G163" s="69" t="e">
        <f>'1'!#REF!</f>
        <v>#REF!</v>
      </c>
      <c r="H163" s="67"/>
      <c r="I163" s="67"/>
      <c r="J163" s="68" t="e">
        <f>'1'!#REF!</f>
        <v>#REF!</v>
      </c>
      <c r="K163" s="68" t="e">
        <f>'1'!#REF!</f>
        <v>#REF!</v>
      </c>
      <c r="L163" s="68" t="e">
        <f>'1'!#REF!</f>
        <v>#REF!</v>
      </c>
      <c r="M163" s="68" t="e">
        <f>'전체성적(반별)'!#REF!</f>
        <v>#REF!</v>
      </c>
      <c r="N163" s="68" t="e">
        <f>'1'!#REF!</f>
        <v>#REF!</v>
      </c>
      <c r="O163" s="68" t="e">
        <f>'1'!#REF!</f>
        <v>#REF!</v>
      </c>
      <c r="P163" s="68" t="e">
        <f>'1'!#REF!</f>
        <v>#REF!</v>
      </c>
      <c r="Q163" s="65" t="e">
        <f>'전체성적(반별)'!#REF!</f>
        <v>#REF!</v>
      </c>
      <c r="R163" s="65" t="e">
        <f t="shared" si="8"/>
        <v>#REF!</v>
      </c>
    </row>
    <row r="164" spans="1:18">
      <c r="A164" s="67" t="e">
        <f t="shared" si="6"/>
        <v>#REF!</v>
      </c>
      <c r="B164" s="64" t="e">
        <f>'1'!#REF!</f>
        <v>#REF!</v>
      </c>
      <c r="C164" s="64" t="e">
        <f>'1'!#REF!</f>
        <v>#REF!</v>
      </c>
      <c r="D164" s="80" t="e">
        <f>'전체성적(반별)'!#REF!</f>
        <v>#REF!</v>
      </c>
      <c r="E164" s="67" t="e">
        <f t="shared" si="7"/>
        <v>#REF!</v>
      </c>
      <c r="F164" s="68" t="e">
        <f>IF('1'!#REF!=0,"",'1'!#REF!)</f>
        <v>#REF!</v>
      </c>
      <c r="G164" s="69" t="e">
        <f>'1'!#REF!</f>
        <v>#REF!</v>
      </c>
      <c r="H164" s="67"/>
      <c r="I164" s="67"/>
      <c r="J164" s="68" t="e">
        <f>'1'!#REF!</f>
        <v>#REF!</v>
      </c>
      <c r="K164" s="68" t="e">
        <f>'1'!#REF!</f>
        <v>#REF!</v>
      </c>
      <c r="L164" s="68" t="e">
        <f>'1'!#REF!</f>
        <v>#REF!</v>
      </c>
      <c r="M164" s="68" t="e">
        <f>'전체성적(반별)'!#REF!</f>
        <v>#REF!</v>
      </c>
      <c r="N164" s="68" t="e">
        <f>'1'!#REF!</f>
        <v>#REF!</v>
      </c>
      <c r="O164" s="68" t="e">
        <f>'1'!#REF!</f>
        <v>#REF!</v>
      </c>
      <c r="P164" s="68" t="e">
        <f>'1'!#REF!</f>
        <v>#REF!</v>
      </c>
      <c r="Q164" s="65" t="e">
        <f>'전체성적(반별)'!#REF!</f>
        <v>#REF!</v>
      </c>
      <c r="R164" s="65" t="e">
        <f t="shared" si="8"/>
        <v>#REF!</v>
      </c>
    </row>
    <row r="165" spans="1:18">
      <c r="A165" s="67" t="e">
        <f t="shared" si="6"/>
        <v>#REF!</v>
      </c>
      <c r="B165" s="64" t="e">
        <f>'1'!#REF!</f>
        <v>#REF!</v>
      </c>
      <c r="C165" s="64" t="e">
        <f>'1'!#REF!</f>
        <v>#REF!</v>
      </c>
      <c r="D165" s="80" t="e">
        <f>'전체성적(반별)'!#REF!</f>
        <v>#REF!</v>
      </c>
      <c r="E165" s="67" t="e">
        <f t="shared" si="7"/>
        <v>#REF!</v>
      </c>
      <c r="F165" s="68" t="e">
        <f>IF('1'!#REF!=0,"",'1'!#REF!)</f>
        <v>#REF!</v>
      </c>
      <c r="G165" s="69" t="e">
        <f>'1'!#REF!</f>
        <v>#REF!</v>
      </c>
      <c r="H165" s="67"/>
      <c r="I165" s="67"/>
      <c r="J165" s="68" t="e">
        <f>'1'!#REF!</f>
        <v>#REF!</v>
      </c>
      <c r="K165" s="68" t="e">
        <f>'1'!#REF!</f>
        <v>#REF!</v>
      </c>
      <c r="L165" s="68" t="e">
        <f>'1'!#REF!</f>
        <v>#REF!</v>
      </c>
      <c r="M165" s="68" t="e">
        <f>'전체성적(반별)'!#REF!</f>
        <v>#REF!</v>
      </c>
      <c r="N165" s="68" t="e">
        <f>'1'!#REF!</f>
        <v>#REF!</v>
      </c>
      <c r="O165" s="68" t="e">
        <f>'1'!#REF!</f>
        <v>#REF!</v>
      </c>
      <c r="P165" s="68" t="e">
        <f>'1'!#REF!</f>
        <v>#REF!</v>
      </c>
      <c r="Q165" s="65" t="e">
        <f>'전체성적(반별)'!#REF!</f>
        <v>#REF!</v>
      </c>
      <c r="R165" s="65" t="e">
        <f t="shared" si="8"/>
        <v>#REF!</v>
      </c>
    </row>
    <row r="166" spans="1:18">
      <c r="A166" s="67" t="e">
        <f t="shared" si="6"/>
        <v>#REF!</v>
      </c>
      <c r="B166" s="64" t="e">
        <f>'1'!#REF!</f>
        <v>#REF!</v>
      </c>
      <c r="C166" s="64" t="e">
        <f>'1'!#REF!</f>
        <v>#REF!</v>
      </c>
      <c r="D166" s="80" t="e">
        <f>'전체성적(반별)'!#REF!</f>
        <v>#REF!</v>
      </c>
      <c r="E166" s="67" t="e">
        <f t="shared" si="7"/>
        <v>#REF!</v>
      </c>
      <c r="F166" s="68" t="e">
        <f>IF('1'!#REF!=0,"",'1'!#REF!)</f>
        <v>#REF!</v>
      </c>
      <c r="G166" s="69" t="e">
        <f>'1'!#REF!</f>
        <v>#REF!</v>
      </c>
      <c r="H166" s="67"/>
      <c r="I166" s="67"/>
      <c r="J166" s="68" t="e">
        <f>'1'!#REF!</f>
        <v>#REF!</v>
      </c>
      <c r="K166" s="68" t="e">
        <f>'1'!#REF!</f>
        <v>#REF!</v>
      </c>
      <c r="L166" s="68" t="e">
        <f>'1'!#REF!</f>
        <v>#REF!</v>
      </c>
      <c r="M166" s="68" t="e">
        <f>'전체성적(반별)'!#REF!</f>
        <v>#REF!</v>
      </c>
      <c r="N166" s="68" t="e">
        <f>'1'!#REF!</f>
        <v>#REF!</v>
      </c>
      <c r="O166" s="68" t="e">
        <f>'1'!#REF!</f>
        <v>#REF!</v>
      </c>
      <c r="P166" s="68" t="e">
        <f>'1'!#REF!</f>
        <v>#REF!</v>
      </c>
      <c r="Q166" s="65" t="e">
        <f>'전체성적(반별)'!#REF!</f>
        <v>#REF!</v>
      </c>
      <c r="R166" s="65" t="e">
        <f t="shared" si="8"/>
        <v>#REF!</v>
      </c>
    </row>
    <row r="167" spans="1:18">
      <c r="A167" s="67" t="e">
        <f t="shared" si="6"/>
        <v>#REF!</v>
      </c>
      <c r="B167" s="64" t="e">
        <f>'1'!#REF!</f>
        <v>#REF!</v>
      </c>
      <c r="C167" s="64" t="e">
        <f>'1'!#REF!</f>
        <v>#REF!</v>
      </c>
      <c r="D167" s="80" t="e">
        <f>'전체성적(반별)'!#REF!</f>
        <v>#REF!</v>
      </c>
      <c r="E167" s="67" t="e">
        <f t="shared" si="7"/>
        <v>#REF!</v>
      </c>
      <c r="F167" s="68" t="e">
        <f>IF('1'!#REF!=0,"",'1'!#REF!)</f>
        <v>#REF!</v>
      </c>
      <c r="G167" s="69" t="e">
        <f>'1'!#REF!</f>
        <v>#REF!</v>
      </c>
      <c r="H167" s="67"/>
      <c r="I167" s="67"/>
      <c r="J167" s="68" t="e">
        <f>'1'!#REF!</f>
        <v>#REF!</v>
      </c>
      <c r="K167" s="68" t="e">
        <f>'1'!#REF!</f>
        <v>#REF!</v>
      </c>
      <c r="L167" s="68" t="e">
        <f>'1'!#REF!</f>
        <v>#REF!</v>
      </c>
      <c r="M167" s="68" t="e">
        <f>'전체성적(반별)'!#REF!</f>
        <v>#REF!</v>
      </c>
      <c r="N167" s="68" t="e">
        <f>'1'!#REF!</f>
        <v>#REF!</v>
      </c>
      <c r="O167" s="68" t="e">
        <f>'1'!#REF!</f>
        <v>#REF!</v>
      </c>
      <c r="P167" s="68" t="e">
        <f>'1'!#REF!</f>
        <v>#REF!</v>
      </c>
      <c r="Q167" s="65" t="e">
        <f>'전체성적(반별)'!#REF!</f>
        <v>#REF!</v>
      </c>
      <c r="R167" s="65" t="e">
        <f t="shared" si="8"/>
        <v>#REF!</v>
      </c>
    </row>
    <row r="168" spans="1:18">
      <c r="A168" s="67" t="e">
        <f t="shared" si="6"/>
        <v>#REF!</v>
      </c>
      <c r="B168" s="64" t="e">
        <f>'1'!#REF!</f>
        <v>#REF!</v>
      </c>
      <c r="C168" s="64" t="e">
        <f>'1'!#REF!</f>
        <v>#REF!</v>
      </c>
      <c r="D168" s="80" t="e">
        <f>'전체성적(반별)'!#REF!</f>
        <v>#REF!</v>
      </c>
      <c r="E168" s="67" t="e">
        <f t="shared" si="7"/>
        <v>#REF!</v>
      </c>
      <c r="F168" s="68" t="e">
        <f>IF('1'!#REF!=0,"",'1'!#REF!)</f>
        <v>#REF!</v>
      </c>
      <c r="G168" s="69" t="e">
        <f>'1'!#REF!</f>
        <v>#REF!</v>
      </c>
      <c r="H168" s="67"/>
      <c r="I168" s="67"/>
      <c r="J168" s="68" t="e">
        <f>'1'!#REF!</f>
        <v>#REF!</v>
      </c>
      <c r="K168" s="68" t="e">
        <f>'1'!#REF!</f>
        <v>#REF!</v>
      </c>
      <c r="L168" s="68" t="e">
        <f>'1'!#REF!</f>
        <v>#REF!</v>
      </c>
      <c r="M168" s="68" t="e">
        <f>'전체성적(반별)'!#REF!</f>
        <v>#REF!</v>
      </c>
      <c r="N168" s="68" t="e">
        <f>'1'!#REF!</f>
        <v>#REF!</v>
      </c>
      <c r="O168" s="68" t="e">
        <f>'1'!#REF!</f>
        <v>#REF!</v>
      </c>
      <c r="P168" s="68" t="e">
        <f>'1'!#REF!</f>
        <v>#REF!</v>
      </c>
      <c r="Q168" s="65" t="e">
        <f>'전체성적(반별)'!#REF!</f>
        <v>#REF!</v>
      </c>
      <c r="R168" s="65" t="e">
        <f t="shared" si="8"/>
        <v>#REF!</v>
      </c>
    </row>
    <row r="169" spans="1:18">
      <c r="A169" s="67" t="e">
        <f t="shared" si="6"/>
        <v>#REF!</v>
      </c>
      <c r="B169" s="64" t="e">
        <f>'1'!#REF!</f>
        <v>#REF!</v>
      </c>
      <c r="C169" s="64" t="e">
        <f>'1'!#REF!</f>
        <v>#REF!</v>
      </c>
      <c r="D169" s="80" t="e">
        <f>'전체성적(반별)'!#REF!</f>
        <v>#REF!</v>
      </c>
      <c r="E169" s="67" t="e">
        <f t="shared" si="7"/>
        <v>#REF!</v>
      </c>
      <c r="F169" s="68" t="e">
        <f>IF('1'!#REF!=0,"",'1'!#REF!)</f>
        <v>#REF!</v>
      </c>
      <c r="G169" s="69" t="e">
        <f>'1'!#REF!</f>
        <v>#REF!</v>
      </c>
      <c r="H169" s="67"/>
      <c r="I169" s="67"/>
      <c r="J169" s="68" t="e">
        <f>'1'!#REF!</f>
        <v>#REF!</v>
      </c>
      <c r="K169" s="68" t="e">
        <f>'1'!#REF!</f>
        <v>#REF!</v>
      </c>
      <c r="L169" s="68" t="e">
        <f>'1'!#REF!</f>
        <v>#REF!</v>
      </c>
      <c r="M169" s="68" t="e">
        <f>'전체성적(반별)'!#REF!</f>
        <v>#REF!</v>
      </c>
      <c r="N169" s="68" t="e">
        <f>'1'!#REF!</f>
        <v>#REF!</v>
      </c>
      <c r="O169" s="68" t="e">
        <f>'1'!#REF!</f>
        <v>#REF!</v>
      </c>
      <c r="P169" s="68" t="e">
        <f>'1'!#REF!</f>
        <v>#REF!</v>
      </c>
      <c r="Q169" s="65" t="e">
        <f>'전체성적(반별)'!#REF!</f>
        <v>#REF!</v>
      </c>
      <c r="R169" s="65" t="e">
        <f t="shared" si="8"/>
        <v>#REF!</v>
      </c>
    </row>
    <row r="170" spans="1:18">
      <c r="A170" s="67" t="e">
        <f t="shared" si="6"/>
        <v>#REF!</v>
      </c>
      <c r="B170" s="64" t="e">
        <f>'1'!#REF!</f>
        <v>#REF!</v>
      </c>
      <c r="C170" s="64" t="e">
        <f>'1'!#REF!</f>
        <v>#REF!</v>
      </c>
      <c r="D170" s="80" t="e">
        <f>'전체성적(반별)'!#REF!</f>
        <v>#REF!</v>
      </c>
      <c r="E170" s="67" t="e">
        <f t="shared" si="7"/>
        <v>#REF!</v>
      </c>
      <c r="F170" s="68" t="e">
        <f>IF('1'!#REF!=0,"",'1'!#REF!)</f>
        <v>#REF!</v>
      </c>
      <c r="G170" s="69" t="e">
        <f>'1'!#REF!</f>
        <v>#REF!</v>
      </c>
      <c r="H170" s="67"/>
      <c r="I170" s="67"/>
      <c r="J170" s="68" t="e">
        <f>'1'!#REF!</f>
        <v>#REF!</v>
      </c>
      <c r="K170" s="68" t="e">
        <f>'1'!#REF!</f>
        <v>#REF!</v>
      </c>
      <c r="L170" s="68" t="e">
        <f>'1'!#REF!</f>
        <v>#REF!</v>
      </c>
      <c r="M170" s="68" t="e">
        <f>'전체성적(반별)'!#REF!</f>
        <v>#REF!</v>
      </c>
      <c r="N170" s="68" t="e">
        <f>'1'!#REF!</f>
        <v>#REF!</v>
      </c>
      <c r="O170" s="68" t="e">
        <f>'1'!#REF!</f>
        <v>#REF!</v>
      </c>
      <c r="P170" s="68" t="e">
        <f>'1'!#REF!</f>
        <v>#REF!</v>
      </c>
      <c r="Q170" s="65" t="e">
        <f>'전체성적(반별)'!#REF!</f>
        <v>#REF!</v>
      </c>
      <c r="R170" s="65" t="e">
        <f t="shared" si="8"/>
        <v>#REF!</v>
      </c>
    </row>
    <row r="171" spans="1:18">
      <c r="A171" s="67" t="e">
        <f t="shared" si="6"/>
        <v>#REF!</v>
      </c>
      <c r="B171" s="64" t="e">
        <f>'1'!#REF!</f>
        <v>#REF!</v>
      </c>
      <c r="C171" s="64" t="e">
        <f>'1'!#REF!</f>
        <v>#REF!</v>
      </c>
      <c r="D171" s="80" t="e">
        <f>'전체성적(반별)'!#REF!</f>
        <v>#REF!</v>
      </c>
      <c r="E171" s="67" t="e">
        <f t="shared" si="7"/>
        <v>#REF!</v>
      </c>
      <c r="F171" s="68" t="e">
        <f>IF('1'!#REF!=0,"",'1'!#REF!)</f>
        <v>#REF!</v>
      </c>
      <c r="G171" s="69" t="e">
        <f>'1'!#REF!</f>
        <v>#REF!</v>
      </c>
      <c r="H171" s="67"/>
      <c r="I171" s="67"/>
      <c r="J171" s="68" t="e">
        <f>'1'!#REF!</f>
        <v>#REF!</v>
      </c>
      <c r="K171" s="68" t="e">
        <f>'1'!#REF!</f>
        <v>#REF!</v>
      </c>
      <c r="L171" s="68" t="e">
        <f>'1'!#REF!</f>
        <v>#REF!</v>
      </c>
      <c r="M171" s="68" t="e">
        <f>'전체성적(반별)'!#REF!</f>
        <v>#REF!</v>
      </c>
      <c r="N171" s="68" t="e">
        <f>'1'!#REF!</f>
        <v>#REF!</v>
      </c>
      <c r="O171" s="68" t="e">
        <f>'1'!#REF!</f>
        <v>#REF!</v>
      </c>
      <c r="P171" s="68" t="e">
        <f>'1'!#REF!</f>
        <v>#REF!</v>
      </c>
      <c r="Q171" s="65" t="e">
        <f>'전체성적(반별)'!#REF!</f>
        <v>#REF!</v>
      </c>
      <c r="R171" s="65" t="e">
        <f t="shared" si="8"/>
        <v>#REF!</v>
      </c>
    </row>
    <row r="172" spans="1:18">
      <c r="A172" s="67" t="e">
        <f t="shared" si="6"/>
        <v>#REF!</v>
      </c>
      <c r="B172" s="64" t="e">
        <f>'1'!#REF!</f>
        <v>#REF!</v>
      </c>
      <c r="C172" s="64" t="e">
        <f>'1'!#REF!</f>
        <v>#REF!</v>
      </c>
      <c r="D172" s="80" t="e">
        <f>'전체성적(반별)'!#REF!</f>
        <v>#REF!</v>
      </c>
      <c r="E172" s="67" t="e">
        <f t="shared" si="7"/>
        <v>#REF!</v>
      </c>
      <c r="F172" s="68" t="e">
        <f>IF('1'!#REF!=0,"",'1'!#REF!)</f>
        <v>#REF!</v>
      </c>
      <c r="G172" s="69" t="e">
        <f>'1'!#REF!</f>
        <v>#REF!</v>
      </c>
      <c r="H172" s="67"/>
      <c r="I172" s="67"/>
      <c r="J172" s="68" t="e">
        <f>'1'!#REF!</f>
        <v>#REF!</v>
      </c>
      <c r="K172" s="68" t="e">
        <f>'1'!#REF!</f>
        <v>#REF!</v>
      </c>
      <c r="L172" s="68" t="e">
        <f>'1'!#REF!</f>
        <v>#REF!</v>
      </c>
      <c r="M172" s="68" t="e">
        <f>'전체성적(반별)'!#REF!</f>
        <v>#REF!</v>
      </c>
      <c r="N172" s="68" t="e">
        <f>'1'!#REF!</f>
        <v>#REF!</v>
      </c>
      <c r="O172" s="68" t="e">
        <f>'1'!#REF!</f>
        <v>#REF!</v>
      </c>
      <c r="P172" s="68" t="e">
        <f>'1'!#REF!</f>
        <v>#REF!</v>
      </c>
      <c r="Q172" s="65" t="e">
        <f>'전체성적(반별)'!#REF!</f>
        <v>#REF!</v>
      </c>
      <c r="R172" s="65" t="e">
        <f t="shared" si="8"/>
        <v>#REF!</v>
      </c>
    </row>
    <row r="173" spans="1:18">
      <c r="A173" s="67" t="e">
        <f t="shared" si="6"/>
        <v>#REF!</v>
      </c>
      <c r="B173" s="64" t="e">
        <f>'1'!#REF!</f>
        <v>#REF!</v>
      </c>
      <c r="C173" s="64" t="e">
        <f>'1'!#REF!</f>
        <v>#REF!</v>
      </c>
      <c r="D173" s="80" t="e">
        <f>'전체성적(반별)'!#REF!</f>
        <v>#REF!</v>
      </c>
      <c r="E173" s="67" t="e">
        <f t="shared" si="7"/>
        <v>#REF!</v>
      </c>
      <c r="F173" s="68" t="e">
        <f>IF('1'!#REF!=0,"",'1'!#REF!)</f>
        <v>#REF!</v>
      </c>
      <c r="G173" s="69" t="e">
        <f>'1'!#REF!</f>
        <v>#REF!</v>
      </c>
      <c r="H173" s="67"/>
      <c r="I173" s="67"/>
      <c r="J173" s="68" t="e">
        <f>'1'!#REF!</f>
        <v>#REF!</v>
      </c>
      <c r="K173" s="68" t="e">
        <f>'1'!#REF!</f>
        <v>#REF!</v>
      </c>
      <c r="L173" s="68" t="e">
        <f>'1'!#REF!</f>
        <v>#REF!</v>
      </c>
      <c r="M173" s="68" t="e">
        <f>'전체성적(반별)'!#REF!</f>
        <v>#REF!</v>
      </c>
      <c r="N173" s="68" t="e">
        <f>'1'!#REF!</f>
        <v>#REF!</v>
      </c>
      <c r="O173" s="68" t="e">
        <f>'1'!#REF!</f>
        <v>#REF!</v>
      </c>
      <c r="P173" s="68" t="e">
        <f>'1'!#REF!</f>
        <v>#REF!</v>
      </c>
      <c r="Q173" s="65" t="e">
        <f>'전체성적(반별)'!#REF!</f>
        <v>#REF!</v>
      </c>
      <c r="R173" s="65" t="e">
        <f t="shared" si="8"/>
        <v>#REF!</v>
      </c>
    </row>
    <row r="174" spans="1:18">
      <c r="A174" s="67" t="e">
        <f t="shared" si="6"/>
        <v>#REF!</v>
      </c>
      <c r="B174" s="64" t="e">
        <f>'1'!#REF!</f>
        <v>#REF!</v>
      </c>
      <c r="C174" s="64" t="e">
        <f>'1'!#REF!</f>
        <v>#REF!</v>
      </c>
      <c r="D174" s="80" t="e">
        <f>'전체성적(반별)'!#REF!</f>
        <v>#REF!</v>
      </c>
      <c r="E174" s="67" t="e">
        <f t="shared" si="7"/>
        <v>#REF!</v>
      </c>
      <c r="F174" s="68" t="e">
        <f>IF('1'!#REF!=0,"",'1'!#REF!)</f>
        <v>#REF!</v>
      </c>
      <c r="G174" s="69" t="e">
        <f>'1'!#REF!</f>
        <v>#REF!</v>
      </c>
      <c r="H174" s="67"/>
      <c r="I174" s="67"/>
      <c r="J174" s="68" t="e">
        <f>'1'!#REF!</f>
        <v>#REF!</v>
      </c>
      <c r="K174" s="68" t="e">
        <f>'1'!#REF!</f>
        <v>#REF!</v>
      </c>
      <c r="L174" s="68" t="e">
        <f>'1'!#REF!</f>
        <v>#REF!</v>
      </c>
      <c r="M174" s="68" t="e">
        <f>'전체성적(반별)'!#REF!</f>
        <v>#REF!</v>
      </c>
      <c r="N174" s="68" t="e">
        <f>'1'!#REF!</f>
        <v>#REF!</v>
      </c>
      <c r="O174" s="68" t="e">
        <f>'1'!#REF!</f>
        <v>#REF!</v>
      </c>
      <c r="P174" s="68" t="e">
        <f>'1'!#REF!</f>
        <v>#REF!</v>
      </c>
      <c r="Q174" s="65" t="e">
        <f>'전체성적(반별)'!#REF!</f>
        <v>#REF!</v>
      </c>
      <c r="R174" s="65" t="e">
        <f t="shared" si="8"/>
        <v>#REF!</v>
      </c>
    </row>
    <row r="175" spans="1:18">
      <c r="A175" s="67" t="e">
        <f t="shared" si="6"/>
        <v>#REF!</v>
      </c>
      <c r="B175" s="64" t="e">
        <f>'1'!#REF!</f>
        <v>#REF!</v>
      </c>
      <c r="C175" s="64" t="e">
        <f>'1'!#REF!</f>
        <v>#REF!</v>
      </c>
      <c r="D175" s="80" t="e">
        <f>'전체성적(반별)'!#REF!</f>
        <v>#REF!</v>
      </c>
      <c r="E175" s="67" t="e">
        <f t="shared" si="7"/>
        <v>#REF!</v>
      </c>
      <c r="F175" s="68" t="e">
        <f>IF('1'!#REF!=0,"",'1'!#REF!)</f>
        <v>#REF!</v>
      </c>
      <c r="G175" s="69" t="e">
        <f>'1'!#REF!</f>
        <v>#REF!</v>
      </c>
      <c r="H175" s="67"/>
      <c r="I175" s="67"/>
      <c r="J175" s="68" t="e">
        <f>'1'!#REF!</f>
        <v>#REF!</v>
      </c>
      <c r="K175" s="68" t="e">
        <f>'1'!#REF!</f>
        <v>#REF!</v>
      </c>
      <c r="L175" s="68" t="e">
        <f>'1'!#REF!</f>
        <v>#REF!</v>
      </c>
      <c r="M175" s="68" t="e">
        <f>'전체성적(반별)'!#REF!</f>
        <v>#REF!</v>
      </c>
      <c r="N175" s="68" t="e">
        <f>'1'!#REF!</f>
        <v>#REF!</v>
      </c>
      <c r="O175" s="68" t="e">
        <f>'1'!#REF!</f>
        <v>#REF!</v>
      </c>
      <c r="P175" s="68" t="e">
        <f>'1'!#REF!</f>
        <v>#REF!</v>
      </c>
      <c r="Q175" s="65" t="e">
        <f>'전체성적(반별)'!#REF!</f>
        <v>#REF!</v>
      </c>
      <c r="R175" s="65" t="e">
        <f t="shared" si="8"/>
        <v>#REF!</v>
      </c>
    </row>
    <row r="176" spans="1:18">
      <c r="A176" s="67" t="e">
        <f t="shared" si="6"/>
        <v>#REF!</v>
      </c>
      <c r="B176" s="64" t="e">
        <f>'1'!#REF!</f>
        <v>#REF!</v>
      </c>
      <c r="C176" s="64" t="e">
        <f>'1'!#REF!</f>
        <v>#REF!</v>
      </c>
      <c r="D176" s="80" t="e">
        <f>'전체성적(반별)'!#REF!</f>
        <v>#REF!</v>
      </c>
      <c r="E176" s="67" t="e">
        <f t="shared" ref="E176:E207" si="9">IF(F176="","",J176*10000+K176*1000+L176*100+N176*10+O176)</f>
        <v>#REF!</v>
      </c>
      <c r="F176" s="68" t="e">
        <f>IF('1'!#REF!=0,"",'1'!#REF!)</f>
        <v>#REF!</v>
      </c>
      <c r="G176" s="69" t="e">
        <f>'1'!#REF!</f>
        <v>#REF!</v>
      </c>
      <c r="H176" s="67"/>
      <c r="I176" s="67"/>
      <c r="J176" s="68" t="e">
        <f>'1'!#REF!</f>
        <v>#REF!</v>
      </c>
      <c r="K176" s="68" t="e">
        <f>'1'!#REF!</f>
        <v>#REF!</v>
      </c>
      <c r="L176" s="68" t="e">
        <f>'1'!#REF!</f>
        <v>#REF!</v>
      </c>
      <c r="M176" s="68" t="e">
        <f>'전체성적(반별)'!#REF!</f>
        <v>#REF!</v>
      </c>
      <c r="N176" s="68" t="e">
        <f>'1'!#REF!</f>
        <v>#REF!</v>
      </c>
      <c r="O176" s="68" t="e">
        <f>'1'!#REF!</f>
        <v>#REF!</v>
      </c>
      <c r="P176" s="68" t="e">
        <f>'1'!#REF!</f>
        <v>#REF!</v>
      </c>
      <c r="Q176" s="65" t="e">
        <f>'전체성적(반별)'!#REF!</f>
        <v>#REF!</v>
      </c>
      <c r="R176" s="65" t="e">
        <f t="shared" ref="R176:R207" si="10">IF(F176="",3000,IF(Q176="사탐",1000+P176+(1-G176/100),2000+P176+(1-G176/100)))</f>
        <v>#REF!</v>
      </c>
    </row>
    <row r="177" spans="1:18">
      <c r="A177" s="67" t="e">
        <f t="shared" si="6"/>
        <v>#REF!</v>
      </c>
      <c r="B177" s="64" t="e">
        <f>'1'!#REF!</f>
        <v>#REF!</v>
      </c>
      <c r="C177" s="64" t="e">
        <f>'1'!#REF!</f>
        <v>#REF!</v>
      </c>
      <c r="D177" s="80" t="e">
        <f>'전체성적(반별)'!#REF!</f>
        <v>#REF!</v>
      </c>
      <c r="E177" s="67" t="e">
        <f t="shared" si="9"/>
        <v>#REF!</v>
      </c>
      <c r="F177" s="68" t="e">
        <f>IF('1'!#REF!=0,"",'1'!#REF!)</f>
        <v>#REF!</v>
      </c>
      <c r="G177" s="69" t="e">
        <f>'1'!#REF!</f>
        <v>#REF!</v>
      </c>
      <c r="H177" s="67"/>
      <c r="I177" s="67"/>
      <c r="J177" s="68" t="e">
        <f>'1'!#REF!</f>
        <v>#REF!</v>
      </c>
      <c r="K177" s="68" t="e">
        <f>'1'!#REF!</f>
        <v>#REF!</v>
      </c>
      <c r="L177" s="68" t="e">
        <f>'1'!#REF!</f>
        <v>#REF!</v>
      </c>
      <c r="M177" s="68" t="e">
        <f>'전체성적(반별)'!#REF!</f>
        <v>#REF!</v>
      </c>
      <c r="N177" s="68" t="e">
        <f>'1'!#REF!</f>
        <v>#REF!</v>
      </c>
      <c r="O177" s="68" t="e">
        <f>'1'!#REF!</f>
        <v>#REF!</v>
      </c>
      <c r="P177" s="68" t="e">
        <f>'1'!#REF!</f>
        <v>#REF!</v>
      </c>
      <c r="Q177" s="65" t="e">
        <f>'전체성적(반별)'!#REF!</f>
        <v>#REF!</v>
      </c>
      <c r="R177" s="65" t="e">
        <f t="shared" si="10"/>
        <v>#REF!</v>
      </c>
    </row>
    <row r="178" spans="1:18">
      <c r="A178" s="67" t="e">
        <f t="shared" si="6"/>
        <v>#REF!</v>
      </c>
      <c r="B178" s="64" t="e">
        <f>'1'!#REF!</f>
        <v>#REF!</v>
      </c>
      <c r="C178" s="64" t="e">
        <f>'1'!#REF!</f>
        <v>#REF!</v>
      </c>
      <c r="D178" s="80" t="e">
        <f>'전체성적(반별)'!#REF!</f>
        <v>#REF!</v>
      </c>
      <c r="E178" s="67" t="e">
        <f t="shared" si="9"/>
        <v>#REF!</v>
      </c>
      <c r="F178" s="68" t="e">
        <f>IF('1'!#REF!=0,"",'1'!#REF!)</f>
        <v>#REF!</v>
      </c>
      <c r="G178" s="69" t="e">
        <f>'1'!#REF!</f>
        <v>#REF!</v>
      </c>
      <c r="H178" s="67"/>
      <c r="I178" s="67"/>
      <c r="J178" s="68" t="e">
        <f>'1'!#REF!</f>
        <v>#REF!</v>
      </c>
      <c r="K178" s="68" t="e">
        <f>'1'!#REF!</f>
        <v>#REF!</v>
      </c>
      <c r="L178" s="68" t="e">
        <f>'1'!#REF!</f>
        <v>#REF!</v>
      </c>
      <c r="M178" s="68" t="e">
        <f>'전체성적(반별)'!#REF!</f>
        <v>#REF!</v>
      </c>
      <c r="N178" s="68" t="e">
        <f>'1'!#REF!</f>
        <v>#REF!</v>
      </c>
      <c r="O178" s="68" t="e">
        <f>'1'!#REF!</f>
        <v>#REF!</v>
      </c>
      <c r="P178" s="68" t="e">
        <f>'1'!#REF!</f>
        <v>#REF!</v>
      </c>
      <c r="Q178" s="65" t="e">
        <f>'전체성적(반별)'!#REF!</f>
        <v>#REF!</v>
      </c>
      <c r="R178" s="65" t="e">
        <f t="shared" si="10"/>
        <v>#REF!</v>
      </c>
    </row>
    <row r="179" spans="1:18">
      <c r="A179" s="67" t="e">
        <f t="shared" si="6"/>
        <v>#REF!</v>
      </c>
      <c r="B179" s="64" t="e">
        <f>'1'!#REF!</f>
        <v>#REF!</v>
      </c>
      <c r="C179" s="64" t="e">
        <f>'1'!#REF!</f>
        <v>#REF!</v>
      </c>
      <c r="D179" s="80" t="e">
        <f>'전체성적(반별)'!#REF!</f>
        <v>#REF!</v>
      </c>
      <c r="E179" s="67" t="e">
        <f t="shared" si="9"/>
        <v>#REF!</v>
      </c>
      <c r="F179" s="68" t="e">
        <f>IF('1'!#REF!=0,"",'1'!#REF!)</f>
        <v>#REF!</v>
      </c>
      <c r="G179" s="69" t="e">
        <f>'1'!#REF!</f>
        <v>#REF!</v>
      </c>
      <c r="H179" s="67"/>
      <c r="I179" s="67"/>
      <c r="J179" s="68" t="e">
        <f>'1'!#REF!</f>
        <v>#REF!</v>
      </c>
      <c r="K179" s="68" t="e">
        <f>'1'!#REF!</f>
        <v>#REF!</v>
      </c>
      <c r="L179" s="68" t="e">
        <f>'1'!#REF!</f>
        <v>#REF!</v>
      </c>
      <c r="M179" s="68" t="e">
        <f>'전체성적(반별)'!#REF!</f>
        <v>#REF!</v>
      </c>
      <c r="N179" s="68" t="e">
        <f>'1'!#REF!</f>
        <v>#REF!</v>
      </c>
      <c r="O179" s="68" t="e">
        <f>'1'!#REF!</f>
        <v>#REF!</v>
      </c>
      <c r="P179" s="68" t="e">
        <f>'1'!#REF!</f>
        <v>#REF!</v>
      </c>
      <c r="Q179" s="65" t="e">
        <f>'전체성적(반별)'!#REF!</f>
        <v>#REF!</v>
      </c>
      <c r="R179" s="65" t="e">
        <f t="shared" si="10"/>
        <v>#REF!</v>
      </c>
    </row>
    <row r="180" spans="1:18">
      <c r="A180" s="67" t="e">
        <f t="shared" si="6"/>
        <v>#REF!</v>
      </c>
      <c r="B180" s="64" t="e">
        <f>'1'!#REF!</f>
        <v>#REF!</v>
      </c>
      <c r="C180" s="64" t="e">
        <f>'1'!#REF!</f>
        <v>#REF!</v>
      </c>
      <c r="D180" s="80" t="e">
        <f>'전체성적(반별)'!#REF!</f>
        <v>#REF!</v>
      </c>
      <c r="E180" s="67" t="e">
        <f t="shared" si="9"/>
        <v>#REF!</v>
      </c>
      <c r="F180" s="68" t="e">
        <f>IF('1'!#REF!=0,"",'1'!#REF!)</f>
        <v>#REF!</v>
      </c>
      <c r="G180" s="69" t="e">
        <f>'1'!#REF!</f>
        <v>#REF!</v>
      </c>
      <c r="H180" s="67"/>
      <c r="I180" s="67"/>
      <c r="J180" s="68" t="e">
        <f>'1'!#REF!</f>
        <v>#REF!</v>
      </c>
      <c r="K180" s="68" t="e">
        <f>'1'!#REF!</f>
        <v>#REF!</v>
      </c>
      <c r="L180" s="68" t="e">
        <f>'1'!#REF!</f>
        <v>#REF!</v>
      </c>
      <c r="M180" s="68" t="e">
        <f>'전체성적(반별)'!#REF!</f>
        <v>#REF!</v>
      </c>
      <c r="N180" s="68" t="e">
        <f>'1'!#REF!</f>
        <v>#REF!</v>
      </c>
      <c r="O180" s="68" t="e">
        <f>'1'!#REF!</f>
        <v>#REF!</v>
      </c>
      <c r="P180" s="68" t="e">
        <f>'1'!#REF!</f>
        <v>#REF!</v>
      </c>
      <c r="Q180" s="65" t="e">
        <f>'전체성적(반별)'!#REF!</f>
        <v>#REF!</v>
      </c>
      <c r="R180" s="65" t="e">
        <f t="shared" si="10"/>
        <v>#REF!</v>
      </c>
    </row>
    <row r="181" spans="1:18">
      <c r="A181" s="67" t="e">
        <f t="shared" si="6"/>
        <v>#REF!</v>
      </c>
      <c r="B181" s="64" t="e">
        <f>'1'!#REF!</f>
        <v>#REF!</v>
      </c>
      <c r="C181" s="64" t="e">
        <f>'1'!#REF!</f>
        <v>#REF!</v>
      </c>
      <c r="D181" s="80" t="e">
        <f>'전체성적(반별)'!#REF!</f>
        <v>#REF!</v>
      </c>
      <c r="E181" s="67" t="e">
        <f t="shared" si="9"/>
        <v>#REF!</v>
      </c>
      <c r="F181" s="68" t="e">
        <f>IF('1'!#REF!=0,"",'1'!#REF!)</f>
        <v>#REF!</v>
      </c>
      <c r="G181" s="69" t="e">
        <f>'1'!#REF!</f>
        <v>#REF!</v>
      </c>
      <c r="H181" s="67"/>
      <c r="I181" s="67"/>
      <c r="J181" s="68" t="e">
        <f>'1'!#REF!</f>
        <v>#REF!</v>
      </c>
      <c r="K181" s="68" t="e">
        <f>'1'!#REF!</f>
        <v>#REF!</v>
      </c>
      <c r="L181" s="68" t="e">
        <f>'1'!#REF!</f>
        <v>#REF!</v>
      </c>
      <c r="M181" s="68" t="e">
        <f>'전체성적(반별)'!#REF!</f>
        <v>#REF!</v>
      </c>
      <c r="N181" s="68" t="e">
        <f>'1'!#REF!</f>
        <v>#REF!</v>
      </c>
      <c r="O181" s="68" t="e">
        <f>'1'!#REF!</f>
        <v>#REF!</v>
      </c>
      <c r="P181" s="68" t="e">
        <f>'1'!#REF!</f>
        <v>#REF!</v>
      </c>
      <c r="Q181" s="65" t="e">
        <f>'전체성적(반별)'!#REF!</f>
        <v>#REF!</v>
      </c>
      <c r="R181" s="65" t="e">
        <f t="shared" si="10"/>
        <v>#REF!</v>
      </c>
    </row>
    <row r="182" spans="1:18">
      <c r="A182" s="67" t="e">
        <f t="shared" si="6"/>
        <v>#REF!</v>
      </c>
      <c r="B182" s="64" t="e">
        <f>'1'!#REF!</f>
        <v>#REF!</v>
      </c>
      <c r="C182" s="64" t="e">
        <f>'1'!#REF!</f>
        <v>#REF!</v>
      </c>
      <c r="D182" s="80" t="e">
        <f>'전체성적(반별)'!#REF!</f>
        <v>#REF!</v>
      </c>
      <c r="E182" s="67" t="e">
        <f t="shared" si="9"/>
        <v>#REF!</v>
      </c>
      <c r="F182" s="68" t="e">
        <f>IF('1'!#REF!=0,"",'1'!#REF!)</f>
        <v>#REF!</v>
      </c>
      <c r="G182" s="69" t="e">
        <f>'1'!#REF!</f>
        <v>#REF!</v>
      </c>
      <c r="H182" s="67"/>
      <c r="I182" s="67"/>
      <c r="J182" s="68" t="e">
        <f>'1'!#REF!</f>
        <v>#REF!</v>
      </c>
      <c r="K182" s="68" t="e">
        <f>'1'!#REF!</f>
        <v>#REF!</v>
      </c>
      <c r="L182" s="68" t="e">
        <f>'1'!#REF!</f>
        <v>#REF!</v>
      </c>
      <c r="M182" s="68" t="e">
        <f>'전체성적(반별)'!#REF!</f>
        <v>#REF!</v>
      </c>
      <c r="N182" s="68" t="e">
        <f>'1'!#REF!</f>
        <v>#REF!</v>
      </c>
      <c r="O182" s="68" t="e">
        <f>'1'!#REF!</f>
        <v>#REF!</v>
      </c>
      <c r="P182" s="68" t="e">
        <f>'1'!#REF!</f>
        <v>#REF!</v>
      </c>
      <c r="Q182" s="65" t="e">
        <f>'전체성적(반별)'!#REF!</f>
        <v>#REF!</v>
      </c>
      <c r="R182" s="65" t="e">
        <f t="shared" si="10"/>
        <v>#REF!</v>
      </c>
    </row>
    <row r="183" spans="1:18">
      <c r="A183" s="67" t="e">
        <f t="shared" si="6"/>
        <v>#REF!</v>
      </c>
      <c r="B183" s="64" t="e">
        <f>'1'!#REF!</f>
        <v>#REF!</v>
      </c>
      <c r="C183" s="64" t="e">
        <f>'1'!#REF!</f>
        <v>#REF!</v>
      </c>
      <c r="D183" s="80" t="e">
        <f>'전체성적(반별)'!#REF!</f>
        <v>#REF!</v>
      </c>
      <c r="E183" s="67" t="e">
        <f t="shared" si="9"/>
        <v>#REF!</v>
      </c>
      <c r="F183" s="68" t="e">
        <f>IF('1'!#REF!=0,"",'1'!#REF!)</f>
        <v>#REF!</v>
      </c>
      <c r="G183" s="69" t="e">
        <f>'1'!#REF!</f>
        <v>#REF!</v>
      </c>
      <c r="H183" s="67"/>
      <c r="I183" s="67"/>
      <c r="J183" s="68" t="e">
        <f>'1'!#REF!</f>
        <v>#REF!</v>
      </c>
      <c r="K183" s="68" t="e">
        <f>'1'!#REF!</f>
        <v>#REF!</v>
      </c>
      <c r="L183" s="68" t="e">
        <f>'1'!#REF!</f>
        <v>#REF!</v>
      </c>
      <c r="M183" s="68" t="e">
        <f>'전체성적(반별)'!#REF!</f>
        <v>#REF!</v>
      </c>
      <c r="N183" s="68" t="e">
        <f>'1'!#REF!</f>
        <v>#REF!</v>
      </c>
      <c r="O183" s="68" t="e">
        <f>'1'!#REF!</f>
        <v>#REF!</v>
      </c>
      <c r="P183" s="68" t="e">
        <f>'1'!#REF!</f>
        <v>#REF!</v>
      </c>
      <c r="Q183" s="65" t="e">
        <f>'전체성적(반별)'!#REF!</f>
        <v>#REF!</v>
      </c>
      <c r="R183" s="65" t="e">
        <f t="shared" si="10"/>
        <v>#REF!</v>
      </c>
    </row>
    <row r="184" spans="1:18">
      <c r="A184" s="67" t="e">
        <f t="shared" si="6"/>
        <v>#REF!</v>
      </c>
      <c r="B184" s="64" t="e">
        <f>'1'!#REF!</f>
        <v>#REF!</v>
      </c>
      <c r="C184" s="64" t="e">
        <f>'1'!#REF!</f>
        <v>#REF!</v>
      </c>
      <c r="D184" s="80" t="e">
        <f>'전체성적(반별)'!#REF!</f>
        <v>#REF!</v>
      </c>
      <c r="E184" s="67" t="e">
        <f t="shared" si="9"/>
        <v>#REF!</v>
      </c>
      <c r="F184" s="68" t="e">
        <f>IF('1'!#REF!=0,"",'1'!#REF!)</f>
        <v>#REF!</v>
      </c>
      <c r="G184" s="69" t="e">
        <f>'1'!#REF!</f>
        <v>#REF!</v>
      </c>
      <c r="H184" s="67"/>
      <c r="I184" s="67"/>
      <c r="J184" s="68" t="e">
        <f>'1'!#REF!</f>
        <v>#REF!</v>
      </c>
      <c r="K184" s="68" t="e">
        <f>'1'!#REF!</f>
        <v>#REF!</v>
      </c>
      <c r="L184" s="68" t="e">
        <f>'1'!#REF!</f>
        <v>#REF!</v>
      </c>
      <c r="M184" s="68" t="e">
        <f>'전체성적(반별)'!#REF!</f>
        <v>#REF!</v>
      </c>
      <c r="N184" s="68" t="e">
        <f>'1'!#REF!</f>
        <v>#REF!</v>
      </c>
      <c r="O184" s="68" t="e">
        <f>'1'!#REF!</f>
        <v>#REF!</v>
      </c>
      <c r="P184" s="68" t="e">
        <f>'1'!#REF!</f>
        <v>#REF!</v>
      </c>
      <c r="Q184" s="65" t="e">
        <f>'전체성적(반별)'!#REF!</f>
        <v>#REF!</v>
      </c>
      <c r="R184" s="65" t="e">
        <f t="shared" si="10"/>
        <v>#REF!</v>
      </c>
    </row>
    <row r="185" spans="1:18">
      <c r="A185" s="67" t="e">
        <f t="shared" si="6"/>
        <v>#REF!</v>
      </c>
      <c r="B185" s="64" t="e">
        <f>'1'!#REF!</f>
        <v>#REF!</v>
      </c>
      <c r="C185" s="64" t="e">
        <f>'1'!#REF!</f>
        <v>#REF!</v>
      </c>
      <c r="D185" s="80" t="e">
        <f>'전체성적(반별)'!#REF!</f>
        <v>#REF!</v>
      </c>
      <c r="E185" s="67" t="e">
        <f t="shared" si="9"/>
        <v>#REF!</v>
      </c>
      <c r="F185" s="68" t="e">
        <f>IF('1'!#REF!=0,"",'1'!#REF!)</f>
        <v>#REF!</v>
      </c>
      <c r="G185" s="69" t="e">
        <f>'1'!#REF!</f>
        <v>#REF!</v>
      </c>
      <c r="H185" s="67"/>
      <c r="I185" s="67"/>
      <c r="J185" s="68" t="e">
        <f>'1'!#REF!</f>
        <v>#REF!</v>
      </c>
      <c r="K185" s="68" t="e">
        <f>'1'!#REF!</f>
        <v>#REF!</v>
      </c>
      <c r="L185" s="68" t="e">
        <f>'1'!#REF!</f>
        <v>#REF!</v>
      </c>
      <c r="M185" s="68" t="e">
        <f>'전체성적(반별)'!#REF!</f>
        <v>#REF!</v>
      </c>
      <c r="N185" s="68" t="e">
        <f>'1'!#REF!</f>
        <v>#REF!</v>
      </c>
      <c r="O185" s="68" t="e">
        <f>'1'!#REF!</f>
        <v>#REF!</v>
      </c>
      <c r="P185" s="68" t="e">
        <f>'1'!#REF!</f>
        <v>#REF!</v>
      </c>
      <c r="Q185" s="65" t="e">
        <f>'전체성적(반별)'!#REF!</f>
        <v>#REF!</v>
      </c>
      <c r="R185" s="65" t="e">
        <f t="shared" si="10"/>
        <v>#REF!</v>
      </c>
    </row>
    <row r="186" spans="1:18">
      <c r="A186" s="67" t="e">
        <f t="shared" si="6"/>
        <v>#REF!</v>
      </c>
      <c r="B186" s="64" t="e">
        <f>'1'!#REF!</f>
        <v>#REF!</v>
      </c>
      <c r="C186" s="64" t="e">
        <f>'1'!#REF!</f>
        <v>#REF!</v>
      </c>
      <c r="D186" s="80" t="e">
        <f>'전체성적(반별)'!#REF!</f>
        <v>#REF!</v>
      </c>
      <c r="E186" s="67" t="e">
        <f t="shared" si="9"/>
        <v>#REF!</v>
      </c>
      <c r="F186" s="68" t="e">
        <f>IF('1'!#REF!=0,"",'1'!#REF!)</f>
        <v>#REF!</v>
      </c>
      <c r="G186" s="69" t="e">
        <f>'1'!#REF!</f>
        <v>#REF!</v>
      </c>
      <c r="H186" s="67"/>
      <c r="I186" s="67"/>
      <c r="J186" s="68" t="e">
        <f>'1'!#REF!</f>
        <v>#REF!</v>
      </c>
      <c r="K186" s="68" t="e">
        <f>'1'!#REF!</f>
        <v>#REF!</v>
      </c>
      <c r="L186" s="68" t="e">
        <f>'1'!#REF!</f>
        <v>#REF!</v>
      </c>
      <c r="M186" s="68" t="e">
        <f>'전체성적(반별)'!#REF!</f>
        <v>#REF!</v>
      </c>
      <c r="N186" s="68" t="e">
        <f>'1'!#REF!</f>
        <v>#REF!</v>
      </c>
      <c r="O186" s="68" t="e">
        <f>'1'!#REF!</f>
        <v>#REF!</v>
      </c>
      <c r="P186" s="68" t="e">
        <f>'1'!#REF!</f>
        <v>#REF!</v>
      </c>
      <c r="Q186" s="65" t="e">
        <f>'전체성적(반별)'!#REF!</f>
        <v>#REF!</v>
      </c>
      <c r="R186" s="65" t="e">
        <f t="shared" si="10"/>
        <v>#REF!</v>
      </c>
    </row>
    <row r="187" spans="1:18">
      <c r="A187" s="67" t="e">
        <f t="shared" si="6"/>
        <v>#REF!</v>
      </c>
      <c r="B187" s="64" t="e">
        <f>'1'!#REF!</f>
        <v>#REF!</v>
      </c>
      <c r="C187" s="64" t="e">
        <f>'1'!#REF!</f>
        <v>#REF!</v>
      </c>
      <c r="D187" s="80" t="e">
        <f>'전체성적(반별)'!#REF!</f>
        <v>#REF!</v>
      </c>
      <c r="E187" s="67" t="e">
        <f t="shared" si="9"/>
        <v>#REF!</v>
      </c>
      <c r="F187" s="68" t="e">
        <f>IF('1'!#REF!=0,"",'1'!#REF!)</f>
        <v>#REF!</v>
      </c>
      <c r="G187" s="69" t="e">
        <f>'1'!#REF!</f>
        <v>#REF!</v>
      </c>
      <c r="H187" s="67"/>
      <c r="I187" s="67"/>
      <c r="J187" s="68" t="e">
        <f>'1'!#REF!</f>
        <v>#REF!</v>
      </c>
      <c r="K187" s="68" t="e">
        <f>'1'!#REF!</f>
        <v>#REF!</v>
      </c>
      <c r="L187" s="68" t="e">
        <f>'1'!#REF!</f>
        <v>#REF!</v>
      </c>
      <c r="M187" s="68" t="e">
        <f>'전체성적(반별)'!#REF!</f>
        <v>#REF!</v>
      </c>
      <c r="N187" s="68" t="e">
        <f>'1'!#REF!</f>
        <v>#REF!</v>
      </c>
      <c r="O187" s="68" t="e">
        <f>'1'!#REF!</f>
        <v>#REF!</v>
      </c>
      <c r="P187" s="68" t="e">
        <f>'1'!#REF!</f>
        <v>#REF!</v>
      </c>
      <c r="Q187" s="65" t="e">
        <f>'전체성적(반별)'!#REF!</f>
        <v>#REF!</v>
      </c>
      <c r="R187" s="65" t="e">
        <f t="shared" si="10"/>
        <v>#REF!</v>
      </c>
    </row>
    <row r="188" spans="1:18">
      <c r="A188" s="67" t="e">
        <f t="shared" si="6"/>
        <v>#REF!</v>
      </c>
      <c r="B188" s="64" t="e">
        <f>'1'!#REF!</f>
        <v>#REF!</v>
      </c>
      <c r="C188" s="64" t="e">
        <f>'1'!#REF!</f>
        <v>#REF!</v>
      </c>
      <c r="D188" s="80" t="e">
        <f>'전체성적(반별)'!#REF!</f>
        <v>#REF!</v>
      </c>
      <c r="E188" s="67" t="e">
        <f t="shared" si="9"/>
        <v>#REF!</v>
      </c>
      <c r="F188" s="68" t="e">
        <f>IF('1'!#REF!=0,"",'1'!#REF!)</f>
        <v>#REF!</v>
      </c>
      <c r="G188" s="69" t="e">
        <f>'1'!#REF!</f>
        <v>#REF!</v>
      </c>
      <c r="H188" s="67"/>
      <c r="I188" s="67"/>
      <c r="J188" s="68" t="e">
        <f>'1'!#REF!</f>
        <v>#REF!</v>
      </c>
      <c r="K188" s="68" t="e">
        <f>'1'!#REF!</f>
        <v>#REF!</v>
      </c>
      <c r="L188" s="68" t="e">
        <f>'1'!#REF!</f>
        <v>#REF!</v>
      </c>
      <c r="M188" s="68" t="e">
        <f>'전체성적(반별)'!#REF!</f>
        <v>#REF!</v>
      </c>
      <c r="N188" s="68" t="e">
        <f>'1'!#REF!</f>
        <v>#REF!</v>
      </c>
      <c r="O188" s="68" t="e">
        <f>'1'!#REF!</f>
        <v>#REF!</v>
      </c>
      <c r="P188" s="68" t="e">
        <f>'1'!#REF!</f>
        <v>#REF!</v>
      </c>
      <c r="Q188" s="65" t="e">
        <f>'전체성적(반별)'!#REF!</f>
        <v>#REF!</v>
      </c>
      <c r="R188" s="65" t="e">
        <f t="shared" si="10"/>
        <v>#REF!</v>
      </c>
    </row>
    <row r="189" spans="1:18">
      <c r="A189" s="67" t="e">
        <f t="shared" si="6"/>
        <v>#REF!</v>
      </c>
      <c r="B189" s="64" t="e">
        <f>'1'!#REF!</f>
        <v>#REF!</v>
      </c>
      <c r="C189" s="64" t="e">
        <f>'1'!#REF!</f>
        <v>#REF!</v>
      </c>
      <c r="D189" s="80" t="e">
        <f>'전체성적(반별)'!#REF!</f>
        <v>#REF!</v>
      </c>
      <c r="E189" s="67" t="e">
        <f t="shared" si="9"/>
        <v>#REF!</v>
      </c>
      <c r="F189" s="68" t="e">
        <f>IF('1'!#REF!=0,"",'1'!#REF!)</f>
        <v>#REF!</v>
      </c>
      <c r="G189" s="69" t="e">
        <f>'1'!#REF!</f>
        <v>#REF!</v>
      </c>
      <c r="H189" s="67"/>
      <c r="I189" s="67"/>
      <c r="J189" s="68" t="e">
        <f>'1'!#REF!</f>
        <v>#REF!</v>
      </c>
      <c r="K189" s="68" t="e">
        <f>'1'!#REF!</f>
        <v>#REF!</v>
      </c>
      <c r="L189" s="68" t="e">
        <f>'1'!#REF!</f>
        <v>#REF!</v>
      </c>
      <c r="M189" s="68" t="e">
        <f>'전체성적(반별)'!#REF!</f>
        <v>#REF!</v>
      </c>
      <c r="N189" s="68" t="e">
        <f>'1'!#REF!</f>
        <v>#REF!</v>
      </c>
      <c r="O189" s="68" t="e">
        <f>'1'!#REF!</f>
        <v>#REF!</v>
      </c>
      <c r="P189" s="68" t="e">
        <f>'1'!#REF!</f>
        <v>#REF!</v>
      </c>
      <c r="Q189" s="65" t="e">
        <f>'전체성적(반별)'!#REF!</f>
        <v>#REF!</v>
      </c>
      <c r="R189" s="65" t="e">
        <f t="shared" si="10"/>
        <v>#REF!</v>
      </c>
    </row>
    <row r="190" spans="1:18">
      <c r="A190" s="67" t="e">
        <f t="shared" si="6"/>
        <v>#REF!</v>
      </c>
      <c r="B190" s="64" t="e">
        <f>'1'!#REF!</f>
        <v>#REF!</v>
      </c>
      <c r="C190" s="64" t="e">
        <f>'1'!#REF!</f>
        <v>#REF!</v>
      </c>
      <c r="D190" s="80" t="e">
        <f>'전체성적(반별)'!#REF!</f>
        <v>#REF!</v>
      </c>
      <c r="E190" s="67" t="e">
        <f t="shared" si="9"/>
        <v>#REF!</v>
      </c>
      <c r="F190" s="68" t="e">
        <f>IF('1'!#REF!=0,"",'1'!#REF!)</f>
        <v>#REF!</v>
      </c>
      <c r="G190" s="69" t="e">
        <f>'1'!#REF!</f>
        <v>#REF!</v>
      </c>
      <c r="H190" s="67"/>
      <c r="I190" s="67"/>
      <c r="J190" s="68" t="e">
        <f>'1'!#REF!</f>
        <v>#REF!</v>
      </c>
      <c r="K190" s="68" t="e">
        <f>'1'!#REF!</f>
        <v>#REF!</v>
      </c>
      <c r="L190" s="68" t="e">
        <f>'1'!#REF!</f>
        <v>#REF!</v>
      </c>
      <c r="M190" s="68" t="e">
        <f>'전체성적(반별)'!#REF!</f>
        <v>#REF!</v>
      </c>
      <c r="N190" s="68" t="e">
        <f>'1'!#REF!</f>
        <v>#REF!</v>
      </c>
      <c r="O190" s="68" t="e">
        <f>'1'!#REF!</f>
        <v>#REF!</v>
      </c>
      <c r="P190" s="68" t="e">
        <f>'1'!#REF!</f>
        <v>#REF!</v>
      </c>
      <c r="Q190" s="65" t="e">
        <f>'전체성적(반별)'!#REF!</f>
        <v>#REF!</v>
      </c>
      <c r="R190" s="65" t="e">
        <f t="shared" si="10"/>
        <v>#REF!</v>
      </c>
    </row>
    <row r="191" spans="1:18">
      <c r="A191" s="67" t="e">
        <f t="shared" si="6"/>
        <v>#REF!</v>
      </c>
      <c r="B191" s="64" t="e">
        <f>'1'!#REF!</f>
        <v>#REF!</v>
      </c>
      <c r="C191" s="64" t="e">
        <f>'1'!#REF!</f>
        <v>#REF!</v>
      </c>
      <c r="D191" s="80" t="e">
        <f>'전체성적(반별)'!#REF!</f>
        <v>#REF!</v>
      </c>
      <c r="E191" s="67" t="e">
        <f t="shared" si="9"/>
        <v>#REF!</v>
      </c>
      <c r="F191" s="68" t="e">
        <f>IF('1'!#REF!=0,"",'1'!#REF!)</f>
        <v>#REF!</v>
      </c>
      <c r="G191" s="69" t="e">
        <f>'1'!#REF!</f>
        <v>#REF!</v>
      </c>
      <c r="H191" s="67"/>
      <c r="I191" s="67"/>
      <c r="J191" s="68" t="e">
        <f>'1'!#REF!</f>
        <v>#REF!</v>
      </c>
      <c r="K191" s="68" t="e">
        <f>'1'!#REF!</f>
        <v>#REF!</v>
      </c>
      <c r="L191" s="68" t="e">
        <f>'1'!#REF!</f>
        <v>#REF!</v>
      </c>
      <c r="M191" s="68" t="e">
        <f>'전체성적(반별)'!#REF!</f>
        <v>#REF!</v>
      </c>
      <c r="N191" s="68" t="e">
        <f>'1'!#REF!</f>
        <v>#REF!</v>
      </c>
      <c r="O191" s="68" t="e">
        <f>'1'!#REF!</f>
        <v>#REF!</v>
      </c>
      <c r="P191" s="68" t="e">
        <f>'1'!#REF!</f>
        <v>#REF!</v>
      </c>
      <c r="Q191" s="65" t="e">
        <f>'전체성적(반별)'!#REF!</f>
        <v>#REF!</v>
      </c>
      <c r="R191" s="65" t="e">
        <f t="shared" si="10"/>
        <v>#REF!</v>
      </c>
    </row>
    <row r="192" spans="1:18">
      <c r="A192" s="67" t="e">
        <f t="shared" si="6"/>
        <v>#REF!</v>
      </c>
      <c r="B192" s="64" t="e">
        <f>'1'!#REF!</f>
        <v>#REF!</v>
      </c>
      <c r="C192" s="64" t="e">
        <f>'1'!#REF!</f>
        <v>#REF!</v>
      </c>
      <c r="D192" s="80" t="e">
        <f>'전체성적(반별)'!#REF!</f>
        <v>#REF!</v>
      </c>
      <c r="E192" s="67" t="e">
        <f t="shared" si="9"/>
        <v>#REF!</v>
      </c>
      <c r="F192" s="68" t="e">
        <f>IF('1'!#REF!=0,"",'1'!#REF!)</f>
        <v>#REF!</v>
      </c>
      <c r="G192" s="69" t="e">
        <f>'1'!#REF!</f>
        <v>#REF!</v>
      </c>
      <c r="H192" s="67"/>
      <c r="I192" s="67"/>
      <c r="J192" s="68" t="e">
        <f>'1'!#REF!</f>
        <v>#REF!</v>
      </c>
      <c r="K192" s="68" t="e">
        <f>'1'!#REF!</f>
        <v>#REF!</v>
      </c>
      <c r="L192" s="68" t="e">
        <f>'1'!#REF!</f>
        <v>#REF!</v>
      </c>
      <c r="M192" s="68" t="e">
        <f>'전체성적(반별)'!#REF!</f>
        <v>#REF!</v>
      </c>
      <c r="N192" s="68" t="e">
        <f>'1'!#REF!</f>
        <v>#REF!</v>
      </c>
      <c r="O192" s="68" t="e">
        <f>'1'!#REF!</f>
        <v>#REF!</v>
      </c>
      <c r="P192" s="68" t="e">
        <f>'1'!#REF!</f>
        <v>#REF!</v>
      </c>
      <c r="Q192" s="65" t="e">
        <f>'전체성적(반별)'!#REF!</f>
        <v>#REF!</v>
      </c>
      <c r="R192" s="65" t="e">
        <f t="shared" si="10"/>
        <v>#REF!</v>
      </c>
    </row>
    <row r="193" spans="1:18">
      <c r="A193" s="67" t="e">
        <f t="shared" si="6"/>
        <v>#REF!</v>
      </c>
      <c r="B193" s="64" t="e">
        <f>'1'!#REF!</f>
        <v>#REF!</v>
      </c>
      <c r="C193" s="64" t="e">
        <f>'1'!#REF!</f>
        <v>#REF!</v>
      </c>
      <c r="D193" s="80" t="e">
        <f>'전체성적(반별)'!#REF!</f>
        <v>#REF!</v>
      </c>
      <c r="E193" s="67" t="e">
        <f t="shared" si="9"/>
        <v>#REF!</v>
      </c>
      <c r="F193" s="68" t="e">
        <f>IF('1'!#REF!=0,"",'1'!#REF!)</f>
        <v>#REF!</v>
      </c>
      <c r="G193" s="69" t="e">
        <f>'1'!#REF!</f>
        <v>#REF!</v>
      </c>
      <c r="H193" s="67"/>
      <c r="I193" s="67"/>
      <c r="J193" s="68" t="e">
        <f>'1'!#REF!</f>
        <v>#REF!</v>
      </c>
      <c r="K193" s="68" t="e">
        <f>'1'!#REF!</f>
        <v>#REF!</v>
      </c>
      <c r="L193" s="68" t="e">
        <f>'1'!#REF!</f>
        <v>#REF!</v>
      </c>
      <c r="M193" s="68" t="e">
        <f>'전체성적(반별)'!#REF!</f>
        <v>#REF!</v>
      </c>
      <c r="N193" s="68" t="e">
        <f>'1'!#REF!</f>
        <v>#REF!</v>
      </c>
      <c r="O193" s="68" t="e">
        <f>'1'!#REF!</f>
        <v>#REF!</v>
      </c>
      <c r="P193" s="68" t="e">
        <f>'1'!#REF!</f>
        <v>#REF!</v>
      </c>
      <c r="Q193" s="65" t="e">
        <f>'전체성적(반별)'!#REF!</f>
        <v>#REF!</v>
      </c>
      <c r="R193" s="65" t="e">
        <f t="shared" si="10"/>
        <v>#REF!</v>
      </c>
    </row>
    <row r="194" spans="1:18">
      <c r="A194" s="67" t="e">
        <f t="shared" ref="A194:A207" si="11">P194</f>
        <v>#REF!</v>
      </c>
      <c r="B194" s="64" t="e">
        <f>'1'!#REF!</f>
        <v>#REF!</v>
      </c>
      <c r="C194" s="64" t="e">
        <f>'1'!#REF!</f>
        <v>#REF!</v>
      </c>
      <c r="D194" s="80" t="e">
        <f>'전체성적(반별)'!#REF!</f>
        <v>#REF!</v>
      </c>
      <c r="E194" s="67" t="e">
        <f t="shared" si="9"/>
        <v>#REF!</v>
      </c>
      <c r="F194" s="68" t="e">
        <f>IF('1'!#REF!=0,"",'1'!#REF!)</f>
        <v>#REF!</v>
      </c>
      <c r="G194" s="69" t="e">
        <f>'1'!#REF!</f>
        <v>#REF!</v>
      </c>
      <c r="H194" s="67"/>
      <c r="I194" s="67"/>
      <c r="J194" s="68" t="e">
        <f>'1'!#REF!</f>
        <v>#REF!</v>
      </c>
      <c r="K194" s="68" t="e">
        <f>'1'!#REF!</f>
        <v>#REF!</v>
      </c>
      <c r="L194" s="68" t="e">
        <f>'1'!#REF!</f>
        <v>#REF!</v>
      </c>
      <c r="M194" s="68" t="e">
        <f>'전체성적(반별)'!#REF!</f>
        <v>#REF!</v>
      </c>
      <c r="N194" s="68" t="e">
        <f>'1'!#REF!</f>
        <v>#REF!</v>
      </c>
      <c r="O194" s="68" t="e">
        <f>'1'!#REF!</f>
        <v>#REF!</v>
      </c>
      <c r="P194" s="68" t="e">
        <f>'1'!#REF!</f>
        <v>#REF!</v>
      </c>
      <c r="Q194" s="65" t="e">
        <f>'전체성적(반별)'!#REF!</f>
        <v>#REF!</v>
      </c>
      <c r="R194" s="65" t="e">
        <f t="shared" si="10"/>
        <v>#REF!</v>
      </c>
    </row>
    <row r="195" spans="1:18">
      <c r="A195" s="67" t="e">
        <f t="shared" si="11"/>
        <v>#REF!</v>
      </c>
      <c r="B195" s="64" t="e">
        <f>'1'!#REF!</f>
        <v>#REF!</v>
      </c>
      <c r="C195" s="64" t="e">
        <f>'1'!#REF!</f>
        <v>#REF!</v>
      </c>
      <c r="D195" s="80" t="e">
        <f>'전체성적(반별)'!#REF!</f>
        <v>#REF!</v>
      </c>
      <c r="E195" s="67" t="e">
        <f t="shared" si="9"/>
        <v>#REF!</v>
      </c>
      <c r="F195" s="68" t="e">
        <f>IF('1'!#REF!=0,"",'1'!#REF!)</f>
        <v>#REF!</v>
      </c>
      <c r="G195" s="69" t="e">
        <f>'1'!#REF!</f>
        <v>#REF!</v>
      </c>
      <c r="H195" s="67"/>
      <c r="I195" s="67"/>
      <c r="J195" s="68" t="e">
        <f>'1'!#REF!</f>
        <v>#REF!</v>
      </c>
      <c r="K195" s="68" t="e">
        <f>'1'!#REF!</f>
        <v>#REF!</v>
      </c>
      <c r="L195" s="68" t="e">
        <f>'1'!#REF!</f>
        <v>#REF!</v>
      </c>
      <c r="M195" s="68" t="e">
        <f>'전체성적(반별)'!#REF!</f>
        <v>#REF!</v>
      </c>
      <c r="N195" s="68" t="e">
        <f>'1'!#REF!</f>
        <v>#REF!</v>
      </c>
      <c r="O195" s="68" t="e">
        <f>'1'!#REF!</f>
        <v>#REF!</v>
      </c>
      <c r="P195" s="68" t="e">
        <f>'1'!#REF!</f>
        <v>#REF!</v>
      </c>
      <c r="Q195" s="65" t="e">
        <f>'전체성적(반별)'!#REF!</f>
        <v>#REF!</v>
      </c>
      <c r="R195" s="65" t="e">
        <f t="shared" si="10"/>
        <v>#REF!</v>
      </c>
    </row>
    <row r="196" spans="1:18">
      <c r="A196" s="67" t="e">
        <f t="shared" si="11"/>
        <v>#REF!</v>
      </c>
      <c r="B196" s="64" t="e">
        <f>'1'!#REF!</f>
        <v>#REF!</v>
      </c>
      <c r="C196" s="64" t="e">
        <f>'1'!#REF!</f>
        <v>#REF!</v>
      </c>
      <c r="D196" s="80" t="e">
        <f>'전체성적(반별)'!#REF!</f>
        <v>#REF!</v>
      </c>
      <c r="E196" s="67" t="e">
        <f t="shared" si="9"/>
        <v>#REF!</v>
      </c>
      <c r="F196" s="68" t="e">
        <f>IF('1'!#REF!=0,"",'1'!#REF!)</f>
        <v>#REF!</v>
      </c>
      <c r="G196" s="69" t="e">
        <f>'1'!#REF!</f>
        <v>#REF!</v>
      </c>
      <c r="H196" s="67"/>
      <c r="I196" s="67"/>
      <c r="J196" s="68" t="e">
        <f>'1'!#REF!</f>
        <v>#REF!</v>
      </c>
      <c r="K196" s="68" t="e">
        <f>'1'!#REF!</f>
        <v>#REF!</v>
      </c>
      <c r="L196" s="68" t="e">
        <f>'1'!#REF!</f>
        <v>#REF!</v>
      </c>
      <c r="M196" s="68" t="e">
        <f>'전체성적(반별)'!#REF!</f>
        <v>#REF!</v>
      </c>
      <c r="N196" s="68" t="e">
        <f>'1'!#REF!</f>
        <v>#REF!</v>
      </c>
      <c r="O196" s="68" t="e">
        <f>'1'!#REF!</f>
        <v>#REF!</v>
      </c>
      <c r="P196" s="68" t="e">
        <f>'1'!#REF!</f>
        <v>#REF!</v>
      </c>
      <c r="Q196" s="65" t="e">
        <f>'전체성적(반별)'!#REF!</f>
        <v>#REF!</v>
      </c>
      <c r="R196" s="65" t="e">
        <f t="shared" si="10"/>
        <v>#REF!</v>
      </c>
    </row>
    <row r="197" spans="1:18">
      <c r="A197" s="67" t="e">
        <f t="shared" si="11"/>
        <v>#REF!</v>
      </c>
      <c r="B197" s="64" t="e">
        <f>'1'!#REF!</f>
        <v>#REF!</v>
      </c>
      <c r="C197" s="64" t="e">
        <f>'1'!#REF!</f>
        <v>#REF!</v>
      </c>
      <c r="D197" s="80" t="e">
        <f>'전체성적(반별)'!#REF!</f>
        <v>#REF!</v>
      </c>
      <c r="E197" s="67" t="e">
        <f t="shared" si="9"/>
        <v>#REF!</v>
      </c>
      <c r="F197" s="68" t="e">
        <f>IF('1'!#REF!=0,"",'1'!#REF!)</f>
        <v>#REF!</v>
      </c>
      <c r="G197" s="69" t="e">
        <f>'1'!#REF!</f>
        <v>#REF!</v>
      </c>
      <c r="H197" s="67"/>
      <c r="I197" s="67"/>
      <c r="J197" s="68" t="e">
        <f>'1'!#REF!</f>
        <v>#REF!</v>
      </c>
      <c r="K197" s="68" t="e">
        <f>'1'!#REF!</f>
        <v>#REF!</v>
      </c>
      <c r="L197" s="68" t="e">
        <f>'1'!#REF!</f>
        <v>#REF!</v>
      </c>
      <c r="M197" s="68" t="e">
        <f>'전체성적(반별)'!#REF!</f>
        <v>#REF!</v>
      </c>
      <c r="N197" s="68" t="e">
        <f>'1'!#REF!</f>
        <v>#REF!</v>
      </c>
      <c r="O197" s="68" t="e">
        <f>'1'!#REF!</f>
        <v>#REF!</v>
      </c>
      <c r="P197" s="68" t="e">
        <f>'1'!#REF!</f>
        <v>#REF!</v>
      </c>
      <c r="Q197" s="65" t="e">
        <f>'전체성적(반별)'!#REF!</f>
        <v>#REF!</v>
      </c>
      <c r="R197" s="65" t="e">
        <f t="shared" si="10"/>
        <v>#REF!</v>
      </c>
    </row>
    <row r="198" spans="1:18">
      <c r="A198" s="67" t="e">
        <f t="shared" si="11"/>
        <v>#REF!</v>
      </c>
      <c r="B198" s="64" t="e">
        <f>'1'!#REF!</f>
        <v>#REF!</v>
      </c>
      <c r="C198" s="64" t="e">
        <f>'1'!#REF!</f>
        <v>#REF!</v>
      </c>
      <c r="D198" s="80" t="e">
        <f>'전체성적(반별)'!#REF!</f>
        <v>#REF!</v>
      </c>
      <c r="E198" s="67" t="e">
        <f t="shared" si="9"/>
        <v>#REF!</v>
      </c>
      <c r="F198" s="68" t="e">
        <f>IF('1'!#REF!=0,"",'1'!#REF!)</f>
        <v>#REF!</v>
      </c>
      <c r="G198" s="69" t="e">
        <f>'1'!#REF!</f>
        <v>#REF!</v>
      </c>
      <c r="H198" s="67"/>
      <c r="I198" s="67"/>
      <c r="J198" s="68" t="e">
        <f>'1'!#REF!</f>
        <v>#REF!</v>
      </c>
      <c r="K198" s="68" t="e">
        <f>'1'!#REF!</f>
        <v>#REF!</v>
      </c>
      <c r="L198" s="68" t="e">
        <f>'1'!#REF!</f>
        <v>#REF!</v>
      </c>
      <c r="M198" s="68" t="e">
        <f>'전체성적(반별)'!#REF!</f>
        <v>#REF!</v>
      </c>
      <c r="N198" s="68" t="e">
        <f>'1'!#REF!</f>
        <v>#REF!</v>
      </c>
      <c r="O198" s="68" t="e">
        <f>'1'!#REF!</f>
        <v>#REF!</v>
      </c>
      <c r="P198" s="68" t="e">
        <f>'1'!#REF!</f>
        <v>#REF!</v>
      </c>
      <c r="Q198" s="65" t="e">
        <f>'전체성적(반별)'!#REF!</f>
        <v>#REF!</v>
      </c>
      <c r="R198" s="65" t="e">
        <f t="shared" si="10"/>
        <v>#REF!</v>
      </c>
    </row>
    <row r="199" spans="1:18">
      <c r="A199" s="67" t="e">
        <f t="shared" si="11"/>
        <v>#REF!</v>
      </c>
      <c r="B199" s="64" t="e">
        <f>'1'!#REF!</f>
        <v>#REF!</v>
      </c>
      <c r="C199" s="64" t="e">
        <f>'1'!#REF!</f>
        <v>#REF!</v>
      </c>
      <c r="D199" s="80" t="e">
        <f>'전체성적(반별)'!#REF!</f>
        <v>#REF!</v>
      </c>
      <c r="E199" s="67" t="e">
        <f t="shared" si="9"/>
        <v>#REF!</v>
      </c>
      <c r="F199" s="68" t="e">
        <f>IF('1'!#REF!=0,"",'1'!#REF!)</f>
        <v>#REF!</v>
      </c>
      <c r="G199" s="69" t="e">
        <f>'1'!#REF!</f>
        <v>#REF!</v>
      </c>
      <c r="H199" s="67"/>
      <c r="I199" s="67"/>
      <c r="J199" s="68" t="e">
        <f>'1'!#REF!</f>
        <v>#REF!</v>
      </c>
      <c r="K199" s="68" t="e">
        <f>'1'!#REF!</f>
        <v>#REF!</v>
      </c>
      <c r="L199" s="68" t="e">
        <f>'1'!#REF!</f>
        <v>#REF!</v>
      </c>
      <c r="M199" s="68" t="e">
        <f>'전체성적(반별)'!#REF!</f>
        <v>#REF!</v>
      </c>
      <c r="N199" s="68" t="e">
        <f>'1'!#REF!</f>
        <v>#REF!</v>
      </c>
      <c r="O199" s="68" t="e">
        <f>'1'!#REF!</f>
        <v>#REF!</v>
      </c>
      <c r="P199" s="68" t="e">
        <f>'1'!#REF!</f>
        <v>#REF!</v>
      </c>
      <c r="Q199" s="65" t="e">
        <f>'전체성적(반별)'!#REF!</f>
        <v>#REF!</v>
      </c>
      <c r="R199" s="65" t="e">
        <f t="shared" si="10"/>
        <v>#REF!</v>
      </c>
    </row>
    <row r="200" spans="1:18">
      <c r="A200" s="67" t="e">
        <f t="shared" si="11"/>
        <v>#REF!</v>
      </c>
      <c r="B200" s="64" t="e">
        <f>'1'!#REF!</f>
        <v>#REF!</v>
      </c>
      <c r="C200" s="64" t="e">
        <f>'1'!#REF!</f>
        <v>#REF!</v>
      </c>
      <c r="D200" s="80" t="e">
        <f>'전체성적(반별)'!#REF!</f>
        <v>#REF!</v>
      </c>
      <c r="E200" s="67" t="e">
        <f t="shared" si="9"/>
        <v>#REF!</v>
      </c>
      <c r="F200" s="68" t="e">
        <f>IF('1'!#REF!=0,"",'1'!#REF!)</f>
        <v>#REF!</v>
      </c>
      <c r="G200" s="69" t="e">
        <f>'1'!#REF!</f>
        <v>#REF!</v>
      </c>
      <c r="H200" s="67"/>
      <c r="I200" s="67"/>
      <c r="J200" s="68" t="e">
        <f>'1'!#REF!</f>
        <v>#REF!</v>
      </c>
      <c r="K200" s="68" t="e">
        <f>'1'!#REF!</f>
        <v>#REF!</v>
      </c>
      <c r="L200" s="68" t="e">
        <f>'1'!#REF!</f>
        <v>#REF!</v>
      </c>
      <c r="M200" s="68" t="e">
        <f>'전체성적(반별)'!#REF!</f>
        <v>#REF!</v>
      </c>
      <c r="N200" s="68" t="e">
        <f>'1'!#REF!</f>
        <v>#REF!</v>
      </c>
      <c r="O200" s="68" t="e">
        <f>'1'!#REF!</f>
        <v>#REF!</v>
      </c>
      <c r="P200" s="68" t="e">
        <f>'1'!#REF!</f>
        <v>#REF!</v>
      </c>
      <c r="Q200" s="65" t="e">
        <f>'전체성적(반별)'!#REF!</f>
        <v>#REF!</v>
      </c>
      <c r="R200" s="65" t="e">
        <f t="shared" si="10"/>
        <v>#REF!</v>
      </c>
    </row>
    <row r="201" spans="1:18">
      <c r="A201" s="67" t="e">
        <f t="shared" si="11"/>
        <v>#REF!</v>
      </c>
      <c r="B201" s="64" t="e">
        <f>'1'!#REF!</f>
        <v>#REF!</v>
      </c>
      <c r="C201" s="64" t="e">
        <f>'1'!#REF!</f>
        <v>#REF!</v>
      </c>
      <c r="D201" s="80" t="e">
        <f>'전체성적(반별)'!#REF!</f>
        <v>#REF!</v>
      </c>
      <c r="E201" s="67" t="e">
        <f t="shared" si="9"/>
        <v>#REF!</v>
      </c>
      <c r="F201" s="68" t="e">
        <f>IF('1'!#REF!=0,"",'1'!#REF!)</f>
        <v>#REF!</v>
      </c>
      <c r="G201" s="69" t="e">
        <f>'1'!#REF!</f>
        <v>#REF!</v>
      </c>
      <c r="H201" s="67"/>
      <c r="I201" s="67"/>
      <c r="J201" s="68" t="e">
        <f>'1'!#REF!</f>
        <v>#REF!</v>
      </c>
      <c r="K201" s="68" t="e">
        <f>'1'!#REF!</f>
        <v>#REF!</v>
      </c>
      <c r="L201" s="68" t="e">
        <f>'1'!#REF!</f>
        <v>#REF!</v>
      </c>
      <c r="M201" s="68" t="e">
        <f>'전체성적(반별)'!#REF!</f>
        <v>#REF!</v>
      </c>
      <c r="N201" s="68" t="e">
        <f>'1'!#REF!</f>
        <v>#REF!</v>
      </c>
      <c r="O201" s="68" t="e">
        <f>'1'!#REF!</f>
        <v>#REF!</v>
      </c>
      <c r="P201" s="68" t="e">
        <f>'1'!#REF!</f>
        <v>#REF!</v>
      </c>
      <c r="Q201" s="65" t="e">
        <f>'전체성적(반별)'!#REF!</f>
        <v>#REF!</v>
      </c>
      <c r="R201" s="65" t="e">
        <f t="shared" si="10"/>
        <v>#REF!</v>
      </c>
    </row>
    <row r="202" spans="1:18">
      <c r="A202" s="67" t="e">
        <f t="shared" si="11"/>
        <v>#REF!</v>
      </c>
      <c r="B202" s="64" t="e">
        <f>'1'!#REF!</f>
        <v>#REF!</v>
      </c>
      <c r="C202" s="64" t="e">
        <f>'1'!#REF!</f>
        <v>#REF!</v>
      </c>
      <c r="D202" s="80" t="e">
        <f>'전체성적(반별)'!#REF!</f>
        <v>#REF!</v>
      </c>
      <c r="E202" s="67" t="e">
        <f t="shared" si="9"/>
        <v>#REF!</v>
      </c>
      <c r="F202" s="68" t="e">
        <f>IF('1'!#REF!=0,"",'1'!#REF!)</f>
        <v>#REF!</v>
      </c>
      <c r="G202" s="69" t="e">
        <f>'1'!#REF!</f>
        <v>#REF!</v>
      </c>
      <c r="H202" s="67"/>
      <c r="I202" s="67"/>
      <c r="J202" s="68" t="e">
        <f>'1'!#REF!</f>
        <v>#REF!</v>
      </c>
      <c r="K202" s="68" t="e">
        <f>'1'!#REF!</f>
        <v>#REF!</v>
      </c>
      <c r="L202" s="68" t="e">
        <f>'1'!#REF!</f>
        <v>#REF!</v>
      </c>
      <c r="M202" s="68" t="e">
        <f>'전체성적(반별)'!#REF!</f>
        <v>#REF!</v>
      </c>
      <c r="N202" s="68" t="e">
        <f>'1'!#REF!</f>
        <v>#REF!</v>
      </c>
      <c r="O202" s="68" t="e">
        <f>'1'!#REF!</f>
        <v>#REF!</v>
      </c>
      <c r="P202" s="68" t="e">
        <f>'1'!#REF!</f>
        <v>#REF!</v>
      </c>
      <c r="Q202" s="65" t="e">
        <f>'전체성적(반별)'!#REF!</f>
        <v>#REF!</v>
      </c>
      <c r="R202" s="65" t="e">
        <f t="shared" si="10"/>
        <v>#REF!</v>
      </c>
    </row>
    <row r="203" spans="1:18">
      <c r="A203" s="67" t="e">
        <f t="shared" si="11"/>
        <v>#REF!</v>
      </c>
      <c r="B203" s="64" t="e">
        <f>'1'!#REF!</f>
        <v>#REF!</v>
      </c>
      <c r="C203" s="64" t="e">
        <f>'1'!#REF!</f>
        <v>#REF!</v>
      </c>
      <c r="D203" s="80" t="e">
        <f>'전체성적(반별)'!#REF!</f>
        <v>#REF!</v>
      </c>
      <c r="E203" s="67" t="e">
        <f t="shared" si="9"/>
        <v>#REF!</v>
      </c>
      <c r="F203" s="68" t="e">
        <f>IF('1'!#REF!=0,"",'1'!#REF!)</f>
        <v>#REF!</v>
      </c>
      <c r="G203" s="69" t="e">
        <f>'1'!#REF!</f>
        <v>#REF!</v>
      </c>
      <c r="H203" s="67"/>
      <c r="I203" s="67"/>
      <c r="J203" s="68" t="e">
        <f>'1'!#REF!</f>
        <v>#REF!</v>
      </c>
      <c r="K203" s="68" t="e">
        <f>'1'!#REF!</f>
        <v>#REF!</v>
      </c>
      <c r="L203" s="68" t="e">
        <f>'1'!#REF!</f>
        <v>#REF!</v>
      </c>
      <c r="M203" s="68" t="e">
        <f>'전체성적(반별)'!#REF!</f>
        <v>#REF!</v>
      </c>
      <c r="N203" s="68" t="e">
        <f>'1'!#REF!</f>
        <v>#REF!</v>
      </c>
      <c r="O203" s="68" t="e">
        <f>'1'!#REF!</f>
        <v>#REF!</v>
      </c>
      <c r="P203" s="68" t="e">
        <f>'1'!#REF!</f>
        <v>#REF!</v>
      </c>
      <c r="Q203" s="65" t="e">
        <f>'전체성적(반별)'!#REF!</f>
        <v>#REF!</v>
      </c>
      <c r="R203" s="65" t="e">
        <f t="shared" si="10"/>
        <v>#REF!</v>
      </c>
    </row>
    <row r="204" spans="1:18">
      <c r="A204" s="67" t="e">
        <f t="shared" si="11"/>
        <v>#REF!</v>
      </c>
      <c r="B204" s="64" t="e">
        <f>'1'!#REF!</f>
        <v>#REF!</v>
      </c>
      <c r="C204" s="64" t="e">
        <f>'1'!#REF!</f>
        <v>#REF!</v>
      </c>
      <c r="D204" s="80" t="e">
        <f>'전체성적(반별)'!#REF!</f>
        <v>#REF!</v>
      </c>
      <c r="E204" s="67" t="e">
        <f t="shared" si="9"/>
        <v>#REF!</v>
      </c>
      <c r="F204" s="68" t="e">
        <f>IF('1'!#REF!=0,"",'1'!#REF!)</f>
        <v>#REF!</v>
      </c>
      <c r="G204" s="69" t="e">
        <f>'1'!#REF!</f>
        <v>#REF!</v>
      </c>
      <c r="H204" s="67"/>
      <c r="I204" s="67"/>
      <c r="J204" s="68" t="e">
        <f>'1'!#REF!</f>
        <v>#REF!</v>
      </c>
      <c r="K204" s="68" t="e">
        <f>'1'!#REF!</f>
        <v>#REF!</v>
      </c>
      <c r="L204" s="68" t="e">
        <f>'1'!#REF!</f>
        <v>#REF!</v>
      </c>
      <c r="M204" s="68" t="e">
        <f>'전체성적(반별)'!#REF!</f>
        <v>#REF!</v>
      </c>
      <c r="N204" s="68" t="e">
        <f>'1'!#REF!</f>
        <v>#REF!</v>
      </c>
      <c r="O204" s="68" t="e">
        <f>'1'!#REF!</f>
        <v>#REF!</v>
      </c>
      <c r="P204" s="68" t="e">
        <f>'1'!#REF!</f>
        <v>#REF!</v>
      </c>
      <c r="Q204" s="65" t="e">
        <f>'전체성적(반별)'!#REF!</f>
        <v>#REF!</v>
      </c>
      <c r="R204" s="65" t="e">
        <f t="shared" si="10"/>
        <v>#REF!</v>
      </c>
    </row>
    <row r="205" spans="1:18">
      <c r="A205" s="67" t="e">
        <f t="shared" si="11"/>
        <v>#REF!</v>
      </c>
      <c r="B205" s="64" t="e">
        <f>'1'!#REF!</f>
        <v>#REF!</v>
      </c>
      <c r="C205" s="64" t="e">
        <f>'1'!#REF!</f>
        <v>#REF!</v>
      </c>
      <c r="D205" s="80" t="e">
        <f>'전체성적(반별)'!#REF!</f>
        <v>#REF!</v>
      </c>
      <c r="E205" s="67" t="e">
        <f t="shared" si="9"/>
        <v>#REF!</v>
      </c>
      <c r="F205" s="68" t="e">
        <f>IF('1'!#REF!=0,"",'1'!#REF!)</f>
        <v>#REF!</v>
      </c>
      <c r="G205" s="69" t="e">
        <f>'1'!#REF!</f>
        <v>#REF!</v>
      </c>
      <c r="H205" s="67"/>
      <c r="I205" s="67"/>
      <c r="J205" s="68" t="e">
        <f>'1'!#REF!</f>
        <v>#REF!</v>
      </c>
      <c r="K205" s="68" t="e">
        <f>'1'!#REF!</f>
        <v>#REF!</v>
      </c>
      <c r="L205" s="68" t="e">
        <f>'1'!#REF!</f>
        <v>#REF!</v>
      </c>
      <c r="M205" s="68" t="e">
        <f>'전체성적(반별)'!#REF!</f>
        <v>#REF!</v>
      </c>
      <c r="N205" s="68" t="e">
        <f>'1'!#REF!</f>
        <v>#REF!</v>
      </c>
      <c r="O205" s="68" t="e">
        <f>'1'!#REF!</f>
        <v>#REF!</v>
      </c>
      <c r="P205" s="68" t="e">
        <f>'1'!#REF!</f>
        <v>#REF!</v>
      </c>
      <c r="Q205" s="65" t="e">
        <f>'전체성적(반별)'!#REF!</f>
        <v>#REF!</v>
      </c>
      <c r="R205" s="65" t="e">
        <f t="shared" si="10"/>
        <v>#REF!</v>
      </c>
    </row>
    <row r="206" spans="1:18">
      <c r="A206" s="67" t="e">
        <f t="shared" si="11"/>
        <v>#REF!</v>
      </c>
      <c r="B206" s="64" t="e">
        <f>'1'!#REF!</f>
        <v>#REF!</v>
      </c>
      <c r="C206" s="64" t="e">
        <f>'1'!#REF!</f>
        <v>#REF!</v>
      </c>
      <c r="D206" s="80" t="e">
        <f>'전체성적(반별)'!#REF!</f>
        <v>#REF!</v>
      </c>
      <c r="E206" s="67" t="e">
        <f t="shared" si="9"/>
        <v>#REF!</v>
      </c>
      <c r="F206" s="68" t="e">
        <f>IF('1'!#REF!=0,"",'1'!#REF!)</f>
        <v>#REF!</v>
      </c>
      <c r="G206" s="69" t="e">
        <f>'1'!#REF!</f>
        <v>#REF!</v>
      </c>
      <c r="H206" s="67"/>
      <c r="I206" s="67"/>
      <c r="J206" s="68" t="e">
        <f>'1'!#REF!</f>
        <v>#REF!</v>
      </c>
      <c r="K206" s="68" t="e">
        <f>'1'!#REF!</f>
        <v>#REF!</v>
      </c>
      <c r="L206" s="68" t="e">
        <f>'1'!#REF!</f>
        <v>#REF!</v>
      </c>
      <c r="M206" s="68" t="e">
        <f>'전체성적(반별)'!#REF!</f>
        <v>#REF!</v>
      </c>
      <c r="N206" s="68" t="e">
        <f>'1'!#REF!</f>
        <v>#REF!</v>
      </c>
      <c r="O206" s="68" t="e">
        <f>'1'!#REF!</f>
        <v>#REF!</v>
      </c>
      <c r="P206" s="68" t="e">
        <f>'1'!#REF!</f>
        <v>#REF!</v>
      </c>
      <c r="Q206" s="65" t="e">
        <f>'전체성적(반별)'!#REF!</f>
        <v>#REF!</v>
      </c>
      <c r="R206" s="65" t="e">
        <f t="shared" si="10"/>
        <v>#REF!</v>
      </c>
    </row>
    <row r="207" spans="1:18">
      <c r="A207" s="67" t="e">
        <f t="shared" si="11"/>
        <v>#REF!</v>
      </c>
      <c r="B207" s="64" t="e">
        <f>'1'!#REF!</f>
        <v>#REF!</v>
      </c>
      <c r="C207" s="64" t="e">
        <f>'1'!#REF!</f>
        <v>#REF!</v>
      </c>
      <c r="D207" s="80" t="e">
        <f>'전체성적(반별)'!#REF!</f>
        <v>#REF!</v>
      </c>
      <c r="E207" s="67" t="e">
        <f t="shared" si="9"/>
        <v>#REF!</v>
      </c>
      <c r="F207" s="68" t="e">
        <f>IF('1'!#REF!=0,"",'1'!#REF!)</f>
        <v>#REF!</v>
      </c>
      <c r="G207" s="69" t="e">
        <f>'1'!#REF!</f>
        <v>#REF!</v>
      </c>
      <c r="H207" s="67"/>
      <c r="I207" s="67"/>
      <c r="J207" s="68" t="e">
        <f>'1'!#REF!</f>
        <v>#REF!</v>
      </c>
      <c r="K207" s="68" t="e">
        <f>'1'!#REF!</f>
        <v>#REF!</v>
      </c>
      <c r="L207" s="68" t="e">
        <f>'1'!#REF!</f>
        <v>#REF!</v>
      </c>
      <c r="M207" s="68" t="e">
        <f>'전체성적(반별)'!#REF!</f>
        <v>#REF!</v>
      </c>
      <c r="N207" s="68" t="e">
        <f>'1'!#REF!</f>
        <v>#REF!</v>
      </c>
      <c r="O207" s="68" t="e">
        <f>'1'!#REF!</f>
        <v>#REF!</v>
      </c>
      <c r="P207" s="68" t="e">
        <f>'1'!#REF!</f>
        <v>#REF!</v>
      </c>
      <c r="Q207" s="65" t="e">
        <f>'전체성적(반별)'!#REF!</f>
        <v>#REF!</v>
      </c>
      <c r="R207" s="65" t="e">
        <f t="shared" si="10"/>
        <v>#REF!</v>
      </c>
    </row>
    <row r="208" spans="1:18">
      <c r="A208" s="94"/>
      <c r="B208" s="95"/>
      <c r="C208" s="95"/>
      <c r="D208" s="96"/>
      <c r="E208" s="94"/>
      <c r="F208" s="97"/>
      <c r="G208" s="98"/>
      <c r="H208" s="94"/>
      <c r="I208" s="94"/>
      <c r="J208" s="97"/>
      <c r="K208" s="97"/>
      <c r="L208" s="97"/>
      <c r="M208" s="97"/>
      <c r="N208" s="97"/>
      <c r="O208" s="97"/>
      <c r="P208" s="97"/>
      <c r="Q208" s="99"/>
      <c r="R208" s="99"/>
    </row>
    <row r="209" spans="16:18" ht="17.25" thickBot="1"/>
    <row r="210" spans="16:18" ht="17.25" thickBot="1">
      <c r="P210" s="479" t="s">
        <v>70</v>
      </c>
      <c r="Q210" s="480"/>
      <c r="R210" s="70">
        <f>COUNTIF(R1:R207,"&gt;1000")-COUNTIF(R1:R207,"&gt;=2000")</f>
        <v>0</v>
      </c>
    </row>
  </sheetData>
  <sheetProtection selectLockedCells="1" selectUnlockedCells="1"/>
  <mergeCells count="1">
    <mergeCell ref="P210:Q210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23:G175 F2:G2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AD133"/>
  <sheetViews>
    <sheetView tabSelected="1" zoomScaleNormal="100" zoomScaleSheetLayoutView="100" workbookViewId="0">
      <pane xSplit="4" ySplit="3" topLeftCell="E99" activePane="bottomRight" state="frozen"/>
      <selection activeCell="G35" sqref="G35"/>
      <selection pane="topRight" activeCell="G35" sqref="G35"/>
      <selection pane="bottomLeft" activeCell="G35" sqref="G35"/>
      <selection pane="bottomRight" activeCell="B1" sqref="B1:AA1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9" t="s">
        <v>346</v>
      </c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  <c r="AA1" s="411"/>
    </row>
    <row r="2" spans="1:30" ht="18" customHeight="1">
      <c r="A2" s="407" t="s">
        <v>330</v>
      </c>
      <c r="B2" s="412" t="s">
        <v>201</v>
      </c>
      <c r="C2" s="416" t="s">
        <v>202</v>
      </c>
      <c r="D2" s="415" t="s">
        <v>87</v>
      </c>
      <c r="E2" s="413" t="s">
        <v>97</v>
      </c>
      <c r="F2" s="414"/>
      <c r="G2" s="414"/>
      <c r="H2" s="415"/>
      <c r="I2" s="413" t="s">
        <v>59</v>
      </c>
      <c r="J2" s="414"/>
      <c r="K2" s="414"/>
      <c r="L2" s="415"/>
      <c r="M2" s="198" t="s">
        <v>49</v>
      </c>
      <c r="N2" s="198" t="s">
        <v>61</v>
      </c>
      <c r="O2" s="412" t="s">
        <v>19</v>
      </c>
      <c r="P2" s="421"/>
      <c r="Q2" s="421"/>
      <c r="R2" s="422"/>
      <c r="S2" s="413" t="s">
        <v>21</v>
      </c>
      <c r="T2" s="421"/>
      <c r="U2" s="421"/>
      <c r="V2" s="422"/>
      <c r="W2" s="425" t="s">
        <v>81</v>
      </c>
      <c r="X2" s="423" t="s">
        <v>63</v>
      </c>
      <c r="Y2" s="424"/>
      <c r="Z2" s="418" t="s">
        <v>64</v>
      </c>
      <c r="AA2" s="419"/>
    </row>
    <row r="3" spans="1:30" ht="18" customHeight="1" thickBot="1">
      <c r="A3" s="408"/>
      <c r="B3" s="408"/>
      <c r="C3" s="417"/>
      <c r="D3" s="420"/>
      <c r="E3" s="76" t="s">
        <v>98</v>
      </c>
      <c r="F3" s="324" t="s">
        <v>23</v>
      </c>
      <c r="G3" s="325" t="str">
        <f>IF($C3="가채점","원점수","백분위")</f>
        <v>백분위</v>
      </c>
      <c r="H3" s="331" t="s">
        <v>25</v>
      </c>
      <c r="I3" s="76" t="s">
        <v>99</v>
      </c>
      <c r="J3" s="324" t="s">
        <v>27</v>
      </c>
      <c r="K3" s="325" t="str">
        <f>IF($C3="가채점","원점수","백분위")</f>
        <v>백분위</v>
      </c>
      <c r="L3" s="331" t="s">
        <v>28</v>
      </c>
      <c r="M3" s="360" t="s">
        <v>30</v>
      </c>
      <c r="N3" s="360" t="s">
        <v>34</v>
      </c>
      <c r="O3" s="76" t="s">
        <v>31</v>
      </c>
      <c r="P3" s="324" t="s">
        <v>29</v>
      </c>
      <c r="Q3" s="325" t="s">
        <v>204</v>
      </c>
      <c r="R3" s="331" t="s">
        <v>32</v>
      </c>
      <c r="S3" s="76" t="s">
        <v>33</v>
      </c>
      <c r="T3" s="324" t="s">
        <v>29</v>
      </c>
      <c r="U3" s="325" t="str">
        <f>IF($C3="가채점","원점수","백분위")</f>
        <v>백분위</v>
      </c>
      <c r="V3" s="331" t="s">
        <v>24</v>
      </c>
      <c r="W3" s="426"/>
      <c r="X3" s="369" t="s">
        <v>65</v>
      </c>
      <c r="Y3" s="326" t="str">
        <f>IF($C3="가채점","원점수","백분위")&amp; "평균"</f>
        <v>백분위평균</v>
      </c>
      <c r="Z3" s="160" t="s">
        <v>66</v>
      </c>
      <c r="AA3" s="137" t="s">
        <v>67</v>
      </c>
    </row>
    <row r="4" spans="1:30" ht="18" customHeight="1">
      <c r="A4" s="320">
        <f t="shared" ref="A4:A35" si="0">RANK(X4,$X$4:$X$127,)</f>
        <v>81</v>
      </c>
      <c r="B4" s="320">
        <v>1</v>
      </c>
      <c r="C4" s="212">
        <v>1</v>
      </c>
      <c r="D4" s="377" t="s">
        <v>210</v>
      </c>
      <c r="E4" s="332" t="s">
        <v>160</v>
      </c>
      <c r="F4" s="317">
        <v>95</v>
      </c>
      <c r="G4" s="317">
        <v>34</v>
      </c>
      <c r="H4" s="333">
        <v>6</v>
      </c>
      <c r="I4" s="332" t="s">
        <v>159</v>
      </c>
      <c r="J4" s="317">
        <v>97</v>
      </c>
      <c r="K4" s="317">
        <v>43</v>
      </c>
      <c r="L4" s="333">
        <v>5</v>
      </c>
      <c r="M4" s="342">
        <v>3</v>
      </c>
      <c r="N4" s="342">
        <v>7</v>
      </c>
      <c r="O4" s="332" t="s">
        <v>41</v>
      </c>
      <c r="P4" s="318">
        <v>38</v>
      </c>
      <c r="Q4" s="481">
        <v>17</v>
      </c>
      <c r="R4" s="349">
        <v>7</v>
      </c>
      <c r="S4" s="332" t="s">
        <v>200</v>
      </c>
      <c r="T4" s="318">
        <v>52</v>
      </c>
      <c r="U4" s="318">
        <v>53</v>
      </c>
      <c r="V4" s="349">
        <v>5</v>
      </c>
      <c r="W4" s="352">
        <f>AVERAGE(H4,L4,M4,AVERAGE(R4,V4))</f>
        <v>5</v>
      </c>
      <c r="X4" s="370">
        <f>SUM(F4,J4,P4,T4)</f>
        <v>282</v>
      </c>
      <c r="Y4" s="323">
        <f t="shared" ref="Y4:Y35" si="1">AVERAGE(G4,K4,AVERAGE(Q4,U4))</f>
        <v>37.333333333333336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2400282037.3333335</v>
      </c>
      <c r="AD4" s="77">
        <f t="shared" ref="AD4:AD35" si="2">IF(X4=0,"",(IF(H4=0,1,11-H4)*2+IF(L4=0,1,11-L4)*2+IF(M4=0,1,11-M4)*2+IF(R4=0,1,11-R4)+IF(V4=0,11-R4,11-V4))*5)</f>
        <v>240</v>
      </c>
    </row>
    <row r="5" spans="1:30" ht="18" customHeight="1">
      <c r="A5" s="321">
        <f t="shared" si="0"/>
        <v>100</v>
      </c>
      <c r="B5" s="321">
        <v>1</v>
      </c>
      <c r="C5" s="214">
        <v>2</v>
      </c>
      <c r="D5" s="378" t="s">
        <v>211</v>
      </c>
      <c r="E5" s="44" t="s">
        <v>158</v>
      </c>
      <c r="F5" s="206">
        <v>95</v>
      </c>
      <c r="G5" s="206">
        <v>34</v>
      </c>
      <c r="H5" s="334">
        <v>6</v>
      </c>
      <c r="I5" s="44" t="s">
        <v>159</v>
      </c>
      <c r="J5" s="206">
        <v>92</v>
      </c>
      <c r="K5" s="206">
        <v>36</v>
      </c>
      <c r="L5" s="334">
        <v>6</v>
      </c>
      <c r="M5" s="343">
        <v>4</v>
      </c>
      <c r="N5" s="343">
        <v>1</v>
      </c>
      <c r="O5" s="44" t="s">
        <v>41</v>
      </c>
      <c r="P5" s="207">
        <v>42</v>
      </c>
      <c r="Q5" s="481">
        <v>25</v>
      </c>
      <c r="R5" s="335">
        <v>6</v>
      </c>
      <c r="S5" s="44" t="s">
        <v>200</v>
      </c>
      <c r="T5" s="207">
        <v>38</v>
      </c>
      <c r="U5" s="207">
        <v>17</v>
      </c>
      <c r="V5" s="335">
        <v>7</v>
      </c>
      <c r="W5" s="353">
        <f t="shared" ref="W5:W68" si="3">AVERAGE(H5,L5,M5,AVERAGE(R5,V5))</f>
        <v>5.625</v>
      </c>
      <c r="X5" s="371">
        <f t="shared" ref="X5:X68" si="4">SUM(F5,J5,P5,T5)</f>
        <v>267</v>
      </c>
      <c r="Y5" s="203">
        <f t="shared" si="1"/>
        <v>30.333333333333332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41" si="5">IF(X5=0,0,(AD5*10000000)+(X5*1000) +Y5)</f>
        <v>2150267030.3333335</v>
      </c>
      <c r="AD5" s="77">
        <f t="shared" si="2"/>
        <v>215</v>
      </c>
    </row>
    <row r="6" spans="1:30" ht="18" customHeight="1">
      <c r="A6" s="321">
        <f t="shared" si="0"/>
        <v>94</v>
      </c>
      <c r="B6" s="321">
        <v>1</v>
      </c>
      <c r="C6" s="214">
        <v>3</v>
      </c>
      <c r="D6" s="378" t="s">
        <v>212</v>
      </c>
      <c r="E6" s="44" t="s">
        <v>158</v>
      </c>
      <c r="F6" s="206">
        <v>96</v>
      </c>
      <c r="G6" s="206">
        <v>36</v>
      </c>
      <c r="H6" s="334">
        <v>6</v>
      </c>
      <c r="I6" s="44" t="s">
        <v>159</v>
      </c>
      <c r="J6" s="206">
        <v>75</v>
      </c>
      <c r="K6" s="206">
        <v>16</v>
      </c>
      <c r="L6" s="334">
        <v>7</v>
      </c>
      <c r="M6" s="343">
        <v>6</v>
      </c>
      <c r="N6" s="343">
        <v>1</v>
      </c>
      <c r="O6" s="44" t="s">
        <v>42</v>
      </c>
      <c r="P6" s="207">
        <v>52</v>
      </c>
      <c r="Q6" s="481">
        <v>56</v>
      </c>
      <c r="R6" s="335">
        <v>5</v>
      </c>
      <c r="S6" s="44" t="s">
        <v>44</v>
      </c>
      <c r="T6" s="207">
        <v>49</v>
      </c>
      <c r="U6" s="207">
        <v>54</v>
      </c>
      <c r="V6" s="335">
        <v>5</v>
      </c>
      <c r="W6" s="353">
        <f t="shared" si="3"/>
        <v>6</v>
      </c>
      <c r="X6" s="372">
        <f t="shared" si="4"/>
        <v>272</v>
      </c>
      <c r="Y6" s="203">
        <f t="shared" si="1"/>
        <v>35.666666666666664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2000272035.6666667</v>
      </c>
      <c r="AD6" s="77">
        <f t="shared" si="2"/>
        <v>200</v>
      </c>
    </row>
    <row r="7" spans="1:30" ht="18" customHeight="1">
      <c r="A7" s="321">
        <f t="shared" si="0"/>
        <v>110</v>
      </c>
      <c r="B7" s="321">
        <v>1</v>
      </c>
      <c r="C7" s="214">
        <v>4</v>
      </c>
      <c r="D7" s="378" t="s">
        <v>213</v>
      </c>
      <c r="E7" s="44" t="s">
        <v>158</v>
      </c>
      <c r="F7" s="206">
        <v>66</v>
      </c>
      <c r="G7" s="206">
        <v>10</v>
      </c>
      <c r="H7" s="334">
        <v>8</v>
      </c>
      <c r="I7" s="44" t="s">
        <v>159</v>
      </c>
      <c r="J7" s="206">
        <v>90</v>
      </c>
      <c r="K7" s="206">
        <v>34</v>
      </c>
      <c r="L7" s="334">
        <v>6</v>
      </c>
      <c r="M7" s="343">
        <v>5</v>
      </c>
      <c r="N7" s="343">
        <v>3</v>
      </c>
      <c r="O7" s="44" t="s">
        <v>41</v>
      </c>
      <c r="P7" s="207">
        <v>38</v>
      </c>
      <c r="Q7" s="481">
        <v>17</v>
      </c>
      <c r="R7" s="335">
        <v>7</v>
      </c>
      <c r="S7" s="44" t="s">
        <v>200</v>
      </c>
      <c r="T7" s="207">
        <v>37</v>
      </c>
      <c r="U7" s="207">
        <v>15</v>
      </c>
      <c r="V7" s="335">
        <v>7</v>
      </c>
      <c r="W7" s="353">
        <f t="shared" si="3"/>
        <v>6.5</v>
      </c>
      <c r="X7" s="372">
        <f t="shared" si="4"/>
        <v>231</v>
      </c>
      <c r="Y7" s="203">
        <f t="shared" si="1"/>
        <v>20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1800231020</v>
      </c>
      <c r="AD7" s="77">
        <f t="shared" si="2"/>
        <v>180</v>
      </c>
    </row>
    <row r="8" spans="1:30" ht="18" customHeight="1">
      <c r="A8" s="321">
        <f t="shared" si="0"/>
        <v>14</v>
      </c>
      <c r="B8" s="321">
        <v>1</v>
      </c>
      <c r="C8" s="214">
        <v>5</v>
      </c>
      <c r="D8" s="378" t="s">
        <v>214</v>
      </c>
      <c r="E8" s="44" t="s">
        <v>160</v>
      </c>
      <c r="F8" s="206">
        <v>113</v>
      </c>
      <c r="G8" s="206">
        <v>68</v>
      </c>
      <c r="H8" s="334">
        <v>4</v>
      </c>
      <c r="I8" s="44" t="s">
        <v>331</v>
      </c>
      <c r="J8" s="206">
        <v>116</v>
      </c>
      <c r="K8" s="206">
        <v>73</v>
      </c>
      <c r="L8" s="334">
        <v>4</v>
      </c>
      <c r="M8" s="343">
        <v>3</v>
      </c>
      <c r="N8" s="343">
        <v>1</v>
      </c>
      <c r="O8" s="44" t="s">
        <v>106</v>
      </c>
      <c r="P8" s="207">
        <v>65</v>
      </c>
      <c r="Q8" s="481">
        <v>96</v>
      </c>
      <c r="R8" s="335">
        <v>1</v>
      </c>
      <c r="S8" s="44" t="s">
        <v>200</v>
      </c>
      <c r="T8" s="207">
        <v>62</v>
      </c>
      <c r="U8" s="207">
        <v>88</v>
      </c>
      <c r="V8" s="335">
        <v>2</v>
      </c>
      <c r="W8" s="353">
        <f t="shared" si="3"/>
        <v>3.125</v>
      </c>
      <c r="X8" s="372">
        <f t="shared" si="4"/>
        <v>356</v>
      </c>
      <c r="Y8" s="203">
        <f t="shared" si="1"/>
        <v>77.666666666666671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3150356077.6666665</v>
      </c>
      <c r="AD8" s="77">
        <f t="shared" si="2"/>
        <v>315</v>
      </c>
    </row>
    <row r="9" spans="1:30" ht="18" customHeight="1">
      <c r="A9" s="321">
        <f t="shared" si="0"/>
        <v>78</v>
      </c>
      <c r="B9" s="321">
        <v>1</v>
      </c>
      <c r="C9" s="214">
        <v>6</v>
      </c>
      <c r="D9" s="378" t="s">
        <v>168</v>
      </c>
      <c r="E9" s="44" t="s">
        <v>158</v>
      </c>
      <c r="F9" s="207">
        <v>91</v>
      </c>
      <c r="G9" s="207">
        <v>29</v>
      </c>
      <c r="H9" s="335">
        <v>6</v>
      </c>
      <c r="I9" s="44" t="s">
        <v>159</v>
      </c>
      <c r="J9" s="207">
        <v>91</v>
      </c>
      <c r="K9" s="207">
        <v>35</v>
      </c>
      <c r="L9" s="335">
        <v>6</v>
      </c>
      <c r="M9" s="343">
        <v>4</v>
      </c>
      <c r="N9" s="343">
        <v>1</v>
      </c>
      <c r="O9" s="44" t="s">
        <v>42</v>
      </c>
      <c r="P9" s="207">
        <v>65</v>
      </c>
      <c r="Q9" s="481">
        <v>94</v>
      </c>
      <c r="R9" s="335">
        <v>1</v>
      </c>
      <c r="S9" s="44" t="s">
        <v>200</v>
      </c>
      <c r="T9" s="207">
        <v>47</v>
      </c>
      <c r="U9" s="207">
        <v>39</v>
      </c>
      <c r="V9" s="335">
        <v>5</v>
      </c>
      <c r="W9" s="353">
        <f t="shared" si="3"/>
        <v>4.75</v>
      </c>
      <c r="X9" s="372">
        <f t="shared" si="4"/>
        <v>294</v>
      </c>
      <c r="Y9" s="203">
        <f t="shared" si="1"/>
        <v>43.5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2500294043.5</v>
      </c>
      <c r="AD9" s="77">
        <f t="shared" si="2"/>
        <v>250</v>
      </c>
    </row>
    <row r="10" spans="1:30" ht="18" customHeight="1">
      <c r="A10" s="321">
        <f t="shared" si="0"/>
        <v>63</v>
      </c>
      <c r="B10" s="321">
        <v>1</v>
      </c>
      <c r="C10" s="214">
        <v>7</v>
      </c>
      <c r="D10" s="378" t="s">
        <v>215</v>
      </c>
      <c r="E10" s="44" t="s">
        <v>158</v>
      </c>
      <c r="F10" s="206">
        <v>105</v>
      </c>
      <c r="G10" s="206">
        <v>51</v>
      </c>
      <c r="H10" s="334">
        <v>5</v>
      </c>
      <c r="I10" s="44" t="s">
        <v>159</v>
      </c>
      <c r="J10" s="206">
        <v>91</v>
      </c>
      <c r="K10" s="206">
        <v>35</v>
      </c>
      <c r="L10" s="334">
        <v>6</v>
      </c>
      <c r="M10" s="343">
        <v>2</v>
      </c>
      <c r="N10" s="343">
        <v>1</v>
      </c>
      <c r="O10" s="44" t="s">
        <v>41</v>
      </c>
      <c r="P10" s="207">
        <v>64</v>
      </c>
      <c r="Q10" s="481">
        <v>94</v>
      </c>
      <c r="R10" s="335">
        <v>1</v>
      </c>
      <c r="S10" s="44" t="s">
        <v>47</v>
      </c>
      <c r="T10" s="207">
        <v>50</v>
      </c>
      <c r="U10" s="207">
        <v>53</v>
      </c>
      <c r="V10" s="335">
        <v>5</v>
      </c>
      <c r="W10" s="353">
        <f t="shared" si="3"/>
        <v>4</v>
      </c>
      <c r="X10" s="372">
        <f t="shared" si="4"/>
        <v>310</v>
      </c>
      <c r="Y10" s="203">
        <f t="shared" si="1"/>
        <v>53.166666666666664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2800310053.1666665</v>
      </c>
      <c r="AD10" s="77">
        <f t="shared" si="2"/>
        <v>280</v>
      </c>
    </row>
    <row r="11" spans="1:30" ht="18" customHeight="1">
      <c r="A11" s="321">
        <f t="shared" si="0"/>
        <v>7</v>
      </c>
      <c r="B11" s="321">
        <v>1</v>
      </c>
      <c r="C11" s="214">
        <v>8</v>
      </c>
      <c r="D11" s="378" t="s">
        <v>216</v>
      </c>
      <c r="E11" s="100" t="s">
        <v>158</v>
      </c>
      <c r="F11" s="206">
        <v>113</v>
      </c>
      <c r="G11" s="206">
        <v>68</v>
      </c>
      <c r="H11" s="334">
        <v>4</v>
      </c>
      <c r="I11" s="44" t="s">
        <v>331</v>
      </c>
      <c r="J11" s="206">
        <v>127</v>
      </c>
      <c r="K11" s="206">
        <v>91</v>
      </c>
      <c r="L11" s="334">
        <v>2</v>
      </c>
      <c r="M11" s="343">
        <v>1</v>
      </c>
      <c r="N11" s="343">
        <v>1</v>
      </c>
      <c r="O11" s="44" t="s">
        <v>45</v>
      </c>
      <c r="P11" s="207">
        <v>64</v>
      </c>
      <c r="Q11" s="481">
        <v>88</v>
      </c>
      <c r="R11" s="335">
        <v>3</v>
      </c>
      <c r="S11" s="44" t="s">
        <v>200</v>
      </c>
      <c r="T11" s="207">
        <v>60</v>
      </c>
      <c r="U11" s="207">
        <v>81</v>
      </c>
      <c r="V11" s="335">
        <v>3</v>
      </c>
      <c r="W11" s="353">
        <f t="shared" si="3"/>
        <v>2.5</v>
      </c>
      <c r="X11" s="372">
        <f t="shared" si="4"/>
        <v>364</v>
      </c>
      <c r="Y11" s="203">
        <f t="shared" si="1"/>
        <v>81.166666666666671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3400364081.1666665</v>
      </c>
      <c r="AD11" s="77">
        <f t="shared" si="2"/>
        <v>340</v>
      </c>
    </row>
    <row r="12" spans="1:30" ht="18" customHeight="1">
      <c r="A12" s="321">
        <f t="shared" si="0"/>
        <v>82</v>
      </c>
      <c r="B12" s="321">
        <v>1</v>
      </c>
      <c r="C12" s="214">
        <v>9</v>
      </c>
      <c r="D12" s="378" t="s">
        <v>217</v>
      </c>
      <c r="E12" s="44" t="s">
        <v>158</v>
      </c>
      <c r="F12" s="206">
        <v>112</v>
      </c>
      <c r="G12" s="206">
        <v>65</v>
      </c>
      <c r="H12" s="334">
        <v>4</v>
      </c>
      <c r="I12" s="44" t="s">
        <v>159</v>
      </c>
      <c r="J12" s="206">
        <v>75</v>
      </c>
      <c r="K12" s="206">
        <v>16</v>
      </c>
      <c r="L12" s="334">
        <v>7</v>
      </c>
      <c r="M12" s="343">
        <v>5</v>
      </c>
      <c r="N12" s="343">
        <v>4</v>
      </c>
      <c r="O12" s="44" t="s">
        <v>129</v>
      </c>
      <c r="P12" s="207">
        <v>43</v>
      </c>
      <c r="Q12" s="481">
        <v>28</v>
      </c>
      <c r="R12" s="335">
        <v>6</v>
      </c>
      <c r="S12" s="44" t="s">
        <v>127</v>
      </c>
      <c r="T12" s="207">
        <v>51</v>
      </c>
      <c r="U12" s="207">
        <v>49</v>
      </c>
      <c r="V12" s="335">
        <v>5</v>
      </c>
      <c r="W12" s="353">
        <f t="shared" si="3"/>
        <v>5.375</v>
      </c>
      <c r="X12" s="372">
        <f t="shared" si="4"/>
        <v>281</v>
      </c>
      <c r="Y12" s="203">
        <f t="shared" si="1"/>
        <v>39.833333333333336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2250281039.8333335</v>
      </c>
      <c r="AD12" s="77">
        <f t="shared" si="2"/>
        <v>225</v>
      </c>
    </row>
    <row r="13" spans="1:30" ht="18" customHeight="1">
      <c r="A13" s="321">
        <f t="shared" si="0"/>
        <v>109</v>
      </c>
      <c r="B13" s="321">
        <v>1</v>
      </c>
      <c r="C13" s="214">
        <v>10</v>
      </c>
      <c r="D13" s="378" t="s">
        <v>218</v>
      </c>
      <c r="E13" s="44" t="s">
        <v>160</v>
      </c>
      <c r="F13" s="206">
        <v>63</v>
      </c>
      <c r="G13" s="206">
        <v>7</v>
      </c>
      <c r="H13" s="334">
        <v>8</v>
      </c>
      <c r="I13" s="44" t="s">
        <v>331</v>
      </c>
      <c r="J13" s="206">
        <v>72</v>
      </c>
      <c r="K13" s="206">
        <v>9</v>
      </c>
      <c r="L13" s="334">
        <v>8</v>
      </c>
      <c r="M13" s="343">
        <v>8</v>
      </c>
      <c r="N13" s="343">
        <v>2</v>
      </c>
      <c r="O13" s="44" t="s">
        <v>42</v>
      </c>
      <c r="P13" s="207">
        <v>58</v>
      </c>
      <c r="Q13" s="481">
        <v>71</v>
      </c>
      <c r="R13" s="335">
        <v>4</v>
      </c>
      <c r="S13" s="44" t="s">
        <v>200</v>
      </c>
      <c r="T13" s="207">
        <v>39</v>
      </c>
      <c r="U13" s="207">
        <v>19</v>
      </c>
      <c r="V13" s="335">
        <v>7</v>
      </c>
      <c r="W13" s="353">
        <f t="shared" si="3"/>
        <v>7.375</v>
      </c>
      <c r="X13" s="372">
        <f t="shared" si="4"/>
        <v>232</v>
      </c>
      <c r="Y13" s="203">
        <f t="shared" si="1"/>
        <v>20.333333333333332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1450232020.3333333</v>
      </c>
      <c r="AD13" s="77">
        <f t="shared" si="2"/>
        <v>145</v>
      </c>
    </row>
    <row r="14" spans="1:30" ht="18" customHeight="1">
      <c r="A14" s="321">
        <f t="shared" si="0"/>
        <v>34</v>
      </c>
      <c r="B14" s="321">
        <v>1</v>
      </c>
      <c r="C14" s="214">
        <v>11</v>
      </c>
      <c r="D14" s="378" t="s">
        <v>219</v>
      </c>
      <c r="E14" s="44" t="s">
        <v>158</v>
      </c>
      <c r="F14" s="206">
        <v>111</v>
      </c>
      <c r="G14" s="206">
        <v>63</v>
      </c>
      <c r="H14" s="334">
        <v>4</v>
      </c>
      <c r="I14" s="44" t="s">
        <v>159</v>
      </c>
      <c r="J14" s="206">
        <v>103</v>
      </c>
      <c r="K14" s="206">
        <v>52</v>
      </c>
      <c r="L14" s="334">
        <v>5</v>
      </c>
      <c r="M14" s="343">
        <v>4</v>
      </c>
      <c r="N14" s="343">
        <v>5</v>
      </c>
      <c r="O14" s="44" t="s">
        <v>41</v>
      </c>
      <c r="P14" s="207">
        <v>60</v>
      </c>
      <c r="Q14" s="481">
        <v>80</v>
      </c>
      <c r="R14" s="335">
        <v>3</v>
      </c>
      <c r="S14" s="44" t="s">
        <v>200</v>
      </c>
      <c r="T14" s="207">
        <v>58</v>
      </c>
      <c r="U14" s="207">
        <v>73</v>
      </c>
      <c r="V14" s="335">
        <v>4</v>
      </c>
      <c r="W14" s="353">
        <f t="shared" si="3"/>
        <v>4.125</v>
      </c>
      <c r="X14" s="372">
        <f t="shared" si="4"/>
        <v>332</v>
      </c>
      <c r="Y14" s="203">
        <f t="shared" si="1"/>
        <v>63.833333333333336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2750332063.8333335</v>
      </c>
      <c r="AD14" s="77">
        <f t="shared" si="2"/>
        <v>275</v>
      </c>
    </row>
    <row r="15" spans="1:30" ht="18" customHeight="1">
      <c r="A15" s="321">
        <f t="shared" si="0"/>
        <v>22</v>
      </c>
      <c r="B15" s="321">
        <v>1</v>
      </c>
      <c r="C15" s="214">
        <v>12</v>
      </c>
      <c r="D15" s="378" t="s">
        <v>220</v>
      </c>
      <c r="E15" s="44" t="s">
        <v>158</v>
      </c>
      <c r="F15" s="206">
        <v>115</v>
      </c>
      <c r="G15" s="206">
        <v>72</v>
      </c>
      <c r="H15" s="334">
        <v>4</v>
      </c>
      <c r="I15" s="44" t="s">
        <v>159</v>
      </c>
      <c r="J15" s="206">
        <v>104</v>
      </c>
      <c r="K15" s="206">
        <v>54</v>
      </c>
      <c r="L15" s="334">
        <v>5</v>
      </c>
      <c r="M15" s="343">
        <v>4</v>
      </c>
      <c r="N15" s="343">
        <v>1</v>
      </c>
      <c r="O15" s="44" t="s">
        <v>42</v>
      </c>
      <c r="P15" s="207">
        <v>67</v>
      </c>
      <c r="Q15" s="481">
        <v>99</v>
      </c>
      <c r="R15" s="335">
        <v>1</v>
      </c>
      <c r="S15" s="44" t="s">
        <v>200</v>
      </c>
      <c r="T15" s="207">
        <v>58</v>
      </c>
      <c r="U15" s="207">
        <v>73</v>
      </c>
      <c r="V15" s="335">
        <v>4</v>
      </c>
      <c r="W15" s="353">
        <f t="shared" si="3"/>
        <v>3.875</v>
      </c>
      <c r="X15" s="372">
        <f t="shared" si="4"/>
        <v>344</v>
      </c>
      <c r="Y15" s="203">
        <f t="shared" si="1"/>
        <v>70.666666666666671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2850344070.6666665</v>
      </c>
      <c r="AD15" s="77">
        <f t="shared" si="2"/>
        <v>285</v>
      </c>
    </row>
    <row r="16" spans="1:30" ht="18" customHeight="1">
      <c r="A16" s="321">
        <f t="shared" si="0"/>
        <v>106</v>
      </c>
      <c r="B16" s="321">
        <v>1</v>
      </c>
      <c r="C16" s="214">
        <v>13</v>
      </c>
      <c r="D16" s="378" t="s">
        <v>221</v>
      </c>
      <c r="E16" s="44" t="s">
        <v>158</v>
      </c>
      <c r="F16" s="206">
        <v>78</v>
      </c>
      <c r="G16" s="206">
        <v>17</v>
      </c>
      <c r="H16" s="334">
        <v>7</v>
      </c>
      <c r="I16" s="44" t="s">
        <v>159</v>
      </c>
      <c r="J16" s="206">
        <v>75</v>
      </c>
      <c r="K16" s="206">
        <v>16</v>
      </c>
      <c r="L16" s="334">
        <v>7</v>
      </c>
      <c r="M16" s="343">
        <v>8</v>
      </c>
      <c r="N16" s="343">
        <v>5</v>
      </c>
      <c r="O16" s="44" t="s">
        <v>47</v>
      </c>
      <c r="P16" s="207">
        <v>43</v>
      </c>
      <c r="Q16" s="481">
        <v>32</v>
      </c>
      <c r="R16" s="335">
        <v>6</v>
      </c>
      <c r="S16" s="44" t="s">
        <v>106</v>
      </c>
      <c r="T16" s="207">
        <v>51</v>
      </c>
      <c r="U16" s="207">
        <v>52</v>
      </c>
      <c r="V16" s="335">
        <v>5</v>
      </c>
      <c r="W16" s="353">
        <f t="shared" si="3"/>
        <v>6.875</v>
      </c>
      <c r="X16" s="372">
        <f t="shared" si="4"/>
        <v>247</v>
      </c>
      <c r="Y16" s="203">
        <f t="shared" si="1"/>
        <v>25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1650247025</v>
      </c>
      <c r="AD16" s="77">
        <f t="shared" si="2"/>
        <v>165</v>
      </c>
    </row>
    <row r="17" spans="1:30" ht="18" customHeight="1">
      <c r="A17" s="321">
        <f t="shared" si="0"/>
        <v>34</v>
      </c>
      <c r="B17" s="321">
        <v>1</v>
      </c>
      <c r="C17" s="214">
        <v>14</v>
      </c>
      <c r="D17" s="378" t="s">
        <v>222</v>
      </c>
      <c r="E17" s="44" t="s">
        <v>158</v>
      </c>
      <c r="F17" s="208">
        <v>124</v>
      </c>
      <c r="G17" s="208">
        <v>93</v>
      </c>
      <c r="H17" s="336">
        <v>2</v>
      </c>
      <c r="I17" s="44" t="s">
        <v>159</v>
      </c>
      <c r="J17" s="208">
        <v>90</v>
      </c>
      <c r="K17" s="208">
        <v>34</v>
      </c>
      <c r="L17" s="336">
        <v>6</v>
      </c>
      <c r="M17" s="343">
        <v>3</v>
      </c>
      <c r="N17" s="343">
        <v>2</v>
      </c>
      <c r="O17" s="44" t="s">
        <v>41</v>
      </c>
      <c r="P17" s="207">
        <v>61</v>
      </c>
      <c r="Q17" s="481">
        <v>84</v>
      </c>
      <c r="R17" s="335">
        <v>3</v>
      </c>
      <c r="S17" s="44" t="s">
        <v>42</v>
      </c>
      <c r="T17" s="207">
        <v>57</v>
      </c>
      <c r="U17" s="207">
        <v>68</v>
      </c>
      <c r="V17" s="335">
        <v>4</v>
      </c>
      <c r="W17" s="353">
        <f t="shared" si="3"/>
        <v>3.625</v>
      </c>
      <c r="X17" s="372">
        <f t="shared" si="4"/>
        <v>332</v>
      </c>
      <c r="Y17" s="203">
        <f t="shared" si="1"/>
        <v>67.666666666666671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2950332067.6666665</v>
      </c>
      <c r="AD17" s="77">
        <f t="shared" si="2"/>
        <v>295</v>
      </c>
    </row>
    <row r="18" spans="1:30" ht="18" customHeight="1">
      <c r="A18" s="321">
        <f t="shared" si="0"/>
        <v>99</v>
      </c>
      <c r="B18" s="321">
        <v>1</v>
      </c>
      <c r="C18" s="214">
        <v>15</v>
      </c>
      <c r="D18" s="378" t="s">
        <v>223</v>
      </c>
      <c r="E18" s="44" t="s">
        <v>158</v>
      </c>
      <c r="F18" s="206">
        <v>98</v>
      </c>
      <c r="G18" s="206">
        <v>39</v>
      </c>
      <c r="H18" s="334">
        <v>6</v>
      </c>
      <c r="I18" s="44" t="s">
        <v>159</v>
      </c>
      <c r="J18" s="206">
        <v>79</v>
      </c>
      <c r="K18" s="206">
        <v>23</v>
      </c>
      <c r="L18" s="334">
        <v>6</v>
      </c>
      <c r="M18" s="343">
        <v>4</v>
      </c>
      <c r="N18" s="343">
        <v>4</v>
      </c>
      <c r="O18" s="44" t="s">
        <v>41</v>
      </c>
      <c r="P18" s="207">
        <v>41</v>
      </c>
      <c r="Q18" s="481">
        <v>22</v>
      </c>
      <c r="R18" s="335">
        <v>6</v>
      </c>
      <c r="S18" s="44" t="s">
        <v>200</v>
      </c>
      <c r="T18" s="207">
        <v>50</v>
      </c>
      <c r="U18" s="207">
        <v>47</v>
      </c>
      <c r="V18" s="335">
        <v>5</v>
      </c>
      <c r="W18" s="353">
        <f t="shared" si="3"/>
        <v>5.375</v>
      </c>
      <c r="X18" s="372">
        <f t="shared" si="4"/>
        <v>268</v>
      </c>
      <c r="Y18" s="203">
        <f t="shared" si="1"/>
        <v>32.166666666666664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2250268032.1666665</v>
      </c>
      <c r="AD18" s="77">
        <f t="shared" si="2"/>
        <v>225</v>
      </c>
    </row>
    <row r="19" spans="1:30" ht="18" customHeight="1">
      <c r="A19" s="321">
        <f t="shared" si="0"/>
        <v>46</v>
      </c>
      <c r="B19" s="321">
        <v>1</v>
      </c>
      <c r="C19" s="214">
        <v>16</v>
      </c>
      <c r="D19" s="378" t="s">
        <v>224</v>
      </c>
      <c r="E19" s="44" t="s">
        <v>158</v>
      </c>
      <c r="F19" s="206">
        <v>110</v>
      </c>
      <c r="G19" s="206">
        <v>61</v>
      </c>
      <c r="H19" s="334">
        <v>4</v>
      </c>
      <c r="I19" s="44" t="s">
        <v>159</v>
      </c>
      <c r="J19" s="206">
        <v>109</v>
      </c>
      <c r="K19" s="206">
        <v>62</v>
      </c>
      <c r="L19" s="334">
        <v>4</v>
      </c>
      <c r="M19" s="343">
        <v>2</v>
      </c>
      <c r="N19" s="343">
        <v>4</v>
      </c>
      <c r="O19" s="44" t="s">
        <v>41</v>
      </c>
      <c r="P19" s="207">
        <v>48</v>
      </c>
      <c r="Q19" s="481">
        <v>41</v>
      </c>
      <c r="R19" s="335">
        <v>5</v>
      </c>
      <c r="S19" s="44" t="s">
        <v>200</v>
      </c>
      <c r="T19" s="207">
        <v>56</v>
      </c>
      <c r="U19" s="207">
        <v>67</v>
      </c>
      <c r="V19" s="335">
        <v>4</v>
      </c>
      <c r="W19" s="353">
        <f t="shared" si="3"/>
        <v>3.625</v>
      </c>
      <c r="X19" s="372">
        <f t="shared" si="4"/>
        <v>323</v>
      </c>
      <c r="Y19" s="203">
        <f t="shared" si="1"/>
        <v>59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2950323059</v>
      </c>
      <c r="AD19" s="77">
        <f t="shared" si="2"/>
        <v>295</v>
      </c>
    </row>
    <row r="20" spans="1:30" ht="18" customHeight="1">
      <c r="A20" s="321">
        <f t="shared" si="0"/>
        <v>112</v>
      </c>
      <c r="B20" s="321">
        <v>1</v>
      </c>
      <c r="C20" s="214">
        <v>17</v>
      </c>
      <c r="D20" s="378" t="s">
        <v>225</v>
      </c>
      <c r="E20" s="44" t="s">
        <v>158</v>
      </c>
      <c r="F20" s="209">
        <v>59</v>
      </c>
      <c r="G20" s="209">
        <v>3</v>
      </c>
      <c r="H20" s="337">
        <v>9</v>
      </c>
      <c r="I20" s="44" t="s">
        <v>331</v>
      </c>
      <c r="J20" s="209">
        <v>75</v>
      </c>
      <c r="K20" s="209">
        <v>16</v>
      </c>
      <c r="L20" s="337">
        <v>7</v>
      </c>
      <c r="M20" s="343">
        <v>8</v>
      </c>
      <c r="N20" s="343">
        <v>2</v>
      </c>
      <c r="O20" s="44" t="s">
        <v>42</v>
      </c>
      <c r="P20" s="207">
        <v>50</v>
      </c>
      <c r="Q20" s="481">
        <v>51</v>
      </c>
      <c r="R20" s="335">
        <v>5</v>
      </c>
      <c r="S20" s="44" t="s">
        <v>44</v>
      </c>
      <c r="T20" s="207">
        <v>40</v>
      </c>
      <c r="U20" s="207">
        <v>16</v>
      </c>
      <c r="V20" s="335">
        <v>7</v>
      </c>
      <c r="W20" s="353">
        <f t="shared" si="3"/>
        <v>7.5</v>
      </c>
      <c r="X20" s="372">
        <f t="shared" si="4"/>
        <v>224</v>
      </c>
      <c r="Y20" s="203">
        <f t="shared" si="1"/>
        <v>17.5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1400224017.5</v>
      </c>
      <c r="AD20" s="77">
        <f t="shared" si="2"/>
        <v>140</v>
      </c>
    </row>
    <row r="21" spans="1:30" ht="18" customHeight="1">
      <c r="A21" s="321">
        <f t="shared" si="0"/>
        <v>117</v>
      </c>
      <c r="B21" s="321">
        <v>1</v>
      </c>
      <c r="C21" s="214">
        <v>18</v>
      </c>
      <c r="D21" s="378" t="s">
        <v>226</v>
      </c>
      <c r="E21" s="44" t="s">
        <v>158</v>
      </c>
      <c r="F21" s="206">
        <v>65</v>
      </c>
      <c r="G21" s="206">
        <v>9</v>
      </c>
      <c r="H21" s="334">
        <v>8</v>
      </c>
      <c r="I21" s="44" t="s">
        <v>159</v>
      </c>
      <c r="J21" s="206">
        <v>75</v>
      </c>
      <c r="K21" s="206">
        <v>16</v>
      </c>
      <c r="L21" s="334">
        <v>7</v>
      </c>
      <c r="M21" s="343">
        <v>6</v>
      </c>
      <c r="N21" s="343">
        <v>5</v>
      </c>
      <c r="O21" s="44" t="s">
        <v>47</v>
      </c>
      <c r="P21" s="207">
        <v>46</v>
      </c>
      <c r="Q21" s="481">
        <v>42</v>
      </c>
      <c r="R21" s="335">
        <v>5</v>
      </c>
      <c r="S21" s="44" t="s">
        <v>200</v>
      </c>
      <c r="T21" s="207">
        <v>31</v>
      </c>
      <c r="U21" s="207">
        <v>1</v>
      </c>
      <c r="V21" s="335">
        <v>9</v>
      </c>
      <c r="W21" s="353">
        <f t="shared" si="3"/>
        <v>7</v>
      </c>
      <c r="X21" s="372">
        <f t="shared" si="4"/>
        <v>217</v>
      </c>
      <c r="Y21" s="203">
        <f t="shared" si="1"/>
        <v>15.5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1600217015.5</v>
      </c>
      <c r="AD21" s="77">
        <f t="shared" si="2"/>
        <v>160</v>
      </c>
    </row>
    <row r="22" spans="1:30" ht="18" customHeight="1">
      <c r="A22" s="321">
        <f t="shared" si="0"/>
        <v>123</v>
      </c>
      <c r="B22" s="321">
        <v>1</v>
      </c>
      <c r="C22" s="214">
        <v>19</v>
      </c>
      <c r="D22" s="378" t="s">
        <v>227</v>
      </c>
      <c r="E22" s="44" t="s">
        <v>158</v>
      </c>
      <c r="F22" s="206">
        <v>43</v>
      </c>
      <c r="G22" s="206">
        <v>0</v>
      </c>
      <c r="H22" s="334">
        <v>9</v>
      </c>
      <c r="I22" s="44" t="s">
        <v>331</v>
      </c>
      <c r="J22" s="206">
        <v>72</v>
      </c>
      <c r="K22" s="206">
        <v>9</v>
      </c>
      <c r="L22" s="334">
        <v>8</v>
      </c>
      <c r="M22" s="343">
        <v>9</v>
      </c>
      <c r="N22" s="343">
        <v>8</v>
      </c>
      <c r="O22" s="44" t="s">
        <v>43</v>
      </c>
      <c r="P22" s="207">
        <v>40</v>
      </c>
      <c r="Q22" s="481">
        <v>18</v>
      </c>
      <c r="R22" s="335">
        <v>7</v>
      </c>
      <c r="S22" s="44" t="s">
        <v>200</v>
      </c>
      <c r="T22" s="207">
        <v>34</v>
      </c>
      <c r="U22" s="207">
        <v>5</v>
      </c>
      <c r="V22" s="335">
        <v>8</v>
      </c>
      <c r="W22" s="353">
        <f t="shared" si="3"/>
        <v>8.375</v>
      </c>
      <c r="X22" s="372">
        <f t="shared" si="4"/>
        <v>189</v>
      </c>
      <c r="Y22" s="203">
        <f t="shared" si="1"/>
        <v>6.833333333333333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1050189006.8333334</v>
      </c>
      <c r="AD22" s="77">
        <f t="shared" si="2"/>
        <v>105</v>
      </c>
    </row>
    <row r="23" spans="1:30" ht="18" customHeight="1" thickBot="1">
      <c r="A23" s="321">
        <f t="shared" si="0"/>
        <v>85</v>
      </c>
      <c r="B23" s="321">
        <v>1</v>
      </c>
      <c r="C23" s="214">
        <v>20</v>
      </c>
      <c r="D23" s="378" t="s">
        <v>228</v>
      </c>
      <c r="E23" s="44" t="s">
        <v>160</v>
      </c>
      <c r="F23" s="206">
        <v>93</v>
      </c>
      <c r="G23" s="206">
        <v>32</v>
      </c>
      <c r="H23" s="334">
        <v>6</v>
      </c>
      <c r="I23" s="44" t="s">
        <v>159</v>
      </c>
      <c r="J23" s="206">
        <v>95</v>
      </c>
      <c r="K23" s="206">
        <v>40</v>
      </c>
      <c r="L23" s="334">
        <v>5</v>
      </c>
      <c r="M23" s="343">
        <v>3</v>
      </c>
      <c r="N23" s="343">
        <v>3</v>
      </c>
      <c r="O23" s="44" t="s">
        <v>41</v>
      </c>
      <c r="P23" s="207">
        <v>44</v>
      </c>
      <c r="Q23" s="481">
        <v>30</v>
      </c>
      <c r="R23" s="335">
        <v>6</v>
      </c>
      <c r="S23" s="44" t="s">
        <v>200</v>
      </c>
      <c r="T23" s="207">
        <v>48</v>
      </c>
      <c r="U23" s="207">
        <v>41</v>
      </c>
      <c r="V23" s="335">
        <v>5</v>
      </c>
      <c r="W23" s="353">
        <f t="shared" si="3"/>
        <v>4.875</v>
      </c>
      <c r="X23" s="372">
        <f t="shared" si="4"/>
        <v>280</v>
      </c>
      <c r="Y23" s="203">
        <f t="shared" si="1"/>
        <v>35.833333333333336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2450280035.8333335</v>
      </c>
      <c r="AD23" s="77">
        <f t="shared" si="2"/>
        <v>245</v>
      </c>
    </row>
    <row r="24" spans="1:30" ht="18" customHeight="1" thickBot="1">
      <c r="A24" s="322">
        <f t="shared" si="0"/>
        <v>36</v>
      </c>
      <c r="B24" s="322">
        <v>1</v>
      </c>
      <c r="C24" s="218">
        <v>21</v>
      </c>
      <c r="D24" s="379" t="s">
        <v>229</v>
      </c>
      <c r="E24" s="338" t="s">
        <v>158</v>
      </c>
      <c r="F24" s="328">
        <v>97</v>
      </c>
      <c r="G24" s="328">
        <v>37</v>
      </c>
      <c r="H24" s="339">
        <v>6</v>
      </c>
      <c r="I24" s="338" t="s">
        <v>159</v>
      </c>
      <c r="J24" s="328">
        <v>109</v>
      </c>
      <c r="K24" s="328">
        <v>62</v>
      </c>
      <c r="L24" s="339">
        <v>4</v>
      </c>
      <c r="M24" s="344">
        <v>4</v>
      </c>
      <c r="N24" s="344">
        <v>6</v>
      </c>
      <c r="O24" s="338" t="s">
        <v>47</v>
      </c>
      <c r="P24" s="329">
        <v>62</v>
      </c>
      <c r="Q24" s="481">
        <v>83</v>
      </c>
      <c r="R24" s="350">
        <v>3</v>
      </c>
      <c r="S24" s="338" t="s">
        <v>106</v>
      </c>
      <c r="T24" s="329">
        <v>63</v>
      </c>
      <c r="U24" s="329">
        <v>88</v>
      </c>
      <c r="V24" s="350">
        <v>2</v>
      </c>
      <c r="W24" s="354">
        <f t="shared" si="3"/>
        <v>4.125</v>
      </c>
      <c r="X24" s="373">
        <f t="shared" si="4"/>
        <v>331</v>
      </c>
      <c r="Y24" s="330">
        <f t="shared" si="1"/>
        <v>61.5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2750331061.5</v>
      </c>
      <c r="AD24" s="77">
        <f t="shared" si="2"/>
        <v>275</v>
      </c>
    </row>
    <row r="25" spans="1:30" ht="18" customHeight="1">
      <c r="A25" s="320">
        <f t="shared" si="0"/>
        <v>116</v>
      </c>
      <c r="B25" s="320">
        <v>2</v>
      </c>
      <c r="C25" s="212">
        <v>1</v>
      </c>
      <c r="D25" s="213" t="s">
        <v>230</v>
      </c>
      <c r="E25" s="51" t="s">
        <v>158</v>
      </c>
      <c r="F25" s="205">
        <v>76</v>
      </c>
      <c r="G25" s="205">
        <v>16</v>
      </c>
      <c r="H25" s="340">
        <v>7</v>
      </c>
      <c r="I25" s="51" t="s">
        <v>159</v>
      </c>
      <c r="J25" s="205">
        <v>68</v>
      </c>
      <c r="K25" s="205">
        <v>3</v>
      </c>
      <c r="L25" s="340">
        <v>8</v>
      </c>
      <c r="M25" s="345">
        <v>6</v>
      </c>
      <c r="N25" s="345">
        <v>7</v>
      </c>
      <c r="O25" s="51" t="s">
        <v>41</v>
      </c>
      <c r="P25" s="211">
        <v>34</v>
      </c>
      <c r="Q25" s="211">
        <v>7</v>
      </c>
      <c r="R25" s="351">
        <v>8</v>
      </c>
      <c r="S25" s="51" t="s">
        <v>47</v>
      </c>
      <c r="T25" s="211">
        <v>40</v>
      </c>
      <c r="U25" s="211">
        <v>20</v>
      </c>
      <c r="V25" s="351">
        <v>7</v>
      </c>
      <c r="W25" s="355">
        <f t="shared" si="3"/>
        <v>7.125</v>
      </c>
      <c r="X25" s="374">
        <f t="shared" si="4"/>
        <v>218</v>
      </c>
      <c r="Y25" s="202">
        <f t="shared" si="1"/>
        <v>10.833333333333334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1550218010.8333333</v>
      </c>
      <c r="AD25" s="77">
        <f t="shared" si="2"/>
        <v>155</v>
      </c>
    </row>
    <row r="26" spans="1:30" ht="18" customHeight="1">
      <c r="A26" s="321">
        <f t="shared" si="0"/>
        <v>68</v>
      </c>
      <c r="B26" s="321">
        <v>2</v>
      </c>
      <c r="C26" s="214">
        <v>2</v>
      </c>
      <c r="D26" s="215" t="s">
        <v>231</v>
      </c>
      <c r="E26" s="44" t="s">
        <v>158</v>
      </c>
      <c r="F26" s="206">
        <v>93</v>
      </c>
      <c r="G26" s="206">
        <v>32</v>
      </c>
      <c r="H26" s="334">
        <v>6</v>
      </c>
      <c r="I26" s="44" t="s">
        <v>159</v>
      </c>
      <c r="J26" s="206">
        <v>102</v>
      </c>
      <c r="K26" s="206">
        <v>50</v>
      </c>
      <c r="L26" s="334">
        <v>5</v>
      </c>
      <c r="M26" s="343">
        <v>4</v>
      </c>
      <c r="N26" s="343">
        <v>4</v>
      </c>
      <c r="O26" s="44" t="s">
        <v>41</v>
      </c>
      <c r="P26" s="207">
        <v>62</v>
      </c>
      <c r="Q26" s="207">
        <v>87</v>
      </c>
      <c r="R26" s="335">
        <v>2</v>
      </c>
      <c r="S26" s="44" t="s">
        <v>200</v>
      </c>
      <c r="T26" s="207">
        <v>50</v>
      </c>
      <c r="U26" s="207">
        <v>47</v>
      </c>
      <c r="V26" s="335">
        <v>5</v>
      </c>
      <c r="W26" s="353">
        <f t="shared" si="3"/>
        <v>4.625</v>
      </c>
      <c r="X26" s="372">
        <f t="shared" si="4"/>
        <v>307</v>
      </c>
      <c r="Y26" s="203">
        <f t="shared" si="1"/>
        <v>49.666666666666664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2550307049.6666665</v>
      </c>
      <c r="AD26" s="77">
        <f t="shared" si="2"/>
        <v>255</v>
      </c>
    </row>
    <row r="27" spans="1:30" ht="18" customHeight="1">
      <c r="A27" s="321">
        <f t="shared" si="0"/>
        <v>8</v>
      </c>
      <c r="B27" s="321">
        <v>2</v>
      </c>
      <c r="C27" s="214">
        <v>3</v>
      </c>
      <c r="D27" s="215" t="s">
        <v>232</v>
      </c>
      <c r="E27" s="44" t="s">
        <v>158</v>
      </c>
      <c r="F27" s="206">
        <v>124</v>
      </c>
      <c r="G27" s="206">
        <v>93</v>
      </c>
      <c r="H27" s="334">
        <v>2</v>
      </c>
      <c r="I27" s="44" t="s">
        <v>331</v>
      </c>
      <c r="J27" s="206">
        <v>114</v>
      </c>
      <c r="K27" s="206">
        <v>70</v>
      </c>
      <c r="L27" s="334">
        <v>4</v>
      </c>
      <c r="M27" s="343">
        <v>1</v>
      </c>
      <c r="N27" s="343">
        <v>1</v>
      </c>
      <c r="O27" s="44" t="s">
        <v>41</v>
      </c>
      <c r="P27" s="207">
        <v>64</v>
      </c>
      <c r="Q27" s="207">
        <v>94</v>
      </c>
      <c r="R27" s="335">
        <v>1</v>
      </c>
      <c r="S27" s="44" t="s">
        <v>44</v>
      </c>
      <c r="T27" s="207">
        <v>61</v>
      </c>
      <c r="U27" s="207">
        <v>80</v>
      </c>
      <c r="V27" s="335">
        <v>3</v>
      </c>
      <c r="W27" s="353">
        <f t="shared" si="3"/>
        <v>2.25</v>
      </c>
      <c r="X27" s="371">
        <f t="shared" si="4"/>
        <v>363</v>
      </c>
      <c r="Y27" s="203">
        <f t="shared" si="1"/>
        <v>83.333333333333329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3500363083.3333335</v>
      </c>
      <c r="AD27" s="77">
        <f t="shared" si="2"/>
        <v>350</v>
      </c>
    </row>
    <row r="28" spans="1:30" ht="18" customHeight="1">
      <c r="A28" s="321">
        <f t="shared" si="0"/>
        <v>119</v>
      </c>
      <c r="B28" s="321">
        <v>2</v>
      </c>
      <c r="C28" s="214">
        <v>4</v>
      </c>
      <c r="D28" s="215" t="s">
        <v>233</v>
      </c>
      <c r="E28" s="44" t="s">
        <v>160</v>
      </c>
      <c r="F28" s="206">
        <v>59</v>
      </c>
      <c r="G28" s="206">
        <v>3</v>
      </c>
      <c r="H28" s="334">
        <v>9</v>
      </c>
      <c r="I28" s="44" t="s">
        <v>331</v>
      </c>
      <c r="J28" s="206">
        <v>73</v>
      </c>
      <c r="K28" s="206">
        <v>11</v>
      </c>
      <c r="L28" s="334">
        <v>7</v>
      </c>
      <c r="M28" s="343">
        <v>8</v>
      </c>
      <c r="N28" s="343">
        <v>4</v>
      </c>
      <c r="O28" s="44" t="s">
        <v>41</v>
      </c>
      <c r="P28" s="207">
        <v>38</v>
      </c>
      <c r="Q28" s="207">
        <v>17</v>
      </c>
      <c r="R28" s="335">
        <v>7</v>
      </c>
      <c r="S28" s="44" t="s">
        <v>42</v>
      </c>
      <c r="T28" s="207">
        <v>36</v>
      </c>
      <c r="U28" s="207">
        <v>8</v>
      </c>
      <c r="V28" s="335">
        <v>8</v>
      </c>
      <c r="W28" s="353">
        <f t="shared" si="3"/>
        <v>7.875</v>
      </c>
      <c r="X28" s="372">
        <f t="shared" si="4"/>
        <v>206</v>
      </c>
      <c r="Y28" s="203">
        <f t="shared" si="1"/>
        <v>8.8333333333333339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1250206008.8333333</v>
      </c>
      <c r="AD28" s="77">
        <f t="shared" si="2"/>
        <v>125</v>
      </c>
    </row>
    <row r="29" spans="1:30" ht="18" customHeight="1">
      <c r="A29" s="321">
        <f t="shared" si="0"/>
        <v>36</v>
      </c>
      <c r="B29" s="321">
        <v>2</v>
      </c>
      <c r="C29" s="214">
        <v>5</v>
      </c>
      <c r="D29" s="215" t="s">
        <v>234</v>
      </c>
      <c r="E29" s="44" t="s">
        <v>160</v>
      </c>
      <c r="F29" s="206">
        <v>104</v>
      </c>
      <c r="G29" s="206">
        <v>50</v>
      </c>
      <c r="H29" s="334">
        <v>5</v>
      </c>
      <c r="I29" s="44" t="s">
        <v>159</v>
      </c>
      <c r="J29" s="206">
        <v>111</v>
      </c>
      <c r="K29" s="206">
        <v>65</v>
      </c>
      <c r="L29" s="334">
        <v>4</v>
      </c>
      <c r="M29" s="343">
        <v>3</v>
      </c>
      <c r="N29" s="343">
        <v>2</v>
      </c>
      <c r="O29" s="44" t="s">
        <v>45</v>
      </c>
      <c r="P29" s="207">
        <v>58</v>
      </c>
      <c r="Q29" s="207">
        <v>74</v>
      </c>
      <c r="R29" s="335">
        <v>4</v>
      </c>
      <c r="S29" s="44" t="s">
        <v>106</v>
      </c>
      <c r="T29" s="207">
        <v>58</v>
      </c>
      <c r="U29" s="207">
        <v>72</v>
      </c>
      <c r="V29" s="335">
        <v>4</v>
      </c>
      <c r="W29" s="353">
        <f t="shared" si="3"/>
        <v>4</v>
      </c>
      <c r="X29" s="371">
        <f t="shared" si="4"/>
        <v>331</v>
      </c>
      <c r="Y29" s="203">
        <f t="shared" si="1"/>
        <v>62.666666666666664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2800331062.6666665</v>
      </c>
      <c r="AD29" s="77">
        <f t="shared" si="2"/>
        <v>280</v>
      </c>
    </row>
    <row r="30" spans="1:30" ht="18" customHeight="1">
      <c r="A30" s="321">
        <f t="shared" si="0"/>
        <v>80</v>
      </c>
      <c r="B30" s="321">
        <v>2</v>
      </c>
      <c r="C30" s="214">
        <v>6</v>
      </c>
      <c r="D30" s="215" t="s">
        <v>235</v>
      </c>
      <c r="E30" s="44" t="s">
        <v>158</v>
      </c>
      <c r="F30" s="206">
        <v>94</v>
      </c>
      <c r="G30" s="206">
        <v>33</v>
      </c>
      <c r="H30" s="334">
        <v>6</v>
      </c>
      <c r="I30" s="44" t="s">
        <v>331</v>
      </c>
      <c r="J30" s="206">
        <v>82</v>
      </c>
      <c r="K30" s="206">
        <v>26</v>
      </c>
      <c r="L30" s="334">
        <v>6</v>
      </c>
      <c r="M30" s="343">
        <v>4</v>
      </c>
      <c r="N30" s="343">
        <v>2</v>
      </c>
      <c r="O30" s="44" t="s">
        <v>47</v>
      </c>
      <c r="P30" s="207">
        <v>50</v>
      </c>
      <c r="Q30" s="207">
        <v>53</v>
      </c>
      <c r="R30" s="335">
        <v>5</v>
      </c>
      <c r="S30" s="44" t="s">
        <v>42</v>
      </c>
      <c r="T30" s="207">
        <v>62</v>
      </c>
      <c r="U30" s="207">
        <v>83</v>
      </c>
      <c r="V30" s="335">
        <v>3</v>
      </c>
      <c r="W30" s="353">
        <f t="shared" si="3"/>
        <v>5</v>
      </c>
      <c r="X30" s="371">
        <f t="shared" si="4"/>
        <v>288</v>
      </c>
      <c r="Y30" s="203">
        <f t="shared" si="1"/>
        <v>42.333333333333336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2400288042.3333335</v>
      </c>
      <c r="AD30" s="77">
        <f t="shared" si="2"/>
        <v>240</v>
      </c>
    </row>
    <row r="31" spans="1:30" ht="18" customHeight="1">
      <c r="A31" s="321">
        <f t="shared" si="0"/>
        <v>29</v>
      </c>
      <c r="B31" s="321">
        <v>2</v>
      </c>
      <c r="C31" s="214">
        <v>7</v>
      </c>
      <c r="D31" s="215" t="s">
        <v>236</v>
      </c>
      <c r="E31" s="44" t="s">
        <v>158</v>
      </c>
      <c r="F31" s="206">
        <v>112</v>
      </c>
      <c r="G31" s="206">
        <v>65</v>
      </c>
      <c r="H31" s="334">
        <v>4</v>
      </c>
      <c r="I31" s="44" t="s">
        <v>159</v>
      </c>
      <c r="J31" s="206">
        <v>115</v>
      </c>
      <c r="K31" s="206">
        <v>72</v>
      </c>
      <c r="L31" s="334">
        <v>4</v>
      </c>
      <c r="M31" s="343">
        <v>3</v>
      </c>
      <c r="N31" s="343">
        <v>2</v>
      </c>
      <c r="O31" s="44" t="s">
        <v>41</v>
      </c>
      <c r="P31" s="207">
        <v>62</v>
      </c>
      <c r="Q31" s="207">
        <v>87</v>
      </c>
      <c r="R31" s="335">
        <v>2</v>
      </c>
      <c r="S31" s="44" t="s">
        <v>106</v>
      </c>
      <c r="T31" s="207">
        <v>49</v>
      </c>
      <c r="U31" s="207">
        <v>47</v>
      </c>
      <c r="V31" s="335">
        <v>5</v>
      </c>
      <c r="W31" s="353">
        <f t="shared" si="3"/>
        <v>3.625</v>
      </c>
      <c r="X31" s="371">
        <f t="shared" si="4"/>
        <v>338</v>
      </c>
      <c r="Y31" s="203">
        <f t="shared" si="1"/>
        <v>68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2950338068</v>
      </c>
      <c r="AD31" s="77">
        <f t="shared" si="2"/>
        <v>295</v>
      </c>
    </row>
    <row r="32" spans="1:30" ht="18" customHeight="1">
      <c r="A32" s="321">
        <f t="shared" si="0"/>
        <v>55</v>
      </c>
      <c r="B32" s="321">
        <v>2</v>
      </c>
      <c r="C32" s="214">
        <v>8</v>
      </c>
      <c r="D32" s="215" t="s">
        <v>237</v>
      </c>
      <c r="E32" s="44" t="s">
        <v>158</v>
      </c>
      <c r="F32" s="206">
        <v>106</v>
      </c>
      <c r="G32" s="206">
        <v>53</v>
      </c>
      <c r="H32" s="334">
        <v>5</v>
      </c>
      <c r="I32" s="44" t="s">
        <v>331</v>
      </c>
      <c r="J32" s="206">
        <v>103</v>
      </c>
      <c r="K32" s="206">
        <v>52</v>
      </c>
      <c r="L32" s="334">
        <v>5</v>
      </c>
      <c r="M32" s="343">
        <v>6</v>
      </c>
      <c r="N32" s="343">
        <v>1</v>
      </c>
      <c r="O32" s="44" t="s">
        <v>42</v>
      </c>
      <c r="P32" s="207">
        <v>51</v>
      </c>
      <c r="Q32" s="207">
        <v>53</v>
      </c>
      <c r="R32" s="335">
        <v>5</v>
      </c>
      <c r="S32" s="44" t="s">
        <v>200</v>
      </c>
      <c r="T32" s="207">
        <v>53</v>
      </c>
      <c r="U32" s="207">
        <v>56</v>
      </c>
      <c r="V32" s="335">
        <v>5</v>
      </c>
      <c r="W32" s="353">
        <f t="shared" si="3"/>
        <v>5.25</v>
      </c>
      <c r="X32" s="371">
        <f t="shared" si="4"/>
        <v>313</v>
      </c>
      <c r="Y32" s="203">
        <f t="shared" si="1"/>
        <v>53.166666666666664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2300313053.1666665</v>
      </c>
      <c r="AD32" s="77">
        <f t="shared" si="2"/>
        <v>230</v>
      </c>
    </row>
    <row r="33" spans="1:30" ht="18" customHeight="1">
      <c r="A33" s="321">
        <f t="shared" si="0"/>
        <v>120</v>
      </c>
      <c r="B33" s="321">
        <v>2</v>
      </c>
      <c r="C33" s="214">
        <v>9</v>
      </c>
      <c r="D33" s="215" t="s">
        <v>238</v>
      </c>
      <c r="E33" s="44" t="s">
        <v>158</v>
      </c>
      <c r="F33" s="206">
        <v>56</v>
      </c>
      <c r="G33" s="206">
        <v>2</v>
      </c>
      <c r="H33" s="334">
        <v>9</v>
      </c>
      <c r="I33" s="44" t="s">
        <v>159</v>
      </c>
      <c r="J33" s="206">
        <v>63</v>
      </c>
      <c r="K33" s="206">
        <v>0</v>
      </c>
      <c r="L33" s="334">
        <v>9</v>
      </c>
      <c r="M33" s="343">
        <v>8</v>
      </c>
      <c r="N33" s="343">
        <v>7</v>
      </c>
      <c r="O33" s="44" t="s">
        <v>41</v>
      </c>
      <c r="P33" s="207">
        <v>39</v>
      </c>
      <c r="Q33" s="207">
        <v>19</v>
      </c>
      <c r="R33" s="335">
        <v>7</v>
      </c>
      <c r="S33" s="44" t="s">
        <v>43</v>
      </c>
      <c r="T33" s="207">
        <v>41</v>
      </c>
      <c r="U33" s="207">
        <v>21</v>
      </c>
      <c r="V33" s="335">
        <v>7</v>
      </c>
      <c r="W33" s="353">
        <f t="shared" si="3"/>
        <v>8.25</v>
      </c>
      <c r="X33" s="371">
        <f t="shared" si="4"/>
        <v>199</v>
      </c>
      <c r="Y33" s="203">
        <f t="shared" si="1"/>
        <v>7.333333333333333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1100199007.3333333</v>
      </c>
      <c r="AD33" s="77">
        <f t="shared" si="2"/>
        <v>110</v>
      </c>
    </row>
    <row r="34" spans="1:30" ht="18" customHeight="1">
      <c r="A34" s="321">
        <f t="shared" si="0"/>
        <v>66</v>
      </c>
      <c r="B34" s="321">
        <v>2</v>
      </c>
      <c r="C34" s="214">
        <v>10</v>
      </c>
      <c r="D34" s="215" t="s">
        <v>239</v>
      </c>
      <c r="E34" s="44" t="s">
        <v>158</v>
      </c>
      <c r="F34" s="206">
        <v>94</v>
      </c>
      <c r="G34" s="206">
        <v>33</v>
      </c>
      <c r="H34" s="334">
        <v>6</v>
      </c>
      <c r="I34" s="44" t="s">
        <v>331</v>
      </c>
      <c r="J34" s="206">
        <v>119</v>
      </c>
      <c r="K34" s="206">
        <v>78</v>
      </c>
      <c r="L34" s="334">
        <v>3</v>
      </c>
      <c r="M34" s="343">
        <v>5</v>
      </c>
      <c r="N34" s="343">
        <v>4</v>
      </c>
      <c r="O34" s="44" t="s">
        <v>200</v>
      </c>
      <c r="P34" s="207">
        <v>47</v>
      </c>
      <c r="Q34" s="207">
        <v>39</v>
      </c>
      <c r="R34" s="335">
        <v>5</v>
      </c>
      <c r="S34" s="44" t="s">
        <v>128</v>
      </c>
      <c r="T34" s="207">
        <v>48</v>
      </c>
      <c r="U34" s="207">
        <v>42</v>
      </c>
      <c r="V34" s="335">
        <v>5</v>
      </c>
      <c r="W34" s="353">
        <f t="shared" si="3"/>
        <v>4.75</v>
      </c>
      <c r="X34" s="371">
        <f t="shared" si="4"/>
        <v>308</v>
      </c>
      <c r="Y34" s="203">
        <f t="shared" si="1"/>
        <v>50.5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2500308050.5</v>
      </c>
      <c r="AD34" s="77">
        <f t="shared" si="2"/>
        <v>250</v>
      </c>
    </row>
    <row r="35" spans="1:30" ht="18" customHeight="1">
      <c r="A35" s="321">
        <f t="shared" si="0"/>
        <v>77</v>
      </c>
      <c r="B35" s="321">
        <v>2</v>
      </c>
      <c r="C35" s="214">
        <v>11</v>
      </c>
      <c r="D35" s="215" t="s">
        <v>240</v>
      </c>
      <c r="E35" s="44" t="s">
        <v>160</v>
      </c>
      <c r="F35" s="206">
        <v>95</v>
      </c>
      <c r="G35" s="206">
        <v>34</v>
      </c>
      <c r="H35" s="334">
        <v>6</v>
      </c>
      <c r="I35" s="44" t="s">
        <v>331</v>
      </c>
      <c r="J35" s="206">
        <v>105</v>
      </c>
      <c r="K35" s="206">
        <v>55</v>
      </c>
      <c r="L35" s="334">
        <v>5</v>
      </c>
      <c r="M35" s="343">
        <v>5</v>
      </c>
      <c r="N35" s="343">
        <v>1</v>
      </c>
      <c r="O35" s="44" t="s">
        <v>333</v>
      </c>
      <c r="P35" s="207">
        <v>43</v>
      </c>
      <c r="Q35" s="207">
        <v>30</v>
      </c>
      <c r="R35" s="335">
        <v>6</v>
      </c>
      <c r="S35" s="44" t="s">
        <v>335</v>
      </c>
      <c r="T35" s="207">
        <v>52</v>
      </c>
      <c r="U35" s="207">
        <v>64</v>
      </c>
      <c r="V35" s="335">
        <v>4</v>
      </c>
      <c r="W35" s="353">
        <f t="shared" si="3"/>
        <v>5.25</v>
      </c>
      <c r="X35" s="371">
        <f t="shared" si="4"/>
        <v>295</v>
      </c>
      <c r="Y35" s="203">
        <f t="shared" si="1"/>
        <v>45.333333333333336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2300295045.3333335</v>
      </c>
      <c r="AD35" s="77">
        <f t="shared" si="2"/>
        <v>230</v>
      </c>
    </row>
    <row r="36" spans="1:30" ht="18" customHeight="1">
      <c r="A36" s="321">
        <f t="shared" ref="A36:A67" si="6">RANK(X36,$X$4:$X$127,)</f>
        <v>57</v>
      </c>
      <c r="B36" s="321">
        <v>2</v>
      </c>
      <c r="C36" s="214">
        <v>12</v>
      </c>
      <c r="D36" s="215" t="s">
        <v>241</v>
      </c>
      <c r="E36" s="44" t="s">
        <v>158</v>
      </c>
      <c r="F36" s="206">
        <v>101</v>
      </c>
      <c r="G36" s="206">
        <v>44</v>
      </c>
      <c r="H36" s="334">
        <v>5</v>
      </c>
      <c r="I36" s="44" t="s">
        <v>159</v>
      </c>
      <c r="J36" s="206">
        <v>99</v>
      </c>
      <c r="K36" s="206">
        <v>46</v>
      </c>
      <c r="L36" s="334">
        <v>5</v>
      </c>
      <c r="M36" s="343">
        <v>3</v>
      </c>
      <c r="N36" s="343">
        <v>2</v>
      </c>
      <c r="O36" s="44" t="s">
        <v>47</v>
      </c>
      <c r="P36" s="207">
        <v>59</v>
      </c>
      <c r="Q36" s="207">
        <v>74</v>
      </c>
      <c r="R36" s="335">
        <v>4</v>
      </c>
      <c r="S36" s="44" t="s">
        <v>106</v>
      </c>
      <c r="T36" s="207">
        <v>53</v>
      </c>
      <c r="U36" s="207">
        <v>57</v>
      </c>
      <c r="V36" s="335">
        <v>5</v>
      </c>
      <c r="W36" s="353">
        <f t="shared" si="3"/>
        <v>4.375</v>
      </c>
      <c r="X36" s="371">
        <f t="shared" si="4"/>
        <v>312</v>
      </c>
      <c r="Y36" s="203">
        <f t="shared" ref="Y36:Y67" si="7">AVERAGE(G36,K36,AVERAGE(Q36,U36))</f>
        <v>51.833333333333336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2650312051.8333335</v>
      </c>
      <c r="AD36" s="77">
        <f t="shared" ref="AD36:AD67" si="8">IF(X36=0,"",(IF(H36=0,1,11-H36)*2+IF(L36=0,1,11-L36)*2+IF(M36=0,1,11-M36)*2+IF(R36=0,1,11-R36)+IF(V36=0,11-R36,11-V36))*5)</f>
        <v>265</v>
      </c>
    </row>
    <row r="37" spans="1:30" ht="18" customHeight="1">
      <c r="A37" s="321">
        <f t="shared" si="6"/>
        <v>27</v>
      </c>
      <c r="B37" s="321">
        <v>2</v>
      </c>
      <c r="C37" s="214">
        <v>14</v>
      </c>
      <c r="D37" s="215" t="s">
        <v>242</v>
      </c>
      <c r="E37" s="44" t="s">
        <v>158</v>
      </c>
      <c r="F37" s="206">
        <v>105</v>
      </c>
      <c r="G37" s="206">
        <v>51</v>
      </c>
      <c r="H37" s="334">
        <v>5</v>
      </c>
      <c r="I37" s="44" t="s">
        <v>159</v>
      </c>
      <c r="J37" s="206">
        <v>109</v>
      </c>
      <c r="K37" s="206">
        <v>62</v>
      </c>
      <c r="L37" s="334">
        <v>4</v>
      </c>
      <c r="M37" s="343">
        <v>5</v>
      </c>
      <c r="N37" s="343">
        <v>3</v>
      </c>
      <c r="O37" s="44" t="s">
        <v>47</v>
      </c>
      <c r="P37" s="207">
        <v>63</v>
      </c>
      <c r="Q37" s="207">
        <v>85</v>
      </c>
      <c r="R37" s="335">
        <v>3</v>
      </c>
      <c r="S37" s="44" t="s">
        <v>200</v>
      </c>
      <c r="T37" s="207">
        <v>63</v>
      </c>
      <c r="U37" s="207">
        <v>90</v>
      </c>
      <c r="V37" s="335">
        <v>2</v>
      </c>
      <c r="W37" s="353">
        <f t="shared" si="3"/>
        <v>4.125</v>
      </c>
      <c r="X37" s="371">
        <f t="shared" si="4"/>
        <v>340</v>
      </c>
      <c r="Y37" s="203">
        <f t="shared" si="7"/>
        <v>66.833333333333329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2750340066.8333335</v>
      </c>
      <c r="AD37" s="77">
        <f t="shared" si="8"/>
        <v>275</v>
      </c>
    </row>
    <row r="38" spans="1:30" ht="18" customHeight="1">
      <c r="A38" s="321">
        <f t="shared" si="6"/>
        <v>124</v>
      </c>
      <c r="B38" s="321">
        <v>2</v>
      </c>
      <c r="C38" s="214">
        <v>15</v>
      </c>
      <c r="D38" s="215" t="s">
        <v>243</v>
      </c>
      <c r="E38" s="44" t="s">
        <v>158</v>
      </c>
      <c r="F38" s="206">
        <v>43</v>
      </c>
      <c r="G38" s="206">
        <v>0</v>
      </c>
      <c r="H38" s="334">
        <v>9</v>
      </c>
      <c r="I38" s="44" t="s">
        <v>331</v>
      </c>
      <c r="J38" s="206">
        <v>66</v>
      </c>
      <c r="K38" s="206">
        <v>1</v>
      </c>
      <c r="L38" s="334">
        <v>9</v>
      </c>
      <c r="M38" s="343">
        <v>9</v>
      </c>
      <c r="N38" s="343">
        <v>9</v>
      </c>
      <c r="O38" s="44" t="s">
        <v>340</v>
      </c>
      <c r="P38" s="207" t="s">
        <v>340</v>
      </c>
      <c r="Q38" s="207" t="s">
        <v>340</v>
      </c>
      <c r="R38" s="335" t="s">
        <v>340</v>
      </c>
      <c r="S38" s="44" t="s">
        <v>340</v>
      </c>
      <c r="T38" s="207" t="s">
        <v>340</v>
      </c>
      <c r="U38" s="207" t="s">
        <v>340</v>
      </c>
      <c r="V38" s="335" t="s">
        <v>340</v>
      </c>
      <c r="W38" s="353" t="e">
        <f t="shared" si="3"/>
        <v>#DIV/0!</v>
      </c>
      <c r="X38" s="371">
        <f t="shared" si="4"/>
        <v>109</v>
      </c>
      <c r="Y38" s="203" t="e">
        <f t="shared" si="7"/>
        <v>#DIV/0!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 t="e">
        <f t="shared" si="5"/>
        <v>#VALUE!</v>
      </c>
      <c r="AD38" s="77" t="e">
        <f t="shared" si="8"/>
        <v>#VALUE!</v>
      </c>
    </row>
    <row r="39" spans="1:30" ht="18" customHeight="1">
      <c r="A39" s="321">
        <f t="shared" si="6"/>
        <v>103</v>
      </c>
      <c r="B39" s="321">
        <v>2</v>
      </c>
      <c r="C39" s="214">
        <v>16</v>
      </c>
      <c r="D39" s="215" t="s">
        <v>244</v>
      </c>
      <c r="E39" s="44" t="s">
        <v>158</v>
      </c>
      <c r="F39" s="206">
        <v>84</v>
      </c>
      <c r="G39" s="206">
        <v>22</v>
      </c>
      <c r="H39" s="334">
        <v>7</v>
      </c>
      <c r="I39" s="44" t="s">
        <v>159</v>
      </c>
      <c r="J39" s="206">
        <v>99</v>
      </c>
      <c r="K39" s="206">
        <v>46</v>
      </c>
      <c r="L39" s="334">
        <v>5</v>
      </c>
      <c r="M39" s="343">
        <v>4</v>
      </c>
      <c r="N39" s="343">
        <v>4</v>
      </c>
      <c r="O39" s="44" t="s">
        <v>45</v>
      </c>
      <c r="P39" s="207">
        <v>41</v>
      </c>
      <c r="Q39" s="207">
        <v>26</v>
      </c>
      <c r="R39" s="335">
        <v>6</v>
      </c>
      <c r="S39" s="44" t="s">
        <v>106</v>
      </c>
      <c r="T39" s="207">
        <v>35</v>
      </c>
      <c r="U39" s="207">
        <v>5</v>
      </c>
      <c r="V39" s="335">
        <v>8</v>
      </c>
      <c r="W39" s="353">
        <f t="shared" si="3"/>
        <v>5.75</v>
      </c>
      <c r="X39" s="371">
        <f t="shared" si="4"/>
        <v>259</v>
      </c>
      <c r="Y39" s="203">
        <f t="shared" si="7"/>
        <v>27.833333333333332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2100259027.8333333</v>
      </c>
      <c r="AD39" s="77">
        <f t="shared" si="8"/>
        <v>210</v>
      </c>
    </row>
    <row r="40" spans="1:30" ht="18" customHeight="1">
      <c r="A40" s="321">
        <f t="shared" si="6"/>
        <v>107</v>
      </c>
      <c r="B40" s="321">
        <v>2</v>
      </c>
      <c r="C40" s="214">
        <v>17</v>
      </c>
      <c r="D40" s="215" t="s">
        <v>245</v>
      </c>
      <c r="E40" s="44" t="s">
        <v>160</v>
      </c>
      <c r="F40" s="206">
        <v>71</v>
      </c>
      <c r="G40" s="206">
        <v>13</v>
      </c>
      <c r="H40" s="334">
        <v>7</v>
      </c>
      <c r="I40" s="44" t="s">
        <v>331</v>
      </c>
      <c r="J40" s="206">
        <v>89</v>
      </c>
      <c r="K40" s="206">
        <v>33</v>
      </c>
      <c r="L40" s="334">
        <v>6</v>
      </c>
      <c r="M40" s="343">
        <v>6</v>
      </c>
      <c r="N40" s="343">
        <v>5</v>
      </c>
      <c r="O40" s="44" t="s">
        <v>41</v>
      </c>
      <c r="P40" s="207">
        <v>41</v>
      </c>
      <c r="Q40" s="207">
        <v>22</v>
      </c>
      <c r="R40" s="335">
        <v>6</v>
      </c>
      <c r="S40" s="44" t="s">
        <v>200</v>
      </c>
      <c r="T40" s="207">
        <v>40</v>
      </c>
      <c r="U40" s="207">
        <v>20</v>
      </c>
      <c r="V40" s="335">
        <v>7</v>
      </c>
      <c r="W40" s="353">
        <f t="shared" si="3"/>
        <v>6.375</v>
      </c>
      <c r="X40" s="372">
        <f t="shared" si="4"/>
        <v>241</v>
      </c>
      <c r="Y40" s="203">
        <f t="shared" si="7"/>
        <v>22.333333333333332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1850241022.3333333</v>
      </c>
      <c r="AD40" s="77">
        <f t="shared" si="8"/>
        <v>185</v>
      </c>
    </row>
    <row r="41" spans="1:30" ht="18" customHeight="1">
      <c r="A41" s="321">
        <f t="shared" si="6"/>
        <v>94</v>
      </c>
      <c r="B41" s="321">
        <v>2</v>
      </c>
      <c r="C41" s="214">
        <v>18</v>
      </c>
      <c r="D41" s="215" t="s">
        <v>246</v>
      </c>
      <c r="E41" s="44" t="s">
        <v>158</v>
      </c>
      <c r="F41" s="206">
        <v>88</v>
      </c>
      <c r="G41" s="206">
        <v>26</v>
      </c>
      <c r="H41" s="334">
        <v>6</v>
      </c>
      <c r="I41" s="44" t="s">
        <v>159</v>
      </c>
      <c r="J41" s="206">
        <v>99</v>
      </c>
      <c r="K41" s="206">
        <v>46</v>
      </c>
      <c r="L41" s="334">
        <v>5</v>
      </c>
      <c r="M41" s="343">
        <v>4</v>
      </c>
      <c r="N41" s="343">
        <v>6</v>
      </c>
      <c r="O41" s="44" t="s">
        <v>47</v>
      </c>
      <c r="P41" s="207">
        <v>41</v>
      </c>
      <c r="Q41" s="207">
        <v>24</v>
      </c>
      <c r="R41" s="335">
        <v>6</v>
      </c>
      <c r="S41" s="44" t="s">
        <v>200</v>
      </c>
      <c r="T41" s="207">
        <v>44</v>
      </c>
      <c r="U41" s="207">
        <v>30</v>
      </c>
      <c r="V41" s="335">
        <v>6</v>
      </c>
      <c r="W41" s="353">
        <f t="shared" si="3"/>
        <v>5.25</v>
      </c>
      <c r="X41" s="372">
        <f t="shared" si="4"/>
        <v>272</v>
      </c>
      <c r="Y41" s="203">
        <f t="shared" si="7"/>
        <v>33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2300272033</v>
      </c>
      <c r="AD41" s="77">
        <f t="shared" si="8"/>
        <v>230</v>
      </c>
    </row>
    <row r="42" spans="1:30" ht="18" customHeight="1">
      <c r="A42" s="321">
        <f t="shared" si="6"/>
        <v>36</v>
      </c>
      <c r="B42" s="321">
        <v>2</v>
      </c>
      <c r="C42" s="214">
        <v>19</v>
      </c>
      <c r="D42" s="215" t="s">
        <v>247</v>
      </c>
      <c r="E42" s="44" t="s">
        <v>158</v>
      </c>
      <c r="F42" s="206">
        <v>119</v>
      </c>
      <c r="G42" s="206">
        <v>81</v>
      </c>
      <c r="H42" s="334">
        <v>3</v>
      </c>
      <c r="I42" s="44" t="s">
        <v>159</v>
      </c>
      <c r="J42" s="206">
        <v>102</v>
      </c>
      <c r="K42" s="206">
        <v>50</v>
      </c>
      <c r="L42" s="334">
        <v>5</v>
      </c>
      <c r="M42" s="346">
        <v>2</v>
      </c>
      <c r="N42" s="346">
        <v>2</v>
      </c>
      <c r="O42" s="44" t="s">
        <v>106</v>
      </c>
      <c r="P42" s="207">
        <v>55</v>
      </c>
      <c r="Q42" s="207">
        <v>63</v>
      </c>
      <c r="R42" s="335">
        <v>4</v>
      </c>
      <c r="S42" s="44" t="s">
        <v>200</v>
      </c>
      <c r="T42" s="207">
        <v>55</v>
      </c>
      <c r="U42" s="207">
        <v>63</v>
      </c>
      <c r="V42" s="335">
        <v>4</v>
      </c>
      <c r="W42" s="353">
        <f t="shared" si="3"/>
        <v>3.5</v>
      </c>
      <c r="X42" s="372">
        <f t="shared" si="4"/>
        <v>331</v>
      </c>
      <c r="Y42" s="203">
        <f t="shared" si="7"/>
        <v>64.666666666666671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ref="AC42:AC101" si="9">IF(X42=0,0,(AD42*10000000)+(X42*1000) +Y42)</f>
        <v>3000331064.6666665</v>
      </c>
      <c r="AD42" s="77">
        <f t="shared" si="8"/>
        <v>300</v>
      </c>
    </row>
    <row r="43" spans="1:30" ht="18" customHeight="1" thickBot="1">
      <c r="A43" s="321">
        <f t="shared" si="6"/>
        <v>86</v>
      </c>
      <c r="B43" s="321">
        <v>2</v>
      </c>
      <c r="C43" s="214">
        <v>20</v>
      </c>
      <c r="D43" s="215" t="s">
        <v>248</v>
      </c>
      <c r="E43" s="44" t="s">
        <v>158</v>
      </c>
      <c r="F43" s="206">
        <v>97</v>
      </c>
      <c r="G43" s="206">
        <v>37</v>
      </c>
      <c r="H43" s="334">
        <v>6</v>
      </c>
      <c r="I43" s="44" t="s">
        <v>331</v>
      </c>
      <c r="J43" s="206">
        <v>76</v>
      </c>
      <c r="K43" s="206">
        <v>18</v>
      </c>
      <c r="L43" s="334">
        <v>7</v>
      </c>
      <c r="M43" s="346">
        <v>4</v>
      </c>
      <c r="N43" s="346">
        <v>2</v>
      </c>
      <c r="O43" s="44" t="s">
        <v>47</v>
      </c>
      <c r="P43" s="207">
        <v>54</v>
      </c>
      <c r="Q43" s="207">
        <v>62</v>
      </c>
      <c r="R43" s="335">
        <v>4</v>
      </c>
      <c r="S43" s="44" t="s">
        <v>42</v>
      </c>
      <c r="T43" s="207">
        <v>52</v>
      </c>
      <c r="U43" s="207">
        <v>56</v>
      </c>
      <c r="V43" s="335">
        <v>5</v>
      </c>
      <c r="W43" s="353">
        <f t="shared" si="3"/>
        <v>5.375</v>
      </c>
      <c r="X43" s="372">
        <f t="shared" si="4"/>
        <v>279</v>
      </c>
      <c r="Y43" s="203">
        <f t="shared" si="7"/>
        <v>38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9"/>
        <v>2250279038</v>
      </c>
      <c r="AD43" s="77">
        <f t="shared" si="8"/>
        <v>225</v>
      </c>
    </row>
    <row r="44" spans="1:30" ht="18" customHeight="1">
      <c r="A44" s="321">
        <f t="shared" si="6"/>
        <v>60</v>
      </c>
      <c r="B44" s="321">
        <v>2</v>
      </c>
      <c r="C44" s="214">
        <v>21</v>
      </c>
      <c r="D44" s="215" t="s">
        <v>249</v>
      </c>
      <c r="E44" s="44" t="s">
        <v>158</v>
      </c>
      <c r="F44" s="206">
        <v>105</v>
      </c>
      <c r="G44" s="206">
        <v>51</v>
      </c>
      <c r="H44" s="334">
        <v>5</v>
      </c>
      <c r="I44" s="44" t="s">
        <v>159</v>
      </c>
      <c r="J44" s="206">
        <v>104</v>
      </c>
      <c r="K44" s="206">
        <v>54</v>
      </c>
      <c r="L44" s="334">
        <v>5</v>
      </c>
      <c r="M44" s="346">
        <v>3</v>
      </c>
      <c r="N44" s="346">
        <v>2</v>
      </c>
      <c r="O44" s="44" t="s">
        <v>47</v>
      </c>
      <c r="P44" s="207">
        <v>57</v>
      </c>
      <c r="Q44" s="207">
        <v>69</v>
      </c>
      <c r="R44" s="335">
        <v>4</v>
      </c>
      <c r="S44" s="44" t="s">
        <v>200</v>
      </c>
      <c r="T44" s="207">
        <v>45</v>
      </c>
      <c r="U44" s="207">
        <v>33</v>
      </c>
      <c r="V44" s="335">
        <v>6</v>
      </c>
      <c r="W44" s="353">
        <f t="shared" si="3"/>
        <v>4.5</v>
      </c>
      <c r="X44" s="372">
        <f t="shared" si="4"/>
        <v>311</v>
      </c>
      <c r="Y44" s="203">
        <f t="shared" si="7"/>
        <v>52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9"/>
        <v>2600311052</v>
      </c>
      <c r="AD44" s="77">
        <f t="shared" si="8"/>
        <v>260</v>
      </c>
    </row>
    <row r="45" spans="1:30" ht="18" customHeight="1" thickBot="1">
      <c r="A45" s="327">
        <f t="shared" si="6"/>
        <v>111</v>
      </c>
      <c r="B45" s="327">
        <v>2</v>
      </c>
      <c r="C45" s="216">
        <v>22</v>
      </c>
      <c r="D45" s="217" t="s">
        <v>250</v>
      </c>
      <c r="E45" s="338" t="s">
        <v>158</v>
      </c>
      <c r="F45" s="328">
        <v>65</v>
      </c>
      <c r="G45" s="328">
        <v>9</v>
      </c>
      <c r="H45" s="339">
        <v>8</v>
      </c>
      <c r="I45" s="338" t="s">
        <v>159</v>
      </c>
      <c r="J45" s="328">
        <v>88</v>
      </c>
      <c r="K45" s="328">
        <v>32</v>
      </c>
      <c r="L45" s="339">
        <v>6</v>
      </c>
      <c r="M45" s="347">
        <v>5</v>
      </c>
      <c r="N45" s="347">
        <v>4</v>
      </c>
      <c r="O45" s="338" t="s">
        <v>47</v>
      </c>
      <c r="P45" s="329">
        <v>42</v>
      </c>
      <c r="Q45" s="329">
        <v>28</v>
      </c>
      <c r="R45" s="350">
        <v>6</v>
      </c>
      <c r="S45" s="338" t="s">
        <v>46</v>
      </c>
      <c r="T45" s="329">
        <v>35</v>
      </c>
      <c r="U45" s="329">
        <v>3</v>
      </c>
      <c r="V45" s="350">
        <v>8</v>
      </c>
      <c r="W45" s="354">
        <f t="shared" si="3"/>
        <v>6.5</v>
      </c>
      <c r="X45" s="373">
        <f t="shared" si="4"/>
        <v>230</v>
      </c>
      <c r="Y45" s="330">
        <f t="shared" si="7"/>
        <v>18.833333333333332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9"/>
        <v>1800230018.8333333</v>
      </c>
      <c r="AD45" s="77">
        <f t="shared" si="8"/>
        <v>180</v>
      </c>
    </row>
    <row r="46" spans="1:30" ht="18" customHeight="1">
      <c r="A46" s="320">
        <f t="shared" si="6"/>
        <v>33</v>
      </c>
      <c r="B46" s="320">
        <v>3</v>
      </c>
      <c r="C46" s="212">
        <v>1</v>
      </c>
      <c r="D46" s="213" t="s">
        <v>251</v>
      </c>
      <c r="E46" s="51" t="s">
        <v>158</v>
      </c>
      <c r="F46" s="211">
        <v>104</v>
      </c>
      <c r="G46" s="211">
        <v>50</v>
      </c>
      <c r="H46" s="351">
        <v>5</v>
      </c>
      <c r="I46" s="51" t="s">
        <v>159</v>
      </c>
      <c r="J46" s="211">
        <v>102</v>
      </c>
      <c r="K46" s="211">
        <v>50</v>
      </c>
      <c r="L46" s="351">
        <v>5</v>
      </c>
      <c r="M46" s="348">
        <v>3</v>
      </c>
      <c r="N46" s="348">
        <v>1</v>
      </c>
      <c r="O46" s="51" t="s">
        <v>47</v>
      </c>
      <c r="P46" s="211">
        <v>61</v>
      </c>
      <c r="Q46" s="211">
        <v>80</v>
      </c>
      <c r="R46" s="351">
        <v>3</v>
      </c>
      <c r="S46" s="51" t="s">
        <v>42</v>
      </c>
      <c r="T46" s="211">
        <v>67</v>
      </c>
      <c r="U46" s="211">
        <v>99</v>
      </c>
      <c r="V46" s="351">
        <v>1</v>
      </c>
      <c r="W46" s="355">
        <f t="shared" si="3"/>
        <v>3.75</v>
      </c>
      <c r="X46" s="374">
        <f t="shared" si="4"/>
        <v>334</v>
      </c>
      <c r="Y46" s="202">
        <f t="shared" si="7"/>
        <v>63.166666666666664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9"/>
        <v>2900334063.1666665</v>
      </c>
      <c r="AD46" s="77">
        <f t="shared" si="8"/>
        <v>290</v>
      </c>
    </row>
    <row r="47" spans="1:30" ht="18" customHeight="1">
      <c r="A47" s="321">
        <f t="shared" si="6"/>
        <v>115</v>
      </c>
      <c r="B47" s="321">
        <v>3</v>
      </c>
      <c r="C47" s="214">
        <v>2</v>
      </c>
      <c r="D47" s="215" t="s">
        <v>252</v>
      </c>
      <c r="E47" s="44" t="s">
        <v>158</v>
      </c>
      <c r="F47" s="206">
        <v>64</v>
      </c>
      <c r="G47" s="206">
        <v>8</v>
      </c>
      <c r="H47" s="334">
        <v>8</v>
      </c>
      <c r="I47" s="44" t="s">
        <v>159</v>
      </c>
      <c r="J47" s="206">
        <v>73</v>
      </c>
      <c r="K47" s="206">
        <v>11</v>
      </c>
      <c r="L47" s="334">
        <v>7</v>
      </c>
      <c r="M47" s="346">
        <v>8</v>
      </c>
      <c r="N47" s="346">
        <v>7</v>
      </c>
      <c r="O47" s="44" t="s">
        <v>43</v>
      </c>
      <c r="P47" s="207">
        <v>43</v>
      </c>
      <c r="Q47" s="207">
        <v>31</v>
      </c>
      <c r="R47" s="335">
        <v>6</v>
      </c>
      <c r="S47" s="44" t="s">
        <v>200</v>
      </c>
      <c r="T47" s="207">
        <v>41</v>
      </c>
      <c r="U47" s="207">
        <v>23</v>
      </c>
      <c r="V47" s="335">
        <v>6</v>
      </c>
      <c r="W47" s="353">
        <f t="shared" si="3"/>
        <v>7.25</v>
      </c>
      <c r="X47" s="372">
        <f t="shared" si="4"/>
        <v>221</v>
      </c>
      <c r="Y47" s="203">
        <f t="shared" si="7"/>
        <v>15.333333333333334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9"/>
        <v>1500221015.3333333</v>
      </c>
      <c r="AD47" s="77">
        <f t="shared" si="8"/>
        <v>150</v>
      </c>
    </row>
    <row r="48" spans="1:30" ht="18" customHeight="1">
      <c r="A48" s="321">
        <f t="shared" si="6"/>
        <v>112</v>
      </c>
      <c r="B48" s="321">
        <v>3</v>
      </c>
      <c r="C48" s="214">
        <v>3</v>
      </c>
      <c r="D48" s="215" t="s">
        <v>253</v>
      </c>
      <c r="E48" s="100" t="s">
        <v>158</v>
      </c>
      <c r="F48" s="206">
        <v>76</v>
      </c>
      <c r="G48" s="206">
        <v>16</v>
      </c>
      <c r="H48" s="334">
        <v>7</v>
      </c>
      <c r="I48" s="100" t="s">
        <v>331</v>
      </c>
      <c r="J48" s="206">
        <v>66</v>
      </c>
      <c r="K48" s="206">
        <v>1</v>
      </c>
      <c r="L48" s="334">
        <v>9</v>
      </c>
      <c r="M48" s="346">
        <v>4</v>
      </c>
      <c r="N48" s="346">
        <v>5</v>
      </c>
      <c r="O48" s="100" t="s">
        <v>41</v>
      </c>
      <c r="P48" s="207">
        <v>46</v>
      </c>
      <c r="Q48" s="207">
        <v>35</v>
      </c>
      <c r="R48" s="335">
        <v>6</v>
      </c>
      <c r="S48" s="100" t="s">
        <v>200</v>
      </c>
      <c r="T48" s="207">
        <v>36</v>
      </c>
      <c r="U48" s="207">
        <v>12</v>
      </c>
      <c r="V48" s="335">
        <v>7</v>
      </c>
      <c r="W48" s="353">
        <f t="shared" si="3"/>
        <v>6.625</v>
      </c>
      <c r="X48" s="372">
        <f t="shared" si="4"/>
        <v>224</v>
      </c>
      <c r="Y48" s="203">
        <f t="shared" si="7"/>
        <v>13.5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9"/>
        <v>1750224013.5</v>
      </c>
      <c r="AD48" s="77">
        <f t="shared" si="8"/>
        <v>175</v>
      </c>
    </row>
    <row r="49" spans="1:30" ht="18" customHeight="1">
      <c r="A49" s="321">
        <f t="shared" si="6"/>
        <v>30</v>
      </c>
      <c r="B49" s="321">
        <v>3</v>
      </c>
      <c r="C49" s="214">
        <v>4</v>
      </c>
      <c r="D49" s="215" t="s">
        <v>254</v>
      </c>
      <c r="E49" s="44" t="s">
        <v>160</v>
      </c>
      <c r="F49" s="206">
        <v>93</v>
      </c>
      <c r="G49" s="206">
        <v>32</v>
      </c>
      <c r="H49" s="334">
        <v>6</v>
      </c>
      <c r="I49" s="44" t="s">
        <v>331</v>
      </c>
      <c r="J49" s="206">
        <v>119</v>
      </c>
      <c r="K49" s="206">
        <v>78</v>
      </c>
      <c r="L49" s="334">
        <v>3</v>
      </c>
      <c r="M49" s="346">
        <v>4</v>
      </c>
      <c r="N49" s="346">
        <v>2</v>
      </c>
      <c r="O49" s="44" t="s">
        <v>106</v>
      </c>
      <c r="P49" s="207">
        <v>63</v>
      </c>
      <c r="Q49" s="207">
        <v>88</v>
      </c>
      <c r="R49" s="335">
        <v>2</v>
      </c>
      <c r="S49" s="44" t="s">
        <v>200</v>
      </c>
      <c r="T49" s="207">
        <v>60</v>
      </c>
      <c r="U49" s="207">
        <v>81</v>
      </c>
      <c r="V49" s="335">
        <v>3</v>
      </c>
      <c r="W49" s="353">
        <f t="shared" si="3"/>
        <v>3.875</v>
      </c>
      <c r="X49" s="372">
        <f t="shared" si="4"/>
        <v>335</v>
      </c>
      <c r="Y49" s="203">
        <f t="shared" si="7"/>
        <v>64.833333333333329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9"/>
        <v>2850335064.8333335</v>
      </c>
      <c r="AD49" s="77">
        <f t="shared" si="8"/>
        <v>285</v>
      </c>
    </row>
    <row r="50" spans="1:30" ht="18" customHeight="1">
      <c r="A50" s="321">
        <f t="shared" si="6"/>
        <v>52</v>
      </c>
      <c r="B50" s="321">
        <v>3</v>
      </c>
      <c r="C50" s="214">
        <v>6</v>
      </c>
      <c r="D50" s="215" t="s">
        <v>255</v>
      </c>
      <c r="E50" s="44" t="s">
        <v>158</v>
      </c>
      <c r="F50" s="206">
        <v>106</v>
      </c>
      <c r="G50" s="206">
        <v>53</v>
      </c>
      <c r="H50" s="334">
        <v>5</v>
      </c>
      <c r="I50" s="44" t="s">
        <v>331</v>
      </c>
      <c r="J50" s="206">
        <v>104</v>
      </c>
      <c r="K50" s="206">
        <v>54</v>
      </c>
      <c r="L50" s="334">
        <v>5</v>
      </c>
      <c r="M50" s="346">
        <v>3</v>
      </c>
      <c r="N50" s="346">
        <v>4</v>
      </c>
      <c r="O50" s="44" t="s">
        <v>200</v>
      </c>
      <c r="P50" s="207">
        <v>50</v>
      </c>
      <c r="Q50" s="207">
        <v>47</v>
      </c>
      <c r="R50" s="335">
        <v>5</v>
      </c>
      <c r="S50" s="44" t="s">
        <v>128</v>
      </c>
      <c r="T50" s="207">
        <v>55</v>
      </c>
      <c r="U50" s="207">
        <v>63</v>
      </c>
      <c r="V50" s="335">
        <v>4</v>
      </c>
      <c r="W50" s="353">
        <f t="shared" si="3"/>
        <v>4.375</v>
      </c>
      <c r="X50" s="372">
        <f t="shared" si="4"/>
        <v>315</v>
      </c>
      <c r="Y50" s="203">
        <f t="shared" si="7"/>
        <v>54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9"/>
        <v>2650315054</v>
      </c>
      <c r="AD50" s="77">
        <f t="shared" si="8"/>
        <v>265</v>
      </c>
    </row>
    <row r="51" spans="1:30" ht="18" customHeight="1">
      <c r="A51" s="321">
        <f t="shared" si="6"/>
        <v>118</v>
      </c>
      <c r="B51" s="321">
        <v>3</v>
      </c>
      <c r="C51" s="214">
        <v>7</v>
      </c>
      <c r="D51" s="215" t="s">
        <v>256</v>
      </c>
      <c r="E51" s="44" t="s">
        <v>158</v>
      </c>
      <c r="F51" s="206">
        <v>53</v>
      </c>
      <c r="G51" s="206">
        <v>1</v>
      </c>
      <c r="H51" s="334">
        <v>9</v>
      </c>
      <c r="I51" s="44" t="s">
        <v>159</v>
      </c>
      <c r="J51" s="206">
        <v>71</v>
      </c>
      <c r="K51" s="206">
        <v>8</v>
      </c>
      <c r="L51" s="334">
        <v>8</v>
      </c>
      <c r="M51" s="346">
        <v>5</v>
      </c>
      <c r="N51" s="346">
        <v>9</v>
      </c>
      <c r="O51" s="44" t="s">
        <v>41</v>
      </c>
      <c r="P51" s="207">
        <v>54</v>
      </c>
      <c r="Q51" s="207">
        <v>61</v>
      </c>
      <c r="R51" s="335">
        <v>4</v>
      </c>
      <c r="S51" s="44" t="s">
        <v>128</v>
      </c>
      <c r="T51" s="207">
        <v>36</v>
      </c>
      <c r="U51" s="207">
        <v>10</v>
      </c>
      <c r="V51" s="335">
        <v>7</v>
      </c>
      <c r="W51" s="353">
        <f t="shared" si="3"/>
        <v>6.875</v>
      </c>
      <c r="X51" s="372">
        <f t="shared" si="4"/>
        <v>214</v>
      </c>
      <c r="Y51" s="203">
        <f t="shared" si="7"/>
        <v>14.833333333333334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9"/>
        <v>1650214014.8333333</v>
      </c>
      <c r="AD51" s="77">
        <f t="shared" si="8"/>
        <v>165</v>
      </c>
    </row>
    <row r="52" spans="1:30" ht="18" customHeight="1">
      <c r="A52" s="321">
        <f t="shared" si="6"/>
        <v>66</v>
      </c>
      <c r="B52" s="321">
        <v>3</v>
      </c>
      <c r="C52" s="214">
        <v>8</v>
      </c>
      <c r="D52" s="215" t="s">
        <v>257</v>
      </c>
      <c r="E52" s="44" t="s">
        <v>158</v>
      </c>
      <c r="F52" s="206">
        <v>103</v>
      </c>
      <c r="G52" s="206">
        <v>48</v>
      </c>
      <c r="H52" s="334">
        <v>5</v>
      </c>
      <c r="I52" s="44" t="s">
        <v>331</v>
      </c>
      <c r="J52" s="206">
        <v>110</v>
      </c>
      <c r="K52" s="206">
        <v>64</v>
      </c>
      <c r="L52" s="334">
        <v>4</v>
      </c>
      <c r="M52" s="346">
        <v>5</v>
      </c>
      <c r="N52" s="346">
        <v>4</v>
      </c>
      <c r="O52" s="44" t="s">
        <v>106</v>
      </c>
      <c r="P52" s="207">
        <v>40</v>
      </c>
      <c r="Q52" s="207">
        <v>22</v>
      </c>
      <c r="R52" s="335">
        <v>6</v>
      </c>
      <c r="S52" s="44" t="s">
        <v>200</v>
      </c>
      <c r="T52" s="207">
        <v>55</v>
      </c>
      <c r="U52" s="207">
        <v>63</v>
      </c>
      <c r="V52" s="335">
        <v>4</v>
      </c>
      <c r="W52" s="356">
        <f t="shared" si="3"/>
        <v>4.75</v>
      </c>
      <c r="X52" s="371">
        <f t="shared" si="4"/>
        <v>308</v>
      </c>
      <c r="Y52" s="203">
        <f t="shared" si="7"/>
        <v>51.5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9"/>
        <v>2500308051.5</v>
      </c>
      <c r="AD52" s="77">
        <f t="shared" si="8"/>
        <v>250</v>
      </c>
    </row>
    <row r="53" spans="1:30" ht="18" customHeight="1">
      <c r="A53" s="321">
        <f t="shared" si="6"/>
        <v>104</v>
      </c>
      <c r="B53" s="321">
        <v>3</v>
      </c>
      <c r="C53" s="214">
        <v>9</v>
      </c>
      <c r="D53" s="215" t="s">
        <v>258</v>
      </c>
      <c r="E53" s="44" t="s">
        <v>160</v>
      </c>
      <c r="F53" s="208">
        <v>75</v>
      </c>
      <c r="G53" s="208">
        <v>15</v>
      </c>
      <c r="H53" s="336">
        <v>7</v>
      </c>
      <c r="I53" s="44" t="s">
        <v>159</v>
      </c>
      <c r="J53" s="208">
        <v>95</v>
      </c>
      <c r="K53" s="208">
        <v>40</v>
      </c>
      <c r="L53" s="336">
        <v>5</v>
      </c>
      <c r="M53" s="346">
        <v>9</v>
      </c>
      <c r="N53" s="346">
        <v>6</v>
      </c>
      <c r="O53" s="44" t="s">
        <v>127</v>
      </c>
      <c r="P53" s="207">
        <v>43</v>
      </c>
      <c r="Q53" s="207">
        <v>26</v>
      </c>
      <c r="R53" s="335">
        <v>6</v>
      </c>
      <c r="S53" s="44" t="s">
        <v>128</v>
      </c>
      <c r="T53" s="207">
        <v>40</v>
      </c>
      <c r="U53" s="207">
        <v>22</v>
      </c>
      <c r="V53" s="335">
        <v>6</v>
      </c>
      <c r="W53" s="353">
        <f t="shared" si="3"/>
        <v>6.75</v>
      </c>
      <c r="X53" s="372">
        <f t="shared" si="4"/>
        <v>253</v>
      </c>
      <c r="Y53" s="203">
        <f t="shared" si="7"/>
        <v>26.333333333333332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9"/>
        <v>1700253026.3333333</v>
      </c>
      <c r="AD53" s="77">
        <f t="shared" si="8"/>
        <v>170</v>
      </c>
    </row>
    <row r="54" spans="1:30" ht="18" customHeight="1">
      <c r="A54" s="321">
        <f t="shared" si="6"/>
        <v>90</v>
      </c>
      <c r="B54" s="321">
        <v>3</v>
      </c>
      <c r="C54" s="214">
        <v>10</v>
      </c>
      <c r="D54" s="215" t="s">
        <v>259</v>
      </c>
      <c r="E54" s="44" t="s">
        <v>158</v>
      </c>
      <c r="F54" s="206">
        <v>81</v>
      </c>
      <c r="G54" s="206">
        <v>19</v>
      </c>
      <c r="H54" s="334">
        <v>7</v>
      </c>
      <c r="I54" s="44" t="s">
        <v>159</v>
      </c>
      <c r="J54" s="206">
        <v>84</v>
      </c>
      <c r="K54" s="206">
        <v>28</v>
      </c>
      <c r="L54" s="334">
        <v>6</v>
      </c>
      <c r="M54" s="346">
        <v>4</v>
      </c>
      <c r="N54" s="346">
        <v>3</v>
      </c>
      <c r="O54" s="44" t="s">
        <v>41</v>
      </c>
      <c r="P54" s="207">
        <v>51</v>
      </c>
      <c r="Q54" s="207">
        <v>51</v>
      </c>
      <c r="R54" s="335">
        <v>5</v>
      </c>
      <c r="S54" s="44" t="s">
        <v>47</v>
      </c>
      <c r="T54" s="207">
        <v>58</v>
      </c>
      <c r="U54" s="207">
        <v>72</v>
      </c>
      <c r="V54" s="335">
        <v>4</v>
      </c>
      <c r="W54" s="353">
        <f t="shared" si="3"/>
        <v>5.375</v>
      </c>
      <c r="X54" s="372">
        <f t="shared" si="4"/>
        <v>274</v>
      </c>
      <c r="Y54" s="203">
        <f t="shared" si="7"/>
        <v>36.166666666666664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9"/>
        <v>2250274036.1666665</v>
      </c>
      <c r="AD54" s="77">
        <f t="shared" si="8"/>
        <v>225</v>
      </c>
    </row>
    <row r="55" spans="1:30" ht="18" customHeight="1">
      <c r="A55" s="321">
        <f t="shared" si="6"/>
        <v>94</v>
      </c>
      <c r="B55" s="321">
        <v>3</v>
      </c>
      <c r="C55" s="214">
        <v>11</v>
      </c>
      <c r="D55" s="215" t="s">
        <v>260</v>
      </c>
      <c r="E55" s="44" t="s">
        <v>160</v>
      </c>
      <c r="F55" s="206">
        <v>66</v>
      </c>
      <c r="G55" s="206">
        <v>10</v>
      </c>
      <c r="H55" s="334">
        <v>8</v>
      </c>
      <c r="I55" s="44" t="s">
        <v>331</v>
      </c>
      <c r="J55" s="206">
        <v>121</v>
      </c>
      <c r="K55" s="206">
        <v>82</v>
      </c>
      <c r="L55" s="334">
        <v>3</v>
      </c>
      <c r="M55" s="346">
        <v>5</v>
      </c>
      <c r="N55" s="346">
        <v>8</v>
      </c>
      <c r="O55" s="44" t="s">
        <v>130</v>
      </c>
      <c r="P55" s="207">
        <v>40</v>
      </c>
      <c r="Q55" s="207">
        <v>15</v>
      </c>
      <c r="R55" s="335">
        <v>7</v>
      </c>
      <c r="S55" s="44" t="s">
        <v>334</v>
      </c>
      <c r="T55" s="207">
        <v>45</v>
      </c>
      <c r="U55" s="207">
        <v>41</v>
      </c>
      <c r="V55" s="335">
        <v>5</v>
      </c>
      <c r="W55" s="353">
        <f t="shared" si="3"/>
        <v>5.5</v>
      </c>
      <c r="X55" s="372">
        <f t="shared" si="4"/>
        <v>272</v>
      </c>
      <c r="Y55" s="203">
        <f t="shared" si="7"/>
        <v>40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9"/>
        <v>2200272040</v>
      </c>
      <c r="AD55" s="77">
        <f t="shared" si="8"/>
        <v>220</v>
      </c>
    </row>
    <row r="56" spans="1:30" ht="18" customHeight="1">
      <c r="A56" s="321">
        <f t="shared" si="6"/>
        <v>25</v>
      </c>
      <c r="B56" s="321">
        <v>3</v>
      </c>
      <c r="C56" s="214">
        <v>12</v>
      </c>
      <c r="D56" s="215" t="s">
        <v>261</v>
      </c>
      <c r="E56" s="44" t="s">
        <v>158</v>
      </c>
      <c r="F56" s="209">
        <v>107</v>
      </c>
      <c r="G56" s="209">
        <v>55</v>
      </c>
      <c r="H56" s="337">
        <v>5</v>
      </c>
      <c r="I56" s="44" t="s">
        <v>331</v>
      </c>
      <c r="J56" s="209">
        <v>124</v>
      </c>
      <c r="K56" s="209">
        <v>86</v>
      </c>
      <c r="L56" s="337">
        <v>3</v>
      </c>
      <c r="M56" s="346">
        <v>3</v>
      </c>
      <c r="N56" s="346">
        <v>6</v>
      </c>
      <c r="O56" s="44" t="s">
        <v>129</v>
      </c>
      <c r="P56" s="207">
        <v>55</v>
      </c>
      <c r="Q56" s="207">
        <v>59</v>
      </c>
      <c r="R56" s="335">
        <v>4</v>
      </c>
      <c r="S56" s="44" t="s">
        <v>128</v>
      </c>
      <c r="T56" s="207">
        <v>56</v>
      </c>
      <c r="U56" s="207">
        <v>66</v>
      </c>
      <c r="V56" s="335">
        <v>4</v>
      </c>
      <c r="W56" s="357">
        <f t="shared" si="3"/>
        <v>3.75</v>
      </c>
      <c r="X56" s="375">
        <f t="shared" si="4"/>
        <v>342</v>
      </c>
      <c r="Y56" s="203">
        <f t="shared" si="7"/>
        <v>67.833333333333329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9"/>
        <v>2900342067.8333335</v>
      </c>
      <c r="AD56" s="77">
        <f t="shared" si="8"/>
        <v>290</v>
      </c>
    </row>
    <row r="57" spans="1:30" ht="18" customHeight="1">
      <c r="A57" s="321">
        <f t="shared" si="6"/>
        <v>90</v>
      </c>
      <c r="B57" s="321">
        <v>3</v>
      </c>
      <c r="C57" s="214">
        <v>13</v>
      </c>
      <c r="D57" s="215" t="s">
        <v>262</v>
      </c>
      <c r="E57" s="44" t="s">
        <v>158</v>
      </c>
      <c r="F57" s="206">
        <v>92</v>
      </c>
      <c r="G57" s="206">
        <v>30</v>
      </c>
      <c r="H57" s="334">
        <v>6</v>
      </c>
      <c r="I57" s="44" t="s">
        <v>332</v>
      </c>
      <c r="J57" s="206">
        <v>105</v>
      </c>
      <c r="K57" s="206">
        <v>55</v>
      </c>
      <c r="L57" s="334">
        <v>5</v>
      </c>
      <c r="M57" s="346">
        <v>3</v>
      </c>
      <c r="N57" s="346">
        <v>5</v>
      </c>
      <c r="O57" s="44" t="s">
        <v>129</v>
      </c>
      <c r="P57" s="207">
        <v>40</v>
      </c>
      <c r="Q57" s="207">
        <v>22</v>
      </c>
      <c r="R57" s="335">
        <v>6</v>
      </c>
      <c r="S57" s="44" t="s">
        <v>128</v>
      </c>
      <c r="T57" s="207">
        <v>37</v>
      </c>
      <c r="U57" s="207">
        <v>13</v>
      </c>
      <c r="V57" s="335">
        <v>7</v>
      </c>
      <c r="W57" s="353">
        <f t="shared" si="3"/>
        <v>5.125</v>
      </c>
      <c r="X57" s="372">
        <f t="shared" si="4"/>
        <v>274</v>
      </c>
      <c r="Y57" s="203">
        <f t="shared" si="7"/>
        <v>34.166666666666664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9"/>
        <v>2350274034.1666665</v>
      </c>
      <c r="AD57" s="77">
        <f t="shared" si="8"/>
        <v>235</v>
      </c>
    </row>
    <row r="58" spans="1:30" ht="18" customHeight="1">
      <c r="A58" s="321">
        <f t="shared" si="6"/>
        <v>120</v>
      </c>
      <c r="B58" s="321">
        <v>3</v>
      </c>
      <c r="C58" s="214">
        <v>14</v>
      </c>
      <c r="D58" s="215" t="s">
        <v>263</v>
      </c>
      <c r="E58" s="44" t="s">
        <v>158</v>
      </c>
      <c r="F58" s="206">
        <v>54</v>
      </c>
      <c r="G58" s="206">
        <v>1</v>
      </c>
      <c r="H58" s="334">
        <v>9</v>
      </c>
      <c r="I58" s="44" t="s">
        <v>159</v>
      </c>
      <c r="J58" s="206">
        <v>69</v>
      </c>
      <c r="K58" s="206">
        <v>5</v>
      </c>
      <c r="L58" s="334">
        <v>8</v>
      </c>
      <c r="M58" s="346">
        <v>6</v>
      </c>
      <c r="N58" s="346">
        <v>7</v>
      </c>
      <c r="O58" s="44" t="s">
        <v>47</v>
      </c>
      <c r="P58" s="207">
        <v>38</v>
      </c>
      <c r="Q58" s="207">
        <v>15</v>
      </c>
      <c r="R58" s="335">
        <v>7</v>
      </c>
      <c r="S58" s="44" t="s">
        <v>200</v>
      </c>
      <c r="T58" s="207">
        <v>38</v>
      </c>
      <c r="U58" s="207">
        <v>17</v>
      </c>
      <c r="V58" s="335">
        <v>7</v>
      </c>
      <c r="W58" s="353">
        <f t="shared" si="3"/>
        <v>7.5</v>
      </c>
      <c r="X58" s="372">
        <f t="shared" si="4"/>
        <v>199</v>
      </c>
      <c r="Y58" s="203">
        <f t="shared" si="7"/>
        <v>7.333333333333333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9"/>
        <v>1400199007.3333333</v>
      </c>
      <c r="AD58" s="77">
        <f t="shared" si="8"/>
        <v>140</v>
      </c>
    </row>
    <row r="59" spans="1:30" ht="18" customHeight="1">
      <c r="A59" s="321">
        <f t="shared" si="6"/>
        <v>60</v>
      </c>
      <c r="B59" s="321">
        <v>3</v>
      </c>
      <c r="C59" s="214">
        <v>15</v>
      </c>
      <c r="D59" s="215" t="s">
        <v>264</v>
      </c>
      <c r="E59" s="44" t="s">
        <v>160</v>
      </c>
      <c r="F59" s="206">
        <v>115</v>
      </c>
      <c r="G59" s="206">
        <v>72</v>
      </c>
      <c r="H59" s="334">
        <v>4</v>
      </c>
      <c r="I59" s="44" t="s">
        <v>331</v>
      </c>
      <c r="J59" s="206">
        <v>98</v>
      </c>
      <c r="K59" s="206">
        <v>44</v>
      </c>
      <c r="L59" s="334">
        <v>5</v>
      </c>
      <c r="M59" s="346">
        <v>4</v>
      </c>
      <c r="N59" s="346">
        <v>2</v>
      </c>
      <c r="O59" s="44" t="s">
        <v>127</v>
      </c>
      <c r="P59" s="207">
        <v>50</v>
      </c>
      <c r="Q59" s="207">
        <v>46</v>
      </c>
      <c r="R59" s="335">
        <v>5</v>
      </c>
      <c r="S59" s="44" t="s">
        <v>128</v>
      </c>
      <c r="T59" s="207">
        <v>48</v>
      </c>
      <c r="U59" s="207">
        <v>42</v>
      </c>
      <c r="V59" s="335">
        <v>5</v>
      </c>
      <c r="W59" s="353">
        <f t="shared" si="3"/>
        <v>4.5</v>
      </c>
      <c r="X59" s="372">
        <f t="shared" si="4"/>
        <v>311</v>
      </c>
      <c r="Y59" s="203">
        <f t="shared" si="7"/>
        <v>53.333333333333336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9"/>
        <v>2600311053.3333335</v>
      </c>
      <c r="AD59" s="77">
        <f t="shared" si="8"/>
        <v>260</v>
      </c>
    </row>
    <row r="60" spans="1:30" ht="18" customHeight="1">
      <c r="A60" s="321">
        <f t="shared" si="6"/>
        <v>71</v>
      </c>
      <c r="B60" s="321">
        <v>3</v>
      </c>
      <c r="C60" s="214">
        <v>16</v>
      </c>
      <c r="D60" s="215" t="s">
        <v>265</v>
      </c>
      <c r="E60" s="44" t="s">
        <v>158</v>
      </c>
      <c r="F60" s="206">
        <v>111</v>
      </c>
      <c r="G60" s="206">
        <v>63</v>
      </c>
      <c r="H60" s="334">
        <v>4</v>
      </c>
      <c r="I60" s="44" t="s">
        <v>159</v>
      </c>
      <c r="J60" s="206">
        <v>102</v>
      </c>
      <c r="K60" s="206">
        <v>50</v>
      </c>
      <c r="L60" s="334">
        <v>5</v>
      </c>
      <c r="M60" s="343">
        <v>4</v>
      </c>
      <c r="N60" s="343">
        <v>5</v>
      </c>
      <c r="O60" s="44" t="s">
        <v>41</v>
      </c>
      <c r="P60" s="207">
        <v>52</v>
      </c>
      <c r="Q60" s="207">
        <v>53</v>
      </c>
      <c r="R60" s="335">
        <v>5</v>
      </c>
      <c r="S60" s="44" t="s">
        <v>130</v>
      </c>
      <c r="T60" s="207">
        <v>39</v>
      </c>
      <c r="U60" s="207">
        <v>8</v>
      </c>
      <c r="V60" s="335">
        <v>8</v>
      </c>
      <c r="W60" s="353">
        <f t="shared" si="3"/>
        <v>4.875</v>
      </c>
      <c r="X60" s="372">
        <f t="shared" si="4"/>
        <v>304</v>
      </c>
      <c r="Y60" s="203">
        <f t="shared" si="7"/>
        <v>47.833333333333336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9"/>
        <v>2450304047.8333335</v>
      </c>
      <c r="AD60" s="77">
        <f t="shared" si="8"/>
        <v>245</v>
      </c>
    </row>
    <row r="61" spans="1:30" ht="18" customHeight="1">
      <c r="A61" s="321">
        <f t="shared" si="6"/>
        <v>9</v>
      </c>
      <c r="B61" s="321">
        <v>3</v>
      </c>
      <c r="C61" s="214">
        <v>17</v>
      </c>
      <c r="D61" s="215" t="s">
        <v>266</v>
      </c>
      <c r="E61" s="44" t="s">
        <v>160</v>
      </c>
      <c r="F61" s="206">
        <v>124</v>
      </c>
      <c r="G61" s="206">
        <v>93</v>
      </c>
      <c r="H61" s="334">
        <v>2</v>
      </c>
      <c r="I61" s="44" t="s">
        <v>331</v>
      </c>
      <c r="J61" s="206">
        <v>124</v>
      </c>
      <c r="K61" s="206">
        <v>86</v>
      </c>
      <c r="L61" s="334">
        <v>3</v>
      </c>
      <c r="M61" s="343">
        <v>1</v>
      </c>
      <c r="N61" s="343">
        <v>4</v>
      </c>
      <c r="O61" s="44" t="s">
        <v>41</v>
      </c>
      <c r="P61" s="207">
        <v>54</v>
      </c>
      <c r="Q61" s="207">
        <v>61</v>
      </c>
      <c r="R61" s="335">
        <v>4</v>
      </c>
      <c r="S61" s="44" t="s">
        <v>200</v>
      </c>
      <c r="T61" s="207">
        <v>60</v>
      </c>
      <c r="U61" s="207">
        <v>81</v>
      </c>
      <c r="V61" s="335">
        <v>3</v>
      </c>
      <c r="W61" s="353">
        <f t="shared" si="3"/>
        <v>2.375</v>
      </c>
      <c r="X61" s="372">
        <f t="shared" si="4"/>
        <v>362</v>
      </c>
      <c r="Y61" s="203">
        <f t="shared" si="7"/>
        <v>83.333333333333329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9"/>
        <v>3450362083.3333335</v>
      </c>
      <c r="AD61" s="77">
        <f t="shared" si="8"/>
        <v>345</v>
      </c>
    </row>
    <row r="62" spans="1:30" ht="18" customHeight="1" thickBot="1">
      <c r="A62" s="321">
        <f t="shared" si="6"/>
        <v>36</v>
      </c>
      <c r="B62" s="321">
        <v>3</v>
      </c>
      <c r="C62" s="214">
        <v>18</v>
      </c>
      <c r="D62" s="215" t="s">
        <v>267</v>
      </c>
      <c r="E62" s="44" t="s">
        <v>158</v>
      </c>
      <c r="F62" s="206">
        <v>107</v>
      </c>
      <c r="G62" s="206">
        <v>55</v>
      </c>
      <c r="H62" s="334">
        <v>5</v>
      </c>
      <c r="I62" s="44" t="s">
        <v>159</v>
      </c>
      <c r="J62" s="206">
        <v>102</v>
      </c>
      <c r="K62" s="206">
        <v>50</v>
      </c>
      <c r="L62" s="334">
        <v>5</v>
      </c>
      <c r="M62" s="343">
        <v>3</v>
      </c>
      <c r="N62" s="343">
        <v>1</v>
      </c>
      <c r="O62" s="44" t="s">
        <v>41</v>
      </c>
      <c r="P62" s="207">
        <v>57</v>
      </c>
      <c r="Q62" s="207">
        <v>69</v>
      </c>
      <c r="R62" s="335">
        <v>4</v>
      </c>
      <c r="S62" s="44" t="s">
        <v>47</v>
      </c>
      <c r="T62" s="207">
        <v>65</v>
      </c>
      <c r="U62" s="207">
        <v>93</v>
      </c>
      <c r="V62" s="335">
        <v>2</v>
      </c>
      <c r="W62" s="353">
        <f t="shared" si="3"/>
        <v>4</v>
      </c>
      <c r="X62" s="372">
        <f t="shared" si="4"/>
        <v>331</v>
      </c>
      <c r="Y62" s="203">
        <f t="shared" si="7"/>
        <v>62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9"/>
        <v>2800331062</v>
      </c>
      <c r="AD62" s="77">
        <f t="shared" si="8"/>
        <v>280</v>
      </c>
    </row>
    <row r="63" spans="1:30" ht="18" customHeight="1">
      <c r="A63" s="321">
        <f t="shared" si="6"/>
        <v>68</v>
      </c>
      <c r="B63" s="321">
        <v>3</v>
      </c>
      <c r="C63" s="214">
        <v>19</v>
      </c>
      <c r="D63" s="215" t="s">
        <v>268</v>
      </c>
      <c r="E63" s="44" t="s">
        <v>158</v>
      </c>
      <c r="F63" s="206">
        <v>98</v>
      </c>
      <c r="G63" s="206">
        <v>39</v>
      </c>
      <c r="H63" s="334">
        <v>6</v>
      </c>
      <c r="I63" s="44" t="s">
        <v>159</v>
      </c>
      <c r="J63" s="206">
        <v>95</v>
      </c>
      <c r="K63" s="206">
        <v>40</v>
      </c>
      <c r="L63" s="334">
        <v>5</v>
      </c>
      <c r="M63" s="343">
        <v>2</v>
      </c>
      <c r="N63" s="343">
        <v>2</v>
      </c>
      <c r="O63" s="44" t="s">
        <v>41</v>
      </c>
      <c r="P63" s="207">
        <v>53</v>
      </c>
      <c r="Q63" s="207">
        <v>57</v>
      </c>
      <c r="R63" s="335">
        <v>5</v>
      </c>
      <c r="S63" s="44" t="s">
        <v>47</v>
      </c>
      <c r="T63" s="207">
        <v>61</v>
      </c>
      <c r="U63" s="207">
        <v>80</v>
      </c>
      <c r="V63" s="335">
        <v>3</v>
      </c>
      <c r="W63" s="353">
        <f t="shared" si="3"/>
        <v>4.25</v>
      </c>
      <c r="X63" s="372">
        <f t="shared" si="4"/>
        <v>307</v>
      </c>
      <c r="Y63" s="203">
        <f t="shared" si="7"/>
        <v>49.166666666666664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9"/>
        <v>2700307049.1666665</v>
      </c>
      <c r="AD63" s="77">
        <f t="shared" si="8"/>
        <v>270</v>
      </c>
    </row>
    <row r="64" spans="1:30" ht="18" customHeight="1">
      <c r="A64" s="321">
        <f t="shared" si="6"/>
        <v>54</v>
      </c>
      <c r="B64" s="321">
        <v>3</v>
      </c>
      <c r="C64" s="214">
        <v>20</v>
      </c>
      <c r="D64" s="215" t="s">
        <v>269</v>
      </c>
      <c r="E64" s="44" t="s">
        <v>158</v>
      </c>
      <c r="F64" s="206">
        <v>106</v>
      </c>
      <c r="G64" s="206">
        <v>53</v>
      </c>
      <c r="H64" s="334">
        <v>5</v>
      </c>
      <c r="I64" s="44" t="s">
        <v>331</v>
      </c>
      <c r="J64" s="206">
        <v>103</v>
      </c>
      <c r="K64" s="206">
        <v>52</v>
      </c>
      <c r="L64" s="334">
        <v>5</v>
      </c>
      <c r="M64" s="343">
        <v>6</v>
      </c>
      <c r="N64" s="343">
        <v>3</v>
      </c>
      <c r="O64" s="44" t="s">
        <v>42</v>
      </c>
      <c r="P64" s="207">
        <v>52</v>
      </c>
      <c r="Q64" s="207">
        <v>56</v>
      </c>
      <c r="R64" s="335">
        <v>5</v>
      </c>
      <c r="S64" s="44" t="s">
        <v>200</v>
      </c>
      <c r="T64" s="207">
        <v>53</v>
      </c>
      <c r="U64" s="207">
        <v>56</v>
      </c>
      <c r="V64" s="335">
        <v>5</v>
      </c>
      <c r="W64" s="353">
        <f t="shared" si="3"/>
        <v>5.25</v>
      </c>
      <c r="X64" s="372">
        <f t="shared" si="4"/>
        <v>314</v>
      </c>
      <c r="Y64" s="203">
        <f t="shared" si="7"/>
        <v>53.666666666666664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9"/>
        <v>2300314053.6666665</v>
      </c>
      <c r="AD64" s="77">
        <f t="shared" si="8"/>
        <v>230</v>
      </c>
    </row>
    <row r="65" spans="1:30" ht="18" customHeight="1" thickBot="1">
      <c r="A65" s="327">
        <f t="shared" si="6"/>
        <v>11</v>
      </c>
      <c r="B65" s="327">
        <v>3</v>
      </c>
      <c r="C65" s="216">
        <v>21</v>
      </c>
      <c r="D65" s="217" t="s">
        <v>270</v>
      </c>
      <c r="E65" s="338" t="s">
        <v>160</v>
      </c>
      <c r="F65" s="328">
        <v>124</v>
      </c>
      <c r="G65" s="328">
        <v>93</v>
      </c>
      <c r="H65" s="339">
        <v>2</v>
      </c>
      <c r="I65" s="338" t="s">
        <v>331</v>
      </c>
      <c r="J65" s="328">
        <v>121</v>
      </c>
      <c r="K65" s="328">
        <v>82</v>
      </c>
      <c r="L65" s="339">
        <v>3</v>
      </c>
      <c r="M65" s="344">
        <v>3</v>
      </c>
      <c r="N65" s="344">
        <v>3</v>
      </c>
      <c r="O65" s="338" t="s">
        <v>106</v>
      </c>
      <c r="P65" s="329">
        <v>55</v>
      </c>
      <c r="Q65" s="329">
        <v>63</v>
      </c>
      <c r="R65" s="350">
        <v>4</v>
      </c>
      <c r="S65" s="338" t="s">
        <v>200</v>
      </c>
      <c r="T65" s="329">
        <v>58</v>
      </c>
      <c r="U65" s="329">
        <v>73</v>
      </c>
      <c r="V65" s="350">
        <v>4</v>
      </c>
      <c r="W65" s="368">
        <f t="shared" si="3"/>
        <v>3</v>
      </c>
      <c r="X65" s="373">
        <f t="shared" si="4"/>
        <v>358</v>
      </c>
      <c r="Y65" s="330">
        <f t="shared" si="7"/>
        <v>81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9"/>
        <v>3200358081</v>
      </c>
      <c r="AD65" s="77">
        <f t="shared" si="8"/>
        <v>320</v>
      </c>
    </row>
    <row r="66" spans="1:30" ht="18" customHeight="1">
      <c r="A66" s="320">
        <f t="shared" si="6"/>
        <v>114</v>
      </c>
      <c r="B66" s="320">
        <v>4</v>
      </c>
      <c r="C66" s="212">
        <v>1</v>
      </c>
      <c r="D66" s="213" t="s">
        <v>271</v>
      </c>
      <c r="E66" s="51" t="s">
        <v>158</v>
      </c>
      <c r="F66" s="205">
        <v>76</v>
      </c>
      <c r="G66" s="205">
        <v>16</v>
      </c>
      <c r="H66" s="340">
        <v>7</v>
      </c>
      <c r="I66" s="51" t="s">
        <v>159</v>
      </c>
      <c r="J66" s="205">
        <v>76</v>
      </c>
      <c r="K66" s="205">
        <v>18</v>
      </c>
      <c r="L66" s="340">
        <v>7</v>
      </c>
      <c r="M66" s="345">
        <v>7</v>
      </c>
      <c r="N66" s="345">
        <v>6</v>
      </c>
      <c r="O66" s="51" t="s">
        <v>47</v>
      </c>
      <c r="P66" s="211">
        <v>42</v>
      </c>
      <c r="Q66" s="211">
        <v>28</v>
      </c>
      <c r="R66" s="351">
        <v>6</v>
      </c>
      <c r="S66" s="51" t="s">
        <v>200</v>
      </c>
      <c r="T66" s="211">
        <v>28</v>
      </c>
      <c r="U66" s="211">
        <v>0</v>
      </c>
      <c r="V66" s="351">
        <v>9</v>
      </c>
      <c r="W66" s="355">
        <f t="shared" si="3"/>
        <v>7.125</v>
      </c>
      <c r="X66" s="374">
        <f t="shared" si="4"/>
        <v>222</v>
      </c>
      <c r="Y66" s="202">
        <f t="shared" si="7"/>
        <v>16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9"/>
        <v>1550222016</v>
      </c>
      <c r="AD66" s="77">
        <f t="shared" si="8"/>
        <v>155</v>
      </c>
    </row>
    <row r="67" spans="1:30" ht="18" customHeight="1">
      <c r="A67" s="321">
        <f t="shared" si="6"/>
        <v>76</v>
      </c>
      <c r="B67" s="321">
        <v>4</v>
      </c>
      <c r="C67" s="214">
        <v>2</v>
      </c>
      <c r="D67" s="215" t="s">
        <v>272</v>
      </c>
      <c r="E67" s="44" t="s">
        <v>160</v>
      </c>
      <c r="F67" s="206">
        <v>99</v>
      </c>
      <c r="G67" s="206">
        <v>41</v>
      </c>
      <c r="H67" s="334">
        <v>5</v>
      </c>
      <c r="I67" s="44" t="s">
        <v>331</v>
      </c>
      <c r="J67" s="206">
        <v>114</v>
      </c>
      <c r="K67" s="206">
        <v>70</v>
      </c>
      <c r="L67" s="334">
        <v>4</v>
      </c>
      <c r="M67" s="343">
        <v>4</v>
      </c>
      <c r="N67" s="343">
        <v>3</v>
      </c>
      <c r="O67" s="44" t="s">
        <v>106</v>
      </c>
      <c r="P67" s="207">
        <v>46</v>
      </c>
      <c r="Q67" s="207">
        <v>40</v>
      </c>
      <c r="R67" s="335">
        <v>5</v>
      </c>
      <c r="S67" s="44" t="s">
        <v>200</v>
      </c>
      <c r="T67" s="207">
        <v>41</v>
      </c>
      <c r="U67" s="207">
        <v>23</v>
      </c>
      <c r="V67" s="335">
        <v>6</v>
      </c>
      <c r="W67" s="358">
        <f t="shared" si="3"/>
        <v>4.625</v>
      </c>
      <c r="X67" s="375">
        <f t="shared" si="4"/>
        <v>300</v>
      </c>
      <c r="Y67" s="203">
        <f t="shared" si="7"/>
        <v>47.5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9"/>
        <v>2550300047.5</v>
      </c>
      <c r="AD67" s="77">
        <f t="shared" si="8"/>
        <v>255</v>
      </c>
    </row>
    <row r="68" spans="1:30" ht="18" customHeight="1">
      <c r="A68" s="321">
        <f t="shared" ref="A68:A99" si="10">RANK(X68,$X$4:$X$127,)</f>
        <v>19</v>
      </c>
      <c r="B68" s="321">
        <v>4</v>
      </c>
      <c r="C68" s="214">
        <v>3</v>
      </c>
      <c r="D68" s="215" t="s">
        <v>273</v>
      </c>
      <c r="E68" s="44" t="s">
        <v>158</v>
      </c>
      <c r="F68" s="206">
        <v>124</v>
      </c>
      <c r="G68" s="206">
        <v>93</v>
      </c>
      <c r="H68" s="334">
        <v>2</v>
      </c>
      <c r="I68" s="44" t="s">
        <v>159</v>
      </c>
      <c r="J68" s="206">
        <v>104</v>
      </c>
      <c r="K68" s="206">
        <v>54</v>
      </c>
      <c r="L68" s="334">
        <v>5</v>
      </c>
      <c r="M68" s="343">
        <v>1</v>
      </c>
      <c r="N68" s="343">
        <v>5</v>
      </c>
      <c r="O68" s="44" t="s">
        <v>41</v>
      </c>
      <c r="P68" s="207">
        <v>58</v>
      </c>
      <c r="Q68" s="207">
        <v>73</v>
      </c>
      <c r="R68" s="335">
        <v>4</v>
      </c>
      <c r="S68" s="44" t="s">
        <v>106</v>
      </c>
      <c r="T68" s="207">
        <v>63</v>
      </c>
      <c r="U68" s="207">
        <v>88</v>
      </c>
      <c r="V68" s="335">
        <v>2</v>
      </c>
      <c r="W68" s="358">
        <f t="shared" si="3"/>
        <v>2.75</v>
      </c>
      <c r="X68" s="375">
        <f t="shared" si="4"/>
        <v>349</v>
      </c>
      <c r="Y68" s="203">
        <f t="shared" ref="Y68:Y99" si="11">AVERAGE(G68,K68,AVERAGE(Q68,U68))</f>
        <v>75.833333333333329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9"/>
        <v>3300349075.8333335</v>
      </c>
      <c r="AD68" s="77">
        <f t="shared" ref="AD68:AD99" si="12">IF(X68=0,"",(IF(H68=0,1,11-H68)*2+IF(L68=0,1,11-L68)*2+IF(M68=0,1,11-M68)*2+IF(R68=0,1,11-R68)+IF(V68=0,11-R68,11-V68))*5)</f>
        <v>330</v>
      </c>
    </row>
    <row r="69" spans="1:30" ht="18" customHeight="1">
      <c r="A69" s="321">
        <f t="shared" si="10"/>
        <v>13</v>
      </c>
      <c r="B69" s="321">
        <v>4</v>
      </c>
      <c r="C69" s="214">
        <v>5</v>
      </c>
      <c r="D69" s="215" t="s">
        <v>274</v>
      </c>
      <c r="E69" s="44" t="s">
        <v>160</v>
      </c>
      <c r="F69" s="206">
        <v>112</v>
      </c>
      <c r="G69" s="206">
        <v>65</v>
      </c>
      <c r="H69" s="334">
        <v>4</v>
      </c>
      <c r="I69" s="44" t="s">
        <v>331</v>
      </c>
      <c r="J69" s="206">
        <v>130</v>
      </c>
      <c r="K69" s="206">
        <v>95</v>
      </c>
      <c r="L69" s="334">
        <v>1</v>
      </c>
      <c r="M69" s="343">
        <v>3</v>
      </c>
      <c r="N69" s="343">
        <v>1</v>
      </c>
      <c r="O69" s="44" t="s">
        <v>129</v>
      </c>
      <c r="P69" s="207">
        <v>54</v>
      </c>
      <c r="Q69" s="207">
        <v>55</v>
      </c>
      <c r="R69" s="335">
        <v>5</v>
      </c>
      <c r="S69" s="44" t="s">
        <v>127</v>
      </c>
      <c r="T69" s="207">
        <v>61</v>
      </c>
      <c r="U69" s="207">
        <v>87</v>
      </c>
      <c r="V69" s="335">
        <v>2</v>
      </c>
      <c r="W69" s="358">
        <f t="shared" ref="W69:W127" si="13">AVERAGE(H69,L69,M69,AVERAGE(R69,V69))</f>
        <v>2.875</v>
      </c>
      <c r="X69" s="375">
        <f t="shared" ref="X69:X127" si="14">SUM(F69,J69,P69,T69)</f>
        <v>357</v>
      </c>
      <c r="Y69" s="203">
        <f t="shared" si="11"/>
        <v>77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si="9"/>
        <v>3250357077</v>
      </c>
      <c r="AD69" s="77">
        <f t="shared" si="12"/>
        <v>325</v>
      </c>
    </row>
    <row r="70" spans="1:30" ht="18" customHeight="1">
      <c r="A70" s="321">
        <f t="shared" si="10"/>
        <v>86</v>
      </c>
      <c r="B70" s="321">
        <v>4</v>
      </c>
      <c r="C70" s="214">
        <v>6</v>
      </c>
      <c r="D70" s="215" t="s">
        <v>169</v>
      </c>
      <c r="E70" s="44" t="s">
        <v>158</v>
      </c>
      <c r="F70" s="206">
        <v>81</v>
      </c>
      <c r="G70" s="206">
        <v>19</v>
      </c>
      <c r="H70" s="334">
        <v>7</v>
      </c>
      <c r="I70" s="44" t="s">
        <v>332</v>
      </c>
      <c r="J70" s="206">
        <v>105</v>
      </c>
      <c r="K70" s="206">
        <v>55</v>
      </c>
      <c r="L70" s="334">
        <v>5</v>
      </c>
      <c r="M70" s="343">
        <v>5</v>
      </c>
      <c r="N70" s="343">
        <v>6</v>
      </c>
      <c r="O70" s="44" t="s">
        <v>129</v>
      </c>
      <c r="P70" s="207">
        <v>43</v>
      </c>
      <c r="Q70" s="207">
        <v>28</v>
      </c>
      <c r="R70" s="335">
        <v>6</v>
      </c>
      <c r="S70" s="44" t="s">
        <v>128</v>
      </c>
      <c r="T70" s="207">
        <v>50</v>
      </c>
      <c r="U70" s="207">
        <v>49</v>
      </c>
      <c r="V70" s="335">
        <v>5</v>
      </c>
      <c r="W70" s="358">
        <f t="shared" si="13"/>
        <v>5.625</v>
      </c>
      <c r="X70" s="375">
        <f t="shared" si="14"/>
        <v>279</v>
      </c>
      <c r="Y70" s="203">
        <f t="shared" si="11"/>
        <v>37.5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9"/>
        <v>2150279037.5</v>
      </c>
      <c r="AD70" s="77">
        <f t="shared" si="12"/>
        <v>215</v>
      </c>
    </row>
    <row r="71" spans="1:30" ht="18" customHeight="1">
      <c r="A71" s="321">
        <f t="shared" si="10"/>
        <v>11</v>
      </c>
      <c r="B71" s="321">
        <v>4</v>
      </c>
      <c r="C71" s="214">
        <v>7</v>
      </c>
      <c r="D71" s="215" t="s">
        <v>275</v>
      </c>
      <c r="E71" s="44" t="s">
        <v>160</v>
      </c>
      <c r="F71" s="206">
        <v>107</v>
      </c>
      <c r="G71" s="206">
        <v>55</v>
      </c>
      <c r="H71" s="334">
        <v>5</v>
      </c>
      <c r="I71" s="44" t="s">
        <v>331</v>
      </c>
      <c r="J71" s="206">
        <v>127</v>
      </c>
      <c r="K71" s="206">
        <v>91</v>
      </c>
      <c r="L71" s="334">
        <v>2</v>
      </c>
      <c r="M71" s="343">
        <v>4</v>
      </c>
      <c r="N71" s="343">
        <v>3</v>
      </c>
      <c r="O71" s="44" t="s">
        <v>45</v>
      </c>
      <c r="P71" s="207">
        <v>66</v>
      </c>
      <c r="Q71" s="207">
        <v>92</v>
      </c>
      <c r="R71" s="335">
        <v>2</v>
      </c>
      <c r="S71" s="44" t="s">
        <v>200</v>
      </c>
      <c r="T71" s="207">
        <v>58</v>
      </c>
      <c r="U71" s="207">
        <v>73</v>
      </c>
      <c r="V71" s="335">
        <v>4</v>
      </c>
      <c r="W71" s="358">
        <f t="shared" si="13"/>
        <v>3.5</v>
      </c>
      <c r="X71" s="375">
        <f t="shared" si="14"/>
        <v>358</v>
      </c>
      <c r="Y71" s="203">
        <f t="shared" si="11"/>
        <v>76.166666666666671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9"/>
        <v>3000358076.1666665</v>
      </c>
      <c r="AD71" s="77">
        <f t="shared" si="12"/>
        <v>300</v>
      </c>
    </row>
    <row r="72" spans="1:30" ht="18" customHeight="1">
      <c r="A72" s="321">
        <f t="shared" si="10"/>
        <v>71</v>
      </c>
      <c r="B72" s="321">
        <v>4</v>
      </c>
      <c r="C72" s="214">
        <v>8</v>
      </c>
      <c r="D72" s="215" t="s">
        <v>276</v>
      </c>
      <c r="E72" s="44" t="s">
        <v>160</v>
      </c>
      <c r="F72" s="206">
        <v>105</v>
      </c>
      <c r="G72" s="206">
        <v>51</v>
      </c>
      <c r="H72" s="334">
        <v>5</v>
      </c>
      <c r="I72" s="44" t="s">
        <v>331</v>
      </c>
      <c r="J72" s="206">
        <v>100</v>
      </c>
      <c r="K72" s="206">
        <v>47</v>
      </c>
      <c r="L72" s="334">
        <v>5</v>
      </c>
      <c r="M72" s="343">
        <v>6</v>
      </c>
      <c r="N72" s="343">
        <v>2</v>
      </c>
      <c r="O72" s="44" t="s">
        <v>129</v>
      </c>
      <c r="P72" s="207">
        <v>45</v>
      </c>
      <c r="Q72" s="207">
        <v>33</v>
      </c>
      <c r="R72" s="335">
        <v>6</v>
      </c>
      <c r="S72" s="44" t="s">
        <v>128</v>
      </c>
      <c r="T72" s="207">
        <v>54</v>
      </c>
      <c r="U72" s="207">
        <v>61</v>
      </c>
      <c r="V72" s="335">
        <v>4</v>
      </c>
      <c r="W72" s="358">
        <f t="shared" si="13"/>
        <v>5.25</v>
      </c>
      <c r="X72" s="375">
        <f t="shared" si="14"/>
        <v>304</v>
      </c>
      <c r="Y72" s="203">
        <f t="shared" si="11"/>
        <v>48.333333333333336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9"/>
        <v>2300304048.3333335</v>
      </c>
      <c r="AD72" s="77">
        <f t="shared" si="12"/>
        <v>230</v>
      </c>
    </row>
    <row r="73" spans="1:30" ht="18" customHeight="1">
      <c r="A73" s="321">
        <f t="shared" si="10"/>
        <v>70</v>
      </c>
      <c r="B73" s="321">
        <v>4</v>
      </c>
      <c r="C73" s="214">
        <v>9</v>
      </c>
      <c r="D73" s="215" t="s">
        <v>277</v>
      </c>
      <c r="E73" s="44" t="s">
        <v>158</v>
      </c>
      <c r="F73" s="206">
        <v>103</v>
      </c>
      <c r="G73" s="206">
        <v>48</v>
      </c>
      <c r="H73" s="334">
        <v>5</v>
      </c>
      <c r="I73" s="44" t="s">
        <v>159</v>
      </c>
      <c r="J73" s="206">
        <v>77</v>
      </c>
      <c r="K73" s="206">
        <v>20</v>
      </c>
      <c r="L73" s="334">
        <v>7</v>
      </c>
      <c r="M73" s="343">
        <v>3</v>
      </c>
      <c r="N73" s="343">
        <v>1</v>
      </c>
      <c r="O73" s="44" t="s">
        <v>41</v>
      </c>
      <c r="P73" s="207">
        <v>64</v>
      </c>
      <c r="Q73" s="207">
        <v>94</v>
      </c>
      <c r="R73" s="335">
        <v>1</v>
      </c>
      <c r="S73" s="44" t="s">
        <v>47</v>
      </c>
      <c r="T73" s="207">
        <v>61</v>
      </c>
      <c r="U73" s="207">
        <v>80</v>
      </c>
      <c r="V73" s="335">
        <v>3</v>
      </c>
      <c r="W73" s="358">
        <f t="shared" si="13"/>
        <v>4.25</v>
      </c>
      <c r="X73" s="375">
        <f t="shared" si="14"/>
        <v>305</v>
      </c>
      <c r="Y73" s="203">
        <f t="shared" si="11"/>
        <v>51.666666666666664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9"/>
        <v>2700305051.6666665</v>
      </c>
      <c r="AD73" s="77">
        <f t="shared" si="12"/>
        <v>270</v>
      </c>
    </row>
    <row r="74" spans="1:30" ht="18" customHeight="1">
      <c r="A74" s="321">
        <f t="shared" si="10"/>
        <v>94</v>
      </c>
      <c r="B74" s="321">
        <v>4</v>
      </c>
      <c r="C74" s="214">
        <v>10</v>
      </c>
      <c r="D74" s="215" t="s">
        <v>278</v>
      </c>
      <c r="E74" s="44" t="s">
        <v>158</v>
      </c>
      <c r="F74" s="206">
        <v>99</v>
      </c>
      <c r="G74" s="206">
        <v>41</v>
      </c>
      <c r="H74" s="334">
        <v>5</v>
      </c>
      <c r="I74" s="44" t="s">
        <v>332</v>
      </c>
      <c r="J74" s="206">
        <v>82</v>
      </c>
      <c r="K74" s="206">
        <v>26</v>
      </c>
      <c r="L74" s="334">
        <v>6</v>
      </c>
      <c r="M74" s="343">
        <v>5</v>
      </c>
      <c r="N74" s="343">
        <v>6</v>
      </c>
      <c r="O74" s="44" t="s">
        <v>46</v>
      </c>
      <c r="P74" s="207">
        <v>36</v>
      </c>
      <c r="Q74" s="207">
        <v>7</v>
      </c>
      <c r="R74" s="335">
        <v>8</v>
      </c>
      <c r="S74" s="44" t="s">
        <v>106</v>
      </c>
      <c r="T74" s="207">
        <v>55</v>
      </c>
      <c r="U74" s="207">
        <v>63</v>
      </c>
      <c r="V74" s="335">
        <v>4</v>
      </c>
      <c r="W74" s="358">
        <f t="shared" si="13"/>
        <v>5.5</v>
      </c>
      <c r="X74" s="375">
        <f t="shared" si="14"/>
        <v>272</v>
      </c>
      <c r="Y74" s="203">
        <f t="shared" si="11"/>
        <v>34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9"/>
        <v>2200272034</v>
      </c>
      <c r="AD74" s="77">
        <f t="shared" si="12"/>
        <v>220</v>
      </c>
    </row>
    <row r="75" spans="1:30" ht="18" customHeight="1">
      <c r="A75" s="321">
        <f t="shared" si="10"/>
        <v>22</v>
      </c>
      <c r="B75" s="321">
        <v>4</v>
      </c>
      <c r="C75" s="214">
        <v>11</v>
      </c>
      <c r="D75" s="215" t="s">
        <v>256</v>
      </c>
      <c r="E75" s="44" t="s">
        <v>160</v>
      </c>
      <c r="F75" s="206">
        <v>116</v>
      </c>
      <c r="G75" s="206">
        <v>74</v>
      </c>
      <c r="H75" s="334">
        <v>4</v>
      </c>
      <c r="I75" s="44" t="s">
        <v>159</v>
      </c>
      <c r="J75" s="206">
        <v>109</v>
      </c>
      <c r="K75" s="206">
        <v>62</v>
      </c>
      <c r="L75" s="334">
        <v>4</v>
      </c>
      <c r="M75" s="343">
        <v>5</v>
      </c>
      <c r="N75" s="343">
        <v>2</v>
      </c>
      <c r="O75" s="44" t="s">
        <v>44</v>
      </c>
      <c r="P75" s="207">
        <v>60</v>
      </c>
      <c r="Q75" s="207">
        <v>77</v>
      </c>
      <c r="R75" s="335">
        <v>3</v>
      </c>
      <c r="S75" s="44" t="s">
        <v>200</v>
      </c>
      <c r="T75" s="207">
        <v>59</v>
      </c>
      <c r="U75" s="207">
        <v>76</v>
      </c>
      <c r="V75" s="335">
        <v>3</v>
      </c>
      <c r="W75" s="358">
        <f t="shared" si="13"/>
        <v>4</v>
      </c>
      <c r="X75" s="375">
        <f t="shared" si="14"/>
        <v>344</v>
      </c>
      <c r="Y75" s="203">
        <f t="shared" si="11"/>
        <v>70.833333333333329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9"/>
        <v>2800344070.8333335</v>
      </c>
      <c r="AD75" s="77">
        <f t="shared" si="12"/>
        <v>280</v>
      </c>
    </row>
    <row r="76" spans="1:30" ht="18" customHeight="1">
      <c r="A76" s="321">
        <f t="shared" si="10"/>
        <v>104</v>
      </c>
      <c r="B76" s="321">
        <v>4</v>
      </c>
      <c r="C76" s="214">
        <v>12</v>
      </c>
      <c r="D76" s="215" t="s">
        <v>279</v>
      </c>
      <c r="E76" s="44" t="s">
        <v>158</v>
      </c>
      <c r="F76" s="206">
        <v>90</v>
      </c>
      <c r="G76" s="206">
        <v>28</v>
      </c>
      <c r="H76" s="334">
        <v>6</v>
      </c>
      <c r="I76" s="44" t="s">
        <v>331</v>
      </c>
      <c r="J76" s="206">
        <v>89</v>
      </c>
      <c r="K76" s="206">
        <v>33</v>
      </c>
      <c r="L76" s="334">
        <v>6</v>
      </c>
      <c r="M76" s="343">
        <v>5</v>
      </c>
      <c r="N76" s="343">
        <v>6</v>
      </c>
      <c r="O76" s="44" t="s">
        <v>127</v>
      </c>
      <c r="P76" s="207">
        <v>39</v>
      </c>
      <c r="Q76" s="207">
        <v>18</v>
      </c>
      <c r="R76" s="335">
        <v>7</v>
      </c>
      <c r="S76" s="44" t="s">
        <v>128</v>
      </c>
      <c r="T76" s="207">
        <v>35</v>
      </c>
      <c r="U76" s="207">
        <v>6</v>
      </c>
      <c r="V76" s="335">
        <v>8</v>
      </c>
      <c r="W76" s="358">
        <f t="shared" si="13"/>
        <v>6.125</v>
      </c>
      <c r="X76" s="375">
        <f t="shared" si="14"/>
        <v>253</v>
      </c>
      <c r="Y76" s="203">
        <f t="shared" si="11"/>
        <v>24.333333333333332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9"/>
        <v>1950253024.3333333</v>
      </c>
      <c r="AD76" s="77">
        <f t="shared" si="12"/>
        <v>195</v>
      </c>
    </row>
    <row r="77" spans="1:30" ht="18" customHeight="1">
      <c r="A77" s="321">
        <f t="shared" si="10"/>
        <v>42</v>
      </c>
      <c r="B77" s="321">
        <v>4</v>
      </c>
      <c r="C77" s="214">
        <v>13</v>
      </c>
      <c r="D77" s="215" t="s">
        <v>280</v>
      </c>
      <c r="E77" s="44" t="s">
        <v>158</v>
      </c>
      <c r="F77" s="206">
        <v>99</v>
      </c>
      <c r="G77" s="206">
        <v>41</v>
      </c>
      <c r="H77" s="334">
        <v>5</v>
      </c>
      <c r="I77" s="44" t="s">
        <v>331</v>
      </c>
      <c r="J77" s="206">
        <v>120</v>
      </c>
      <c r="K77" s="206">
        <v>80</v>
      </c>
      <c r="L77" s="334">
        <v>3</v>
      </c>
      <c r="M77" s="343">
        <v>5</v>
      </c>
      <c r="N77" s="343">
        <v>2</v>
      </c>
      <c r="O77" s="44" t="s">
        <v>127</v>
      </c>
      <c r="P77" s="207">
        <v>57</v>
      </c>
      <c r="Q77" s="207">
        <v>72</v>
      </c>
      <c r="R77" s="335">
        <v>4</v>
      </c>
      <c r="S77" s="44" t="s">
        <v>128</v>
      </c>
      <c r="T77" s="207">
        <v>51</v>
      </c>
      <c r="U77" s="207">
        <v>51</v>
      </c>
      <c r="V77" s="335">
        <v>5</v>
      </c>
      <c r="W77" s="358">
        <f t="shared" si="13"/>
        <v>4.375</v>
      </c>
      <c r="X77" s="375">
        <f t="shared" si="14"/>
        <v>327</v>
      </c>
      <c r="Y77" s="203">
        <f t="shared" si="11"/>
        <v>60.833333333333336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9"/>
        <v>2650327060.8333335</v>
      </c>
      <c r="AD77" s="77">
        <f t="shared" si="12"/>
        <v>265</v>
      </c>
    </row>
    <row r="78" spans="1:30" ht="18" customHeight="1">
      <c r="A78" s="321">
        <f t="shared" si="10"/>
        <v>22</v>
      </c>
      <c r="B78" s="321">
        <v>4</v>
      </c>
      <c r="C78" s="214">
        <v>14</v>
      </c>
      <c r="D78" s="215" t="s">
        <v>281</v>
      </c>
      <c r="E78" s="44" t="s">
        <v>158</v>
      </c>
      <c r="F78" s="206">
        <v>109</v>
      </c>
      <c r="G78" s="206">
        <v>59</v>
      </c>
      <c r="H78" s="334">
        <v>4</v>
      </c>
      <c r="I78" s="44" t="s">
        <v>159</v>
      </c>
      <c r="J78" s="206">
        <v>112</v>
      </c>
      <c r="K78" s="206">
        <v>67</v>
      </c>
      <c r="L78" s="334">
        <v>4</v>
      </c>
      <c r="M78" s="346">
        <v>3</v>
      </c>
      <c r="N78" s="346">
        <v>2</v>
      </c>
      <c r="O78" s="44" t="s">
        <v>106</v>
      </c>
      <c r="P78" s="207">
        <v>58</v>
      </c>
      <c r="Q78" s="207">
        <v>72</v>
      </c>
      <c r="R78" s="335">
        <v>4</v>
      </c>
      <c r="S78" s="44" t="s">
        <v>200</v>
      </c>
      <c r="T78" s="207">
        <v>65</v>
      </c>
      <c r="U78" s="207">
        <v>95</v>
      </c>
      <c r="V78" s="335">
        <v>1</v>
      </c>
      <c r="W78" s="358">
        <f t="shared" si="13"/>
        <v>3.375</v>
      </c>
      <c r="X78" s="375">
        <f t="shared" si="14"/>
        <v>344</v>
      </c>
      <c r="Y78" s="203">
        <f t="shared" si="11"/>
        <v>69.833333333333329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9"/>
        <v>3050344069.8333335</v>
      </c>
      <c r="AD78" s="77">
        <f t="shared" si="12"/>
        <v>305</v>
      </c>
    </row>
    <row r="79" spans="1:30" ht="18" customHeight="1">
      <c r="A79" s="321">
        <f t="shared" si="10"/>
        <v>52</v>
      </c>
      <c r="B79" s="321">
        <v>4</v>
      </c>
      <c r="C79" s="214">
        <v>16</v>
      </c>
      <c r="D79" s="215" t="s">
        <v>282</v>
      </c>
      <c r="E79" s="44" t="s">
        <v>158</v>
      </c>
      <c r="F79" s="206">
        <v>107</v>
      </c>
      <c r="G79" s="206">
        <v>55</v>
      </c>
      <c r="H79" s="334">
        <v>5</v>
      </c>
      <c r="I79" s="44" t="s">
        <v>159</v>
      </c>
      <c r="J79" s="206">
        <v>119</v>
      </c>
      <c r="K79" s="206">
        <v>78</v>
      </c>
      <c r="L79" s="334">
        <v>3</v>
      </c>
      <c r="M79" s="346">
        <v>3</v>
      </c>
      <c r="N79" s="346">
        <v>4</v>
      </c>
      <c r="O79" s="44" t="s">
        <v>41</v>
      </c>
      <c r="P79" s="207">
        <v>46</v>
      </c>
      <c r="Q79" s="207">
        <v>35</v>
      </c>
      <c r="R79" s="335">
        <v>6</v>
      </c>
      <c r="S79" s="44" t="s">
        <v>200</v>
      </c>
      <c r="T79" s="207">
        <v>43</v>
      </c>
      <c r="U79" s="207">
        <v>28</v>
      </c>
      <c r="V79" s="335">
        <v>6</v>
      </c>
      <c r="W79" s="353">
        <f t="shared" si="13"/>
        <v>4.25</v>
      </c>
      <c r="X79" s="372">
        <f t="shared" si="14"/>
        <v>315</v>
      </c>
      <c r="Y79" s="203">
        <f t="shared" si="11"/>
        <v>54.833333333333336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9"/>
        <v>2700315054.8333335</v>
      </c>
      <c r="AD79" s="77">
        <f t="shared" si="12"/>
        <v>270</v>
      </c>
    </row>
    <row r="80" spans="1:30" ht="18" customHeight="1">
      <c r="A80" s="321">
        <f t="shared" si="10"/>
        <v>40</v>
      </c>
      <c r="B80" s="321">
        <v>4</v>
      </c>
      <c r="C80" s="214">
        <v>17</v>
      </c>
      <c r="D80" s="215" t="s">
        <v>283</v>
      </c>
      <c r="E80" s="44" t="s">
        <v>160</v>
      </c>
      <c r="F80" s="206">
        <v>110</v>
      </c>
      <c r="G80" s="206">
        <v>61</v>
      </c>
      <c r="H80" s="334">
        <v>4</v>
      </c>
      <c r="I80" s="44" t="s">
        <v>331</v>
      </c>
      <c r="J80" s="206">
        <v>114</v>
      </c>
      <c r="K80" s="206">
        <v>70</v>
      </c>
      <c r="L80" s="334">
        <v>4</v>
      </c>
      <c r="M80" s="346">
        <v>4</v>
      </c>
      <c r="N80" s="346">
        <v>4</v>
      </c>
      <c r="O80" s="44" t="s">
        <v>127</v>
      </c>
      <c r="P80" s="207">
        <v>58</v>
      </c>
      <c r="Q80" s="207">
        <v>75</v>
      </c>
      <c r="R80" s="335">
        <v>4</v>
      </c>
      <c r="S80" s="44" t="s">
        <v>128</v>
      </c>
      <c r="T80" s="207">
        <v>47</v>
      </c>
      <c r="U80" s="207">
        <v>40</v>
      </c>
      <c r="V80" s="335">
        <v>5</v>
      </c>
      <c r="W80" s="353">
        <f t="shared" si="13"/>
        <v>4.125</v>
      </c>
      <c r="X80" s="372">
        <f t="shared" si="14"/>
        <v>329</v>
      </c>
      <c r="Y80" s="203">
        <f t="shared" si="11"/>
        <v>62.833333333333336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9"/>
        <v>2750329062.8333335</v>
      </c>
      <c r="AD80" s="77">
        <f t="shared" si="12"/>
        <v>275</v>
      </c>
    </row>
    <row r="81" spans="1:30" ht="18" customHeight="1" thickBot="1">
      <c r="A81" s="321">
        <f t="shared" si="10"/>
        <v>101</v>
      </c>
      <c r="B81" s="321">
        <v>4</v>
      </c>
      <c r="C81" s="214">
        <v>18</v>
      </c>
      <c r="D81" s="215" t="s">
        <v>284</v>
      </c>
      <c r="E81" s="44" t="s">
        <v>158</v>
      </c>
      <c r="F81" s="206">
        <v>86</v>
      </c>
      <c r="G81" s="206">
        <v>24</v>
      </c>
      <c r="H81" s="334">
        <v>6</v>
      </c>
      <c r="I81" s="44" t="s">
        <v>331</v>
      </c>
      <c r="J81" s="206">
        <v>97</v>
      </c>
      <c r="K81" s="206">
        <v>43</v>
      </c>
      <c r="L81" s="334">
        <v>5</v>
      </c>
      <c r="M81" s="346">
        <v>4</v>
      </c>
      <c r="N81" s="346">
        <v>6</v>
      </c>
      <c r="O81" s="44" t="s">
        <v>200</v>
      </c>
      <c r="P81" s="207">
        <v>36</v>
      </c>
      <c r="Q81" s="207">
        <v>12</v>
      </c>
      <c r="R81" s="335">
        <v>7</v>
      </c>
      <c r="S81" s="44" t="s">
        <v>128</v>
      </c>
      <c r="T81" s="207">
        <v>42</v>
      </c>
      <c r="U81" s="207">
        <v>27</v>
      </c>
      <c r="V81" s="335">
        <v>6</v>
      </c>
      <c r="W81" s="353">
        <f t="shared" si="13"/>
        <v>5.375</v>
      </c>
      <c r="X81" s="372">
        <f t="shared" si="14"/>
        <v>261</v>
      </c>
      <c r="Y81" s="203">
        <f t="shared" si="11"/>
        <v>28.833333333333332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9"/>
        <v>2250261028.8333335</v>
      </c>
      <c r="AD81" s="77">
        <f t="shared" si="12"/>
        <v>225</v>
      </c>
    </row>
    <row r="82" spans="1:30" ht="18" customHeight="1">
      <c r="A82" s="321">
        <f t="shared" si="10"/>
        <v>122</v>
      </c>
      <c r="B82" s="321">
        <v>4</v>
      </c>
      <c r="C82" s="214">
        <v>19</v>
      </c>
      <c r="D82" s="215" t="s">
        <v>285</v>
      </c>
      <c r="E82" s="44" t="s">
        <v>158</v>
      </c>
      <c r="F82" s="207">
        <v>51</v>
      </c>
      <c r="G82" s="207">
        <v>1</v>
      </c>
      <c r="H82" s="335">
        <v>9</v>
      </c>
      <c r="I82" s="44" t="s">
        <v>331</v>
      </c>
      <c r="J82" s="207">
        <v>68</v>
      </c>
      <c r="K82" s="207">
        <v>3</v>
      </c>
      <c r="L82" s="335">
        <v>8</v>
      </c>
      <c r="M82" s="346">
        <v>9</v>
      </c>
      <c r="N82" s="346">
        <v>7</v>
      </c>
      <c r="O82" s="44" t="s">
        <v>127</v>
      </c>
      <c r="P82" s="207">
        <v>33</v>
      </c>
      <c r="Q82" s="207">
        <v>6</v>
      </c>
      <c r="R82" s="335">
        <v>8</v>
      </c>
      <c r="S82" s="44" t="s">
        <v>128</v>
      </c>
      <c r="T82" s="207">
        <v>41</v>
      </c>
      <c r="U82" s="207">
        <v>25</v>
      </c>
      <c r="V82" s="335">
        <v>6</v>
      </c>
      <c r="W82" s="353">
        <f t="shared" si="13"/>
        <v>8.25</v>
      </c>
      <c r="X82" s="372">
        <f t="shared" si="14"/>
        <v>193</v>
      </c>
      <c r="Y82" s="203">
        <f t="shared" si="11"/>
        <v>6.5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9"/>
        <v>1100193006.5</v>
      </c>
      <c r="AD82" s="77">
        <f t="shared" si="12"/>
        <v>110</v>
      </c>
    </row>
    <row r="83" spans="1:30" ht="18" customHeight="1">
      <c r="A83" s="321">
        <f t="shared" si="10"/>
        <v>108</v>
      </c>
      <c r="B83" s="321">
        <v>4</v>
      </c>
      <c r="C83" s="214">
        <v>20</v>
      </c>
      <c r="D83" s="215" t="s">
        <v>286</v>
      </c>
      <c r="E83" s="44" t="s">
        <v>158</v>
      </c>
      <c r="F83" s="206">
        <v>86</v>
      </c>
      <c r="G83" s="206">
        <v>24</v>
      </c>
      <c r="H83" s="334">
        <v>6</v>
      </c>
      <c r="I83" s="44" t="s">
        <v>159</v>
      </c>
      <c r="J83" s="206">
        <v>81</v>
      </c>
      <c r="K83" s="206">
        <v>25</v>
      </c>
      <c r="L83" s="334">
        <v>6</v>
      </c>
      <c r="M83" s="346">
        <v>5</v>
      </c>
      <c r="N83" s="346">
        <v>4</v>
      </c>
      <c r="O83" s="44" t="s">
        <v>127</v>
      </c>
      <c r="P83" s="207">
        <v>33</v>
      </c>
      <c r="Q83" s="207">
        <v>6</v>
      </c>
      <c r="R83" s="335">
        <v>8</v>
      </c>
      <c r="S83" s="44" t="s">
        <v>128</v>
      </c>
      <c r="T83" s="207">
        <v>35</v>
      </c>
      <c r="U83" s="207">
        <v>6</v>
      </c>
      <c r="V83" s="335">
        <v>8</v>
      </c>
      <c r="W83" s="353">
        <f t="shared" si="13"/>
        <v>6.25</v>
      </c>
      <c r="X83" s="372">
        <f t="shared" si="14"/>
        <v>235</v>
      </c>
      <c r="Y83" s="203">
        <f t="shared" si="11"/>
        <v>18.333333333333332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9"/>
        <v>1900235018.3333333</v>
      </c>
      <c r="AD83" s="77">
        <f t="shared" si="12"/>
        <v>190</v>
      </c>
    </row>
    <row r="84" spans="1:30" ht="18" customHeight="1">
      <c r="A84" s="321">
        <f t="shared" si="10"/>
        <v>57</v>
      </c>
      <c r="B84" s="321">
        <v>4</v>
      </c>
      <c r="C84" s="214">
        <v>21</v>
      </c>
      <c r="D84" s="215" t="s">
        <v>287</v>
      </c>
      <c r="E84" s="100" t="s">
        <v>160</v>
      </c>
      <c r="F84" s="206">
        <v>118</v>
      </c>
      <c r="G84" s="206">
        <v>79</v>
      </c>
      <c r="H84" s="334">
        <v>3</v>
      </c>
      <c r="I84" s="100" t="s">
        <v>331</v>
      </c>
      <c r="J84" s="206">
        <v>90</v>
      </c>
      <c r="K84" s="206">
        <v>34</v>
      </c>
      <c r="L84" s="334">
        <v>6</v>
      </c>
      <c r="M84" s="346">
        <v>2</v>
      </c>
      <c r="N84" s="346">
        <v>2</v>
      </c>
      <c r="O84" s="100" t="s">
        <v>106</v>
      </c>
      <c r="P84" s="207">
        <v>60</v>
      </c>
      <c r="Q84" s="207">
        <v>78</v>
      </c>
      <c r="R84" s="335">
        <v>3</v>
      </c>
      <c r="S84" s="100" t="s">
        <v>335</v>
      </c>
      <c r="T84" s="207">
        <v>44</v>
      </c>
      <c r="U84" s="207">
        <v>36</v>
      </c>
      <c r="V84" s="335">
        <v>6</v>
      </c>
      <c r="W84" s="353">
        <f t="shared" si="13"/>
        <v>3.875</v>
      </c>
      <c r="X84" s="372">
        <f t="shared" si="14"/>
        <v>312</v>
      </c>
      <c r="Y84" s="203">
        <f t="shared" si="11"/>
        <v>56.666666666666664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9"/>
        <v>2850312056.6666665</v>
      </c>
      <c r="AD84" s="77">
        <f t="shared" si="12"/>
        <v>285</v>
      </c>
    </row>
    <row r="85" spans="1:30" ht="18" customHeight="1" thickBot="1">
      <c r="A85" s="327">
        <f t="shared" si="10"/>
        <v>41</v>
      </c>
      <c r="B85" s="327">
        <v>4</v>
      </c>
      <c r="C85" s="216">
        <v>22</v>
      </c>
      <c r="D85" s="217" t="s">
        <v>288</v>
      </c>
      <c r="E85" s="338" t="s">
        <v>158</v>
      </c>
      <c r="F85" s="328">
        <v>110</v>
      </c>
      <c r="G85" s="328">
        <v>61</v>
      </c>
      <c r="H85" s="339">
        <v>4</v>
      </c>
      <c r="I85" s="338" t="s">
        <v>332</v>
      </c>
      <c r="J85" s="328">
        <v>108</v>
      </c>
      <c r="K85" s="328">
        <v>60</v>
      </c>
      <c r="L85" s="339">
        <v>4</v>
      </c>
      <c r="M85" s="347">
        <v>4</v>
      </c>
      <c r="N85" s="347">
        <v>6</v>
      </c>
      <c r="O85" s="338" t="s">
        <v>47</v>
      </c>
      <c r="P85" s="329">
        <v>59</v>
      </c>
      <c r="Q85" s="329">
        <v>74</v>
      </c>
      <c r="R85" s="350">
        <v>4</v>
      </c>
      <c r="S85" s="338" t="s">
        <v>46</v>
      </c>
      <c r="T85" s="329">
        <v>51</v>
      </c>
      <c r="U85" s="329">
        <v>56</v>
      </c>
      <c r="V85" s="350">
        <v>5</v>
      </c>
      <c r="W85" s="354">
        <f t="shared" si="13"/>
        <v>4.125</v>
      </c>
      <c r="X85" s="373">
        <f t="shared" si="14"/>
        <v>328</v>
      </c>
      <c r="Y85" s="330">
        <f t="shared" si="11"/>
        <v>62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9"/>
        <v>2750328062</v>
      </c>
      <c r="AD85" s="77">
        <f t="shared" si="12"/>
        <v>275</v>
      </c>
    </row>
    <row r="86" spans="1:30" ht="18" customHeight="1">
      <c r="A86" s="320">
        <f t="shared" si="10"/>
        <v>75</v>
      </c>
      <c r="B86" s="320">
        <v>5</v>
      </c>
      <c r="C86" s="212">
        <v>1</v>
      </c>
      <c r="D86" s="213" t="s">
        <v>289</v>
      </c>
      <c r="E86" s="51" t="s">
        <v>158</v>
      </c>
      <c r="F86" s="205">
        <v>101</v>
      </c>
      <c r="G86" s="205">
        <v>44</v>
      </c>
      <c r="H86" s="340">
        <v>5</v>
      </c>
      <c r="I86" s="51" t="s">
        <v>331</v>
      </c>
      <c r="J86" s="205">
        <v>116</v>
      </c>
      <c r="K86" s="205">
        <v>73</v>
      </c>
      <c r="L86" s="340">
        <v>4</v>
      </c>
      <c r="M86" s="348">
        <v>3</v>
      </c>
      <c r="N86" s="348">
        <v>4</v>
      </c>
      <c r="O86" s="51" t="s">
        <v>127</v>
      </c>
      <c r="P86" s="211">
        <v>35</v>
      </c>
      <c r="Q86" s="211">
        <v>9</v>
      </c>
      <c r="R86" s="351">
        <v>8</v>
      </c>
      <c r="S86" s="51" t="s">
        <v>128</v>
      </c>
      <c r="T86" s="211">
        <v>49</v>
      </c>
      <c r="U86" s="211">
        <v>46</v>
      </c>
      <c r="V86" s="351">
        <v>5</v>
      </c>
      <c r="W86" s="355">
        <f t="shared" si="13"/>
        <v>4.625</v>
      </c>
      <c r="X86" s="374">
        <f t="shared" si="14"/>
        <v>301</v>
      </c>
      <c r="Y86" s="202">
        <f t="shared" si="11"/>
        <v>48.166666666666664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9"/>
        <v>2550301048.1666665</v>
      </c>
      <c r="AD86" s="77">
        <f t="shared" si="12"/>
        <v>255</v>
      </c>
    </row>
    <row r="87" spans="1:30" ht="18" customHeight="1">
      <c r="A87" s="321">
        <f t="shared" si="10"/>
        <v>86</v>
      </c>
      <c r="B87" s="321">
        <v>5</v>
      </c>
      <c r="C87" s="214">
        <v>2</v>
      </c>
      <c r="D87" s="215" t="s">
        <v>290</v>
      </c>
      <c r="E87" s="44" t="s">
        <v>158</v>
      </c>
      <c r="F87" s="206">
        <v>96</v>
      </c>
      <c r="G87" s="206">
        <v>36</v>
      </c>
      <c r="H87" s="334">
        <v>6</v>
      </c>
      <c r="I87" s="44" t="s">
        <v>159</v>
      </c>
      <c r="J87" s="206">
        <v>92</v>
      </c>
      <c r="K87" s="206">
        <v>36</v>
      </c>
      <c r="L87" s="334">
        <v>6</v>
      </c>
      <c r="M87" s="346">
        <v>4</v>
      </c>
      <c r="N87" s="346">
        <v>3</v>
      </c>
      <c r="O87" s="44" t="s">
        <v>127</v>
      </c>
      <c r="P87" s="207">
        <v>48</v>
      </c>
      <c r="Q87" s="207">
        <v>39</v>
      </c>
      <c r="R87" s="335">
        <v>5</v>
      </c>
      <c r="S87" s="44" t="s">
        <v>128</v>
      </c>
      <c r="T87" s="207">
        <v>43</v>
      </c>
      <c r="U87" s="207">
        <v>30</v>
      </c>
      <c r="V87" s="335">
        <v>6</v>
      </c>
      <c r="W87" s="353">
        <f t="shared" si="13"/>
        <v>5.375</v>
      </c>
      <c r="X87" s="372">
        <f t="shared" si="14"/>
        <v>279</v>
      </c>
      <c r="Y87" s="203">
        <f t="shared" si="11"/>
        <v>35.5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9"/>
        <v>2250279035.5</v>
      </c>
      <c r="AD87" s="77">
        <f t="shared" si="12"/>
        <v>225</v>
      </c>
    </row>
    <row r="88" spans="1:30" ht="18" customHeight="1">
      <c r="A88" s="321">
        <f t="shared" si="10"/>
        <v>50</v>
      </c>
      <c r="B88" s="321">
        <v>5</v>
      </c>
      <c r="C88" s="214">
        <v>3</v>
      </c>
      <c r="D88" s="215" t="s">
        <v>291</v>
      </c>
      <c r="E88" s="44" t="s">
        <v>160</v>
      </c>
      <c r="F88" s="206">
        <v>102</v>
      </c>
      <c r="G88" s="206">
        <v>46</v>
      </c>
      <c r="H88" s="334">
        <v>5</v>
      </c>
      <c r="I88" s="44" t="s">
        <v>331</v>
      </c>
      <c r="J88" s="206">
        <v>114</v>
      </c>
      <c r="K88" s="206">
        <v>70</v>
      </c>
      <c r="L88" s="334">
        <v>4</v>
      </c>
      <c r="M88" s="346">
        <v>3</v>
      </c>
      <c r="N88" s="346">
        <v>4</v>
      </c>
      <c r="O88" s="44" t="s">
        <v>127</v>
      </c>
      <c r="P88" s="207">
        <v>52</v>
      </c>
      <c r="Q88" s="207">
        <v>53</v>
      </c>
      <c r="R88" s="335">
        <v>5</v>
      </c>
      <c r="S88" s="44" t="s">
        <v>128</v>
      </c>
      <c r="T88" s="207">
        <v>49</v>
      </c>
      <c r="U88" s="207">
        <v>46</v>
      </c>
      <c r="V88" s="335">
        <v>5</v>
      </c>
      <c r="W88" s="353">
        <f t="shared" si="13"/>
        <v>4.25</v>
      </c>
      <c r="X88" s="372">
        <f t="shared" si="14"/>
        <v>317</v>
      </c>
      <c r="Y88" s="203">
        <f t="shared" si="11"/>
        <v>55.166666666666664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9"/>
        <v>2700317055.1666665</v>
      </c>
      <c r="AD88" s="77">
        <f t="shared" si="12"/>
        <v>270</v>
      </c>
    </row>
    <row r="89" spans="1:30" ht="18" customHeight="1">
      <c r="A89" s="321">
        <f t="shared" si="10"/>
        <v>19</v>
      </c>
      <c r="B89" s="321">
        <v>5</v>
      </c>
      <c r="C89" s="214">
        <v>4</v>
      </c>
      <c r="D89" s="215" t="s">
        <v>292</v>
      </c>
      <c r="E89" s="44" t="s">
        <v>158</v>
      </c>
      <c r="F89" s="206">
        <v>105</v>
      </c>
      <c r="G89" s="206">
        <v>51</v>
      </c>
      <c r="H89" s="334">
        <v>5</v>
      </c>
      <c r="I89" s="44" t="s">
        <v>331</v>
      </c>
      <c r="J89" s="206">
        <v>124</v>
      </c>
      <c r="K89" s="206">
        <v>86</v>
      </c>
      <c r="L89" s="334">
        <v>3</v>
      </c>
      <c r="M89" s="346">
        <v>3</v>
      </c>
      <c r="N89" s="346">
        <v>4</v>
      </c>
      <c r="O89" s="44" t="s">
        <v>129</v>
      </c>
      <c r="P89" s="207">
        <v>58</v>
      </c>
      <c r="Q89" s="207">
        <v>70</v>
      </c>
      <c r="R89" s="335">
        <v>4</v>
      </c>
      <c r="S89" s="44" t="s">
        <v>128</v>
      </c>
      <c r="T89" s="207">
        <v>62</v>
      </c>
      <c r="U89" s="207">
        <v>87</v>
      </c>
      <c r="V89" s="335">
        <v>2</v>
      </c>
      <c r="W89" s="353">
        <f t="shared" si="13"/>
        <v>3.5</v>
      </c>
      <c r="X89" s="372">
        <f t="shared" si="14"/>
        <v>349</v>
      </c>
      <c r="Y89" s="203">
        <f t="shared" si="11"/>
        <v>71.833333333333329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9"/>
        <v>3000349071.8333335</v>
      </c>
      <c r="AD89" s="77">
        <f t="shared" si="12"/>
        <v>300</v>
      </c>
    </row>
    <row r="90" spans="1:30" ht="18" customHeight="1">
      <c r="A90" s="321">
        <f t="shared" si="10"/>
        <v>82</v>
      </c>
      <c r="B90" s="321">
        <v>5</v>
      </c>
      <c r="C90" s="214">
        <v>5</v>
      </c>
      <c r="D90" s="215" t="s">
        <v>293</v>
      </c>
      <c r="E90" s="44" t="s">
        <v>158</v>
      </c>
      <c r="F90" s="208">
        <v>93</v>
      </c>
      <c r="G90" s="208">
        <v>32</v>
      </c>
      <c r="H90" s="336">
        <v>6</v>
      </c>
      <c r="I90" s="44" t="s">
        <v>331</v>
      </c>
      <c r="J90" s="208">
        <v>100</v>
      </c>
      <c r="K90" s="208">
        <v>47</v>
      </c>
      <c r="L90" s="336">
        <v>5</v>
      </c>
      <c r="M90" s="346">
        <v>4</v>
      </c>
      <c r="N90" s="346">
        <v>3</v>
      </c>
      <c r="O90" s="44" t="s">
        <v>333</v>
      </c>
      <c r="P90" s="207">
        <v>48</v>
      </c>
      <c r="Q90" s="207">
        <v>59</v>
      </c>
      <c r="R90" s="335">
        <v>4</v>
      </c>
      <c r="S90" s="44" t="s">
        <v>130</v>
      </c>
      <c r="T90" s="207">
        <v>40</v>
      </c>
      <c r="U90" s="207">
        <v>15</v>
      </c>
      <c r="V90" s="335">
        <v>7</v>
      </c>
      <c r="W90" s="353">
        <f t="shared" si="13"/>
        <v>5.125</v>
      </c>
      <c r="X90" s="372">
        <f t="shared" si="14"/>
        <v>281</v>
      </c>
      <c r="Y90" s="203">
        <f t="shared" si="11"/>
        <v>38.666666666666664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9"/>
        <v>2350281038.6666665</v>
      </c>
      <c r="AD90" s="77">
        <f t="shared" si="12"/>
        <v>235</v>
      </c>
    </row>
    <row r="91" spans="1:30" ht="18" customHeight="1">
      <c r="A91" s="321">
        <f t="shared" si="10"/>
        <v>51</v>
      </c>
      <c r="B91" s="321">
        <v>5</v>
      </c>
      <c r="C91" s="214">
        <v>6</v>
      </c>
      <c r="D91" s="215" t="s">
        <v>294</v>
      </c>
      <c r="E91" s="44" t="s">
        <v>158</v>
      </c>
      <c r="F91" s="206">
        <v>106</v>
      </c>
      <c r="G91" s="206">
        <v>53</v>
      </c>
      <c r="H91" s="334">
        <v>5</v>
      </c>
      <c r="I91" s="44" t="s">
        <v>331</v>
      </c>
      <c r="J91" s="206">
        <v>113</v>
      </c>
      <c r="K91" s="206">
        <v>69</v>
      </c>
      <c r="L91" s="334">
        <v>4</v>
      </c>
      <c r="M91" s="346">
        <v>6</v>
      </c>
      <c r="N91" s="346">
        <v>3</v>
      </c>
      <c r="O91" s="44" t="s">
        <v>200</v>
      </c>
      <c r="P91" s="207">
        <v>55</v>
      </c>
      <c r="Q91" s="207">
        <v>63</v>
      </c>
      <c r="R91" s="335">
        <v>4</v>
      </c>
      <c r="S91" s="44" t="s">
        <v>128</v>
      </c>
      <c r="T91" s="207">
        <v>42</v>
      </c>
      <c r="U91" s="207">
        <v>27</v>
      </c>
      <c r="V91" s="335">
        <v>6</v>
      </c>
      <c r="W91" s="353">
        <f t="shared" si="13"/>
        <v>5</v>
      </c>
      <c r="X91" s="372">
        <f t="shared" si="14"/>
        <v>316</v>
      </c>
      <c r="Y91" s="203">
        <f t="shared" si="11"/>
        <v>55.666666666666664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9"/>
        <v>2400316055.6666665</v>
      </c>
      <c r="AD91" s="77">
        <f t="shared" si="12"/>
        <v>240</v>
      </c>
    </row>
    <row r="92" spans="1:30" ht="18" customHeight="1">
      <c r="A92" s="321">
        <f t="shared" si="10"/>
        <v>90</v>
      </c>
      <c r="B92" s="321">
        <v>5</v>
      </c>
      <c r="C92" s="214">
        <v>7</v>
      </c>
      <c r="D92" s="215" t="s">
        <v>295</v>
      </c>
      <c r="E92" s="44" t="s">
        <v>158</v>
      </c>
      <c r="F92" s="206">
        <v>101</v>
      </c>
      <c r="G92" s="206">
        <v>44</v>
      </c>
      <c r="H92" s="334">
        <v>5</v>
      </c>
      <c r="I92" s="44" t="s">
        <v>331</v>
      </c>
      <c r="J92" s="206">
        <v>97</v>
      </c>
      <c r="K92" s="206">
        <v>43</v>
      </c>
      <c r="L92" s="334">
        <v>5</v>
      </c>
      <c r="M92" s="346">
        <v>3</v>
      </c>
      <c r="N92" s="346">
        <v>2</v>
      </c>
      <c r="O92" s="44" t="s">
        <v>127</v>
      </c>
      <c r="P92" s="207">
        <v>41</v>
      </c>
      <c r="Q92" s="207">
        <v>22</v>
      </c>
      <c r="R92" s="335">
        <v>7</v>
      </c>
      <c r="S92" s="44" t="s">
        <v>128</v>
      </c>
      <c r="T92" s="207">
        <v>35</v>
      </c>
      <c r="U92" s="207">
        <v>6</v>
      </c>
      <c r="V92" s="335">
        <v>8</v>
      </c>
      <c r="W92" s="353">
        <f t="shared" si="13"/>
        <v>5.125</v>
      </c>
      <c r="X92" s="372">
        <f t="shared" si="14"/>
        <v>274</v>
      </c>
      <c r="Y92" s="203">
        <f t="shared" si="11"/>
        <v>33.666666666666664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9"/>
        <v>2350274033.6666665</v>
      </c>
      <c r="AD92" s="77">
        <f t="shared" si="12"/>
        <v>235</v>
      </c>
    </row>
    <row r="93" spans="1:30" ht="18" customHeight="1">
      <c r="A93" s="321">
        <f t="shared" si="10"/>
        <v>27</v>
      </c>
      <c r="B93" s="321">
        <v>5</v>
      </c>
      <c r="C93" s="214">
        <v>8</v>
      </c>
      <c r="D93" s="215" t="s">
        <v>296</v>
      </c>
      <c r="E93" s="44" t="s">
        <v>160</v>
      </c>
      <c r="F93" s="209">
        <v>121</v>
      </c>
      <c r="G93" s="209">
        <v>86</v>
      </c>
      <c r="H93" s="337">
        <v>3</v>
      </c>
      <c r="I93" s="44" t="s">
        <v>331</v>
      </c>
      <c r="J93" s="209">
        <v>119</v>
      </c>
      <c r="K93" s="209">
        <v>78</v>
      </c>
      <c r="L93" s="337">
        <v>3</v>
      </c>
      <c r="M93" s="346">
        <v>2</v>
      </c>
      <c r="N93" s="346">
        <v>3</v>
      </c>
      <c r="O93" s="44" t="s">
        <v>200</v>
      </c>
      <c r="P93" s="207">
        <v>49</v>
      </c>
      <c r="Q93" s="207">
        <v>44</v>
      </c>
      <c r="R93" s="335">
        <v>5</v>
      </c>
      <c r="S93" s="44" t="s">
        <v>128</v>
      </c>
      <c r="T93" s="207">
        <v>51</v>
      </c>
      <c r="U93" s="207">
        <v>51</v>
      </c>
      <c r="V93" s="335">
        <v>5</v>
      </c>
      <c r="W93" s="353">
        <f t="shared" si="13"/>
        <v>3.25</v>
      </c>
      <c r="X93" s="372">
        <f t="shared" si="14"/>
        <v>340</v>
      </c>
      <c r="Y93" s="203">
        <f t="shared" si="11"/>
        <v>70.5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9"/>
        <v>3100340070.5</v>
      </c>
      <c r="AD93" s="77">
        <f t="shared" si="12"/>
        <v>310</v>
      </c>
    </row>
    <row r="94" spans="1:30" ht="18" customHeight="1">
      <c r="A94" s="321">
        <f t="shared" si="10"/>
        <v>15</v>
      </c>
      <c r="B94" s="321">
        <v>5</v>
      </c>
      <c r="C94" s="214">
        <v>9</v>
      </c>
      <c r="D94" s="215" t="s">
        <v>170</v>
      </c>
      <c r="E94" s="44" t="s">
        <v>160</v>
      </c>
      <c r="F94" s="206">
        <v>123</v>
      </c>
      <c r="G94" s="206">
        <v>90</v>
      </c>
      <c r="H94" s="334">
        <v>2</v>
      </c>
      <c r="I94" s="44" t="s">
        <v>331</v>
      </c>
      <c r="J94" s="206">
        <v>116</v>
      </c>
      <c r="K94" s="206">
        <v>73</v>
      </c>
      <c r="L94" s="334">
        <v>4</v>
      </c>
      <c r="M94" s="346">
        <v>2</v>
      </c>
      <c r="N94" s="346">
        <v>2</v>
      </c>
      <c r="O94" s="44" t="s">
        <v>130</v>
      </c>
      <c r="P94" s="207">
        <v>54</v>
      </c>
      <c r="Q94" s="207">
        <v>60</v>
      </c>
      <c r="R94" s="335">
        <v>4</v>
      </c>
      <c r="S94" s="44" t="s">
        <v>128</v>
      </c>
      <c r="T94" s="207">
        <v>62</v>
      </c>
      <c r="U94" s="207">
        <v>87</v>
      </c>
      <c r="V94" s="335">
        <v>2</v>
      </c>
      <c r="W94" s="353">
        <f t="shared" si="13"/>
        <v>2.75</v>
      </c>
      <c r="X94" s="372">
        <f t="shared" si="14"/>
        <v>355</v>
      </c>
      <c r="Y94" s="203">
        <f t="shared" si="11"/>
        <v>78.833333333333329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9"/>
        <v>3300355078.8333335</v>
      </c>
      <c r="AD94" s="77">
        <f t="shared" si="12"/>
        <v>330</v>
      </c>
    </row>
    <row r="95" spans="1:30" ht="18" customHeight="1">
      <c r="A95" s="321">
        <f t="shared" si="10"/>
        <v>18</v>
      </c>
      <c r="B95" s="321">
        <v>5</v>
      </c>
      <c r="C95" s="214">
        <v>10</v>
      </c>
      <c r="D95" s="215" t="s">
        <v>297</v>
      </c>
      <c r="E95" s="44" t="s">
        <v>160</v>
      </c>
      <c r="F95" s="206">
        <v>125</v>
      </c>
      <c r="G95" s="206">
        <v>95</v>
      </c>
      <c r="H95" s="334">
        <v>2</v>
      </c>
      <c r="I95" s="44" t="s">
        <v>331</v>
      </c>
      <c r="J95" s="206">
        <v>112</v>
      </c>
      <c r="K95" s="206">
        <v>67</v>
      </c>
      <c r="L95" s="334">
        <v>4</v>
      </c>
      <c r="M95" s="346">
        <v>3</v>
      </c>
      <c r="N95" s="346">
        <v>1</v>
      </c>
      <c r="O95" s="44" t="s">
        <v>130</v>
      </c>
      <c r="P95" s="207">
        <v>58</v>
      </c>
      <c r="Q95" s="207">
        <v>74</v>
      </c>
      <c r="R95" s="335">
        <v>4</v>
      </c>
      <c r="S95" s="44" t="s">
        <v>127</v>
      </c>
      <c r="T95" s="207">
        <v>59</v>
      </c>
      <c r="U95" s="207">
        <v>79</v>
      </c>
      <c r="V95" s="335">
        <v>3</v>
      </c>
      <c r="W95" s="353">
        <f t="shared" si="13"/>
        <v>3.125</v>
      </c>
      <c r="X95" s="372">
        <f t="shared" si="14"/>
        <v>354</v>
      </c>
      <c r="Y95" s="203">
        <f t="shared" si="11"/>
        <v>79.5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9"/>
        <v>3150354079.5</v>
      </c>
      <c r="AD95" s="77">
        <f t="shared" si="12"/>
        <v>315</v>
      </c>
    </row>
    <row r="96" spans="1:30" ht="18" customHeight="1">
      <c r="A96" s="321">
        <f t="shared" si="10"/>
        <v>2</v>
      </c>
      <c r="B96" s="321">
        <v>5</v>
      </c>
      <c r="C96" s="214">
        <v>11</v>
      </c>
      <c r="D96" s="215" t="s">
        <v>298</v>
      </c>
      <c r="E96" s="44" t="s">
        <v>160</v>
      </c>
      <c r="F96" s="206">
        <v>119</v>
      </c>
      <c r="G96" s="206">
        <v>81</v>
      </c>
      <c r="H96" s="334">
        <v>3</v>
      </c>
      <c r="I96" s="44" t="s">
        <v>331</v>
      </c>
      <c r="J96" s="206">
        <v>133</v>
      </c>
      <c r="K96" s="206">
        <v>98</v>
      </c>
      <c r="L96" s="334">
        <v>1</v>
      </c>
      <c r="M96" s="346">
        <v>2</v>
      </c>
      <c r="N96" s="346">
        <v>3</v>
      </c>
      <c r="O96" s="44" t="s">
        <v>127</v>
      </c>
      <c r="P96" s="207">
        <v>64</v>
      </c>
      <c r="Q96" s="207">
        <v>94</v>
      </c>
      <c r="R96" s="335">
        <v>2</v>
      </c>
      <c r="S96" s="44" t="s">
        <v>128</v>
      </c>
      <c r="T96" s="207">
        <v>64</v>
      </c>
      <c r="U96" s="207">
        <v>92</v>
      </c>
      <c r="V96" s="335">
        <v>2</v>
      </c>
      <c r="W96" s="353">
        <f t="shared" si="13"/>
        <v>2</v>
      </c>
      <c r="X96" s="372">
        <f t="shared" si="14"/>
        <v>380</v>
      </c>
      <c r="Y96" s="203">
        <f t="shared" si="11"/>
        <v>90.666666666666671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9"/>
        <v>3600380090.6666665</v>
      </c>
      <c r="AD96" s="77">
        <f t="shared" si="12"/>
        <v>360</v>
      </c>
    </row>
    <row r="97" spans="1:30" ht="18" customHeight="1">
      <c r="A97" s="321">
        <f t="shared" si="10"/>
        <v>43</v>
      </c>
      <c r="B97" s="321">
        <v>5</v>
      </c>
      <c r="C97" s="214">
        <v>12</v>
      </c>
      <c r="D97" s="215" t="s">
        <v>299</v>
      </c>
      <c r="E97" s="44" t="s">
        <v>158</v>
      </c>
      <c r="F97" s="206">
        <v>103</v>
      </c>
      <c r="G97" s="206">
        <v>48</v>
      </c>
      <c r="H97" s="334">
        <v>5</v>
      </c>
      <c r="I97" s="44" t="s">
        <v>331</v>
      </c>
      <c r="J97" s="206">
        <v>119</v>
      </c>
      <c r="K97" s="206">
        <v>78</v>
      </c>
      <c r="L97" s="334">
        <v>3</v>
      </c>
      <c r="M97" s="346">
        <v>3</v>
      </c>
      <c r="N97" s="346">
        <v>5</v>
      </c>
      <c r="O97" s="44" t="s">
        <v>129</v>
      </c>
      <c r="P97" s="207">
        <v>50</v>
      </c>
      <c r="Q97" s="207">
        <v>45</v>
      </c>
      <c r="R97" s="335">
        <v>5</v>
      </c>
      <c r="S97" s="44" t="s">
        <v>128</v>
      </c>
      <c r="T97" s="207">
        <v>54</v>
      </c>
      <c r="U97" s="207">
        <v>61</v>
      </c>
      <c r="V97" s="335">
        <v>4</v>
      </c>
      <c r="W97" s="353">
        <f t="shared" si="13"/>
        <v>3.875</v>
      </c>
      <c r="X97" s="372">
        <f t="shared" si="14"/>
        <v>326</v>
      </c>
      <c r="Y97" s="203">
        <f t="shared" si="11"/>
        <v>59.666666666666664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9"/>
        <v>2850326059.6666665</v>
      </c>
      <c r="AD97" s="77">
        <f t="shared" si="12"/>
        <v>285</v>
      </c>
    </row>
    <row r="98" spans="1:30" ht="18" customHeight="1">
      <c r="A98" s="321">
        <f t="shared" si="10"/>
        <v>47</v>
      </c>
      <c r="B98" s="321">
        <v>5</v>
      </c>
      <c r="C98" s="214">
        <v>13</v>
      </c>
      <c r="D98" s="215" t="s">
        <v>300</v>
      </c>
      <c r="E98" s="44" t="s">
        <v>158</v>
      </c>
      <c r="F98" s="206">
        <v>113</v>
      </c>
      <c r="G98" s="206">
        <v>68</v>
      </c>
      <c r="H98" s="334">
        <v>4</v>
      </c>
      <c r="I98" s="44" t="s">
        <v>332</v>
      </c>
      <c r="J98" s="206">
        <v>106</v>
      </c>
      <c r="K98" s="206">
        <v>57</v>
      </c>
      <c r="L98" s="334">
        <v>5</v>
      </c>
      <c r="M98" s="346">
        <v>4</v>
      </c>
      <c r="N98" s="346">
        <v>3</v>
      </c>
      <c r="O98" s="44" t="s">
        <v>128</v>
      </c>
      <c r="P98" s="207">
        <v>58</v>
      </c>
      <c r="Q98" s="207">
        <v>73</v>
      </c>
      <c r="R98" s="335">
        <v>4</v>
      </c>
      <c r="S98" s="44" t="s">
        <v>333</v>
      </c>
      <c r="T98" s="207">
        <v>42</v>
      </c>
      <c r="U98" s="207">
        <v>22</v>
      </c>
      <c r="V98" s="335">
        <v>6</v>
      </c>
      <c r="W98" s="353">
        <f t="shared" si="13"/>
        <v>4.5</v>
      </c>
      <c r="X98" s="372">
        <f t="shared" si="14"/>
        <v>319</v>
      </c>
      <c r="Y98" s="203">
        <f t="shared" si="11"/>
        <v>57.5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9"/>
        <v>2600319057.5</v>
      </c>
      <c r="AD98" s="77">
        <f t="shared" si="12"/>
        <v>260</v>
      </c>
    </row>
    <row r="99" spans="1:30" ht="18" customHeight="1">
      <c r="A99" s="321">
        <f t="shared" si="10"/>
        <v>43</v>
      </c>
      <c r="B99" s="321">
        <v>5</v>
      </c>
      <c r="C99" s="214">
        <v>14</v>
      </c>
      <c r="D99" s="215" t="s">
        <v>301</v>
      </c>
      <c r="E99" s="44" t="s">
        <v>160</v>
      </c>
      <c r="F99" s="206">
        <v>114</v>
      </c>
      <c r="G99" s="206">
        <v>70</v>
      </c>
      <c r="H99" s="334">
        <v>4</v>
      </c>
      <c r="I99" s="44" t="s">
        <v>331</v>
      </c>
      <c r="J99" s="206">
        <v>112</v>
      </c>
      <c r="K99" s="206">
        <v>67</v>
      </c>
      <c r="L99" s="334">
        <v>4</v>
      </c>
      <c r="M99" s="346">
        <v>4</v>
      </c>
      <c r="N99" s="346">
        <v>2</v>
      </c>
      <c r="O99" s="44" t="s">
        <v>130</v>
      </c>
      <c r="P99" s="207">
        <v>52</v>
      </c>
      <c r="Q99" s="207">
        <v>54</v>
      </c>
      <c r="R99" s="335">
        <v>5</v>
      </c>
      <c r="S99" s="44" t="s">
        <v>333</v>
      </c>
      <c r="T99" s="207">
        <v>48</v>
      </c>
      <c r="U99" s="207">
        <v>59</v>
      </c>
      <c r="V99" s="335">
        <v>4</v>
      </c>
      <c r="W99" s="357">
        <f t="shared" si="13"/>
        <v>4.125</v>
      </c>
      <c r="X99" s="375">
        <f t="shared" si="14"/>
        <v>326</v>
      </c>
      <c r="Y99" s="203">
        <f t="shared" si="11"/>
        <v>64.5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9"/>
        <v>2750326064.5</v>
      </c>
      <c r="AD99" s="77">
        <f t="shared" si="12"/>
        <v>275</v>
      </c>
    </row>
    <row r="100" spans="1:30" ht="18" customHeight="1">
      <c r="A100" s="321">
        <f t="shared" ref="A100:A127" si="15">RANK(X100,$X$4:$X$127,)</f>
        <v>15</v>
      </c>
      <c r="B100" s="321">
        <v>5</v>
      </c>
      <c r="C100" s="214">
        <v>15</v>
      </c>
      <c r="D100" s="215" t="s">
        <v>302</v>
      </c>
      <c r="E100" s="44" t="s">
        <v>158</v>
      </c>
      <c r="F100" s="206">
        <v>117</v>
      </c>
      <c r="G100" s="206">
        <v>76</v>
      </c>
      <c r="H100" s="334">
        <v>3</v>
      </c>
      <c r="I100" s="44" t="s">
        <v>331</v>
      </c>
      <c r="J100" s="206">
        <v>124</v>
      </c>
      <c r="K100" s="206">
        <v>86</v>
      </c>
      <c r="L100" s="334">
        <v>3</v>
      </c>
      <c r="M100" s="346">
        <v>1</v>
      </c>
      <c r="N100" s="346">
        <v>2</v>
      </c>
      <c r="O100" s="44" t="s">
        <v>130</v>
      </c>
      <c r="P100" s="207">
        <v>54</v>
      </c>
      <c r="Q100" s="207">
        <v>60</v>
      </c>
      <c r="R100" s="335">
        <v>4</v>
      </c>
      <c r="S100" s="44" t="s">
        <v>128</v>
      </c>
      <c r="T100" s="207">
        <v>60</v>
      </c>
      <c r="U100" s="207">
        <v>80</v>
      </c>
      <c r="V100" s="335">
        <v>3</v>
      </c>
      <c r="W100" s="353">
        <f t="shared" si="13"/>
        <v>2.625</v>
      </c>
      <c r="X100" s="372">
        <f t="shared" si="14"/>
        <v>355</v>
      </c>
      <c r="Y100" s="203">
        <f t="shared" ref="Y100:Y127" si="16">AVERAGE(G100,K100,AVERAGE(Q100,U100))</f>
        <v>77.333333333333329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9"/>
        <v>3350355077.3333335</v>
      </c>
      <c r="AD100" s="77">
        <f t="shared" ref="AD100:AD125" si="17">IF(X100=0,"",(IF(H100=0,1,11-H100)*2+IF(L100=0,1,11-L100)*2+IF(M100=0,1,11-M100)*2+IF(R100=0,1,11-R100)+IF(V100=0,11-R100,11-V100))*5)</f>
        <v>335</v>
      </c>
    </row>
    <row r="101" spans="1:30" ht="18" customHeight="1">
      <c r="A101" s="321">
        <f t="shared" si="15"/>
        <v>2</v>
      </c>
      <c r="B101" s="321">
        <v>5</v>
      </c>
      <c r="C101" s="214">
        <v>16</v>
      </c>
      <c r="D101" s="215" t="s">
        <v>303</v>
      </c>
      <c r="E101" s="44" t="s">
        <v>160</v>
      </c>
      <c r="F101" s="206">
        <v>120</v>
      </c>
      <c r="G101" s="206">
        <v>84</v>
      </c>
      <c r="H101" s="334">
        <v>3</v>
      </c>
      <c r="I101" s="44" t="s">
        <v>331</v>
      </c>
      <c r="J101" s="206">
        <v>130</v>
      </c>
      <c r="K101" s="206">
        <v>95</v>
      </c>
      <c r="L101" s="334">
        <v>1</v>
      </c>
      <c r="M101" s="346">
        <v>3</v>
      </c>
      <c r="N101" s="346">
        <v>4</v>
      </c>
      <c r="O101" s="44" t="s">
        <v>47</v>
      </c>
      <c r="P101" s="207">
        <v>66</v>
      </c>
      <c r="Q101" s="207">
        <v>97</v>
      </c>
      <c r="R101" s="335">
        <v>1</v>
      </c>
      <c r="S101" s="44" t="s">
        <v>128</v>
      </c>
      <c r="T101" s="207">
        <v>64</v>
      </c>
      <c r="U101" s="207">
        <v>92</v>
      </c>
      <c r="V101" s="335">
        <v>2</v>
      </c>
      <c r="W101" s="353">
        <f t="shared" si="13"/>
        <v>2.125</v>
      </c>
      <c r="X101" s="372">
        <f t="shared" si="14"/>
        <v>380</v>
      </c>
      <c r="Y101" s="203">
        <f t="shared" si="16"/>
        <v>91.166666666666671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9"/>
        <v>3550380091.1666665</v>
      </c>
      <c r="AD101" s="77">
        <f t="shared" si="17"/>
        <v>355</v>
      </c>
    </row>
    <row r="102" spans="1:30" ht="18" customHeight="1">
      <c r="A102" s="321">
        <f t="shared" si="15"/>
        <v>65</v>
      </c>
      <c r="B102" s="321">
        <v>5</v>
      </c>
      <c r="C102" s="214">
        <v>17</v>
      </c>
      <c r="D102" s="215" t="s">
        <v>304</v>
      </c>
      <c r="E102" s="44" t="s">
        <v>158</v>
      </c>
      <c r="F102" s="207">
        <v>96</v>
      </c>
      <c r="G102" s="207">
        <v>36</v>
      </c>
      <c r="H102" s="335">
        <v>6</v>
      </c>
      <c r="I102" s="44" t="s">
        <v>331</v>
      </c>
      <c r="J102" s="207">
        <v>111</v>
      </c>
      <c r="K102" s="207">
        <v>65</v>
      </c>
      <c r="L102" s="335">
        <v>4</v>
      </c>
      <c r="M102" s="346">
        <v>6</v>
      </c>
      <c r="N102" s="346">
        <v>5</v>
      </c>
      <c r="O102" s="44" t="s">
        <v>200</v>
      </c>
      <c r="P102" s="207">
        <v>42</v>
      </c>
      <c r="Q102" s="207">
        <v>26</v>
      </c>
      <c r="R102" s="335">
        <v>6</v>
      </c>
      <c r="S102" s="44" t="s">
        <v>128</v>
      </c>
      <c r="T102" s="207">
        <v>60</v>
      </c>
      <c r="U102" s="207">
        <v>80</v>
      </c>
      <c r="V102" s="335">
        <v>3</v>
      </c>
      <c r="W102" s="353">
        <f t="shared" si="13"/>
        <v>5.125</v>
      </c>
      <c r="X102" s="372">
        <f t="shared" si="14"/>
        <v>309</v>
      </c>
      <c r="Y102" s="203">
        <f t="shared" si="16"/>
        <v>51.333333333333336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ref="AC102:AC125" si="18">IF(X102=0,0,(AD102*10000000)+(X102*1000) +Y102)</f>
        <v>2350309051.3333335</v>
      </c>
      <c r="AD102" s="77">
        <f t="shared" si="17"/>
        <v>235</v>
      </c>
    </row>
    <row r="103" spans="1:30" ht="18" customHeight="1">
      <c r="A103" s="321">
        <f t="shared" si="15"/>
        <v>93</v>
      </c>
      <c r="B103" s="321">
        <v>5</v>
      </c>
      <c r="C103" s="214">
        <v>18</v>
      </c>
      <c r="D103" s="215" t="s">
        <v>305</v>
      </c>
      <c r="E103" s="44" t="s">
        <v>158</v>
      </c>
      <c r="F103" s="206">
        <v>80</v>
      </c>
      <c r="G103" s="206">
        <v>18</v>
      </c>
      <c r="H103" s="334">
        <v>7</v>
      </c>
      <c r="I103" s="44" t="s">
        <v>159</v>
      </c>
      <c r="J103" s="206">
        <v>96</v>
      </c>
      <c r="K103" s="206">
        <v>41</v>
      </c>
      <c r="L103" s="334">
        <v>5</v>
      </c>
      <c r="M103" s="346">
        <v>3</v>
      </c>
      <c r="N103" s="346">
        <v>3</v>
      </c>
      <c r="O103" s="44" t="s">
        <v>128</v>
      </c>
      <c r="P103" s="207">
        <v>46</v>
      </c>
      <c r="Q103" s="207">
        <v>38</v>
      </c>
      <c r="R103" s="335">
        <v>6</v>
      </c>
      <c r="S103" s="44" t="s">
        <v>127</v>
      </c>
      <c r="T103" s="207">
        <v>51</v>
      </c>
      <c r="U103" s="207">
        <v>49</v>
      </c>
      <c r="V103" s="335">
        <v>5</v>
      </c>
      <c r="W103" s="353">
        <f t="shared" si="13"/>
        <v>5.125</v>
      </c>
      <c r="X103" s="372">
        <f t="shared" si="14"/>
        <v>273</v>
      </c>
      <c r="Y103" s="203">
        <f t="shared" si="16"/>
        <v>34.166666666666664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8"/>
        <v>2350273034.1666665</v>
      </c>
      <c r="AD103" s="77">
        <f t="shared" si="17"/>
        <v>235</v>
      </c>
    </row>
    <row r="104" spans="1:30" ht="18" customHeight="1" thickBot="1">
      <c r="A104" s="321">
        <f t="shared" si="15"/>
        <v>102</v>
      </c>
      <c r="B104" s="321">
        <v>5</v>
      </c>
      <c r="C104" s="214">
        <v>19</v>
      </c>
      <c r="D104" s="215" t="s">
        <v>306</v>
      </c>
      <c r="E104" s="100" t="s">
        <v>158</v>
      </c>
      <c r="F104" s="206">
        <v>85</v>
      </c>
      <c r="G104" s="206">
        <v>23</v>
      </c>
      <c r="H104" s="334">
        <v>6</v>
      </c>
      <c r="I104" s="100" t="s">
        <v>331</v>
      </c>
      <c r="J104" s="206">
        <v>95</v>
      </c>
      <c r="K104" s="206">
        <v>40</v>
      </c>
      <c r="L104" s="334">
        <v>5</v>
      </c>
      <c r="M104" s="346">
        <v>4</v>
      </c>
      <c r="N104" s="346">
        <v>3</v>
      </c>
      <c r="O104" s="100" t="s">
        <v>127</v>
      </c>
      <c r="P104" s="207">
        <v>36</v>
      </c>
      <c r="Q104" s="207">
        <v>12</v>
      </c>
      <c r="R104" s="335">
        <v>7</v>
      </c>
      <c r="S104" s="100" t="s">
        <v>128</v>
      </c>
      <c r="T104" s="207">
        <v>44</v>
      </c>
      <c r="U104" s="207">
        <v>33</v>
      </c>
      <c r="V104" s="335">
        <v>6</v>
      </c>
      <c r="W104" s="353">
        <f t="shared" si="13"/>
        <v>5.375</v>
      </c>
      <c r="X104" s="372">
        <f t="shared" si="14"/>
        <v>260</v>
      </c>
      <c r="Y104" s="203">
        <f t="shared" si="16"/>
        <v>28.5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8"/>
        <v>2250260028.5</v>
      </c>
      <c r="AD104" s="77">
        <f t="shared" si="17"/>
        <v>225</v>
      </c>
    </row>
    <row r="105" spans="1:30" ht="18" customHeight="1">
      <c r="A105" s="321">
        <f t="shared" si="15"/>
        <v>1</v>
      </c>
      <c r="B105" s="321">
        <v>5</v>
      </c>
      <c r="C105" s="214">
        <v>20</v>
      </c>
      <c r="D105" s="215" t="s">
        <v>307</v>
      </c>
      <c r="E105" s="44" t="s">
        <v>160</v>
      </c>
      <c r="F105" s="206">
        <v>125</v>
      </c>
      <c r="G105" s="206">
        <v>95</v>
      </c>
      <c r="H105" s="334">
        <v>2</v>
      </c>
      <c r="I105" s="44" t="s">
        <v>331</v>
      </c>
      <c r="J105" s="206">
        <v>133</v>
      </c>
      <c r="K105" s="206">
        <v>98</v>
      </c>
      <c r="L105" s="334">
        <v>1</v>
      </c>
      <c r="M105" s="346">
        <v>3</v>
      </c>
      <c r="N105" s="346">
        <v>4</v>
      </c>
      <c r="O105" s="44" t="s">
        <v>41</v>
      </c>
      <c r="P105" s="207">
        <v>64</v>
      </c>
      <c r="Q105" s="207">
        <v>94</v>
      </c>
      <c r="R105" s="335">
        <v>1</v>
      </c>
      <c r="S105" s="44" t="s">
        <v>200</v>
      </c>
      <c r="T105" s="207">
        <v>65</v>
      </c>
      <c r="U105" s="207">
        <v>95</v>
      </c>
      <c r="V105" s="335">
        <v>1</v>
      </c>
      <c r="W105" s="353">
        <f t="shared" si="13"/>
        <v>1.75</v>
      </c>
      <c r="X105" s="372">
        <f t="shared" si="14"/>
        <v>387</v>
      </c>
      <c r="Y105" s="203">
        <f t="shared" si="16"/>
        <v>95.833333333333329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8"/>
        <v>3700387095.8333335</v>
      </c>
      <c r="AD105" s="77">
        <f t="shared" si="17"/>
        <v>370</v>
      </c>
    </row>
    <row r="106" spans="1:30" ht="18" customHeight="1" thickBot="1">
      <c r="A106" s="327">
        <f t="shared" si="15"/>
        <v>21</v>
      </c>
      <c r="B106" s="327">
        <v>5</v>
      </c>
      <c r="C106" s="216">
        <v>21</v>
      </c>
      <c r="D106" s="217" t="s">
        <v>308</v>
      </c>
      <c r="E106" s="338" t="s">
        <v>160</v>
      </c>
      <c r="F106" s="328">
        <v>120</v>
      </c>
      <c r="G106" s="328">
        <v>84</v>
      </c>
      <c r="H106" s="339">
        <v>3</v>
      </c>
      <c r="I106" s="338" t="s">
        <v>331</v>
      </c>
      <c r="J106" s="328">
        <v>109</v>
      </c>
      <c r="K106" s="328">
        <v>62</v>
      </c>
      <c r="L106" s="339">
        <v>4</v>
      </c>
      <c r="M106" s="347">
        <v>4</v>
      </c>
      <c r="N106" s="347">
        <v>1</v>
      </c>
      <c r="O106" s="338" t="s">
        <v>130</v>
      </c>
      <c r="P106" s="329">
        <v>53</v>
      </c>
      <c r="Q106" s="329">
        <v>58</v>
      </c>
      <c r="R106" s="350">
        <v>5</v>
      </c>
      <c r="S106" s="338" t="s">
        <v>128</v>
      </c>
      <c r="T106" s="329">
        <v>65</v>
      </c>
      <c r="U106" s="329">
        <v>95</v>
      </c>
      <c r="V106" s="350">
        <v>2</v>
      </c>
      <c r="W106" s="354">
        <f t="shared" si="13"/>
        <v>3.625</v>
      </c>
      <c r="X106" s="373">
        <f t="shared" si="14"/>
        <v>347</v>
      </c>
      <c r="Y106" s="330">
        <f t="shared" si="16"/>
        <v>74.166666666666671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8"/>
        <v>2950347074.1666665</v>
      </c>
      <c r="AD106" s="77">
        <f t="shared" si="17"/>
        <v>295</v>
      </c>
    </row>
    <row r="107" spans="1:30" ht="18" customHeight="1">
      <c r="A107" s="320">
        <f t="shared" si="15"/>
        <v>30</v>
      </c>
      <c r="B107" s="320">
        <v>6</v>
      </c>
      <c r="C107" s="212">
        <v>1</v>
      </c>
      <c r="D107" s="213" t="s">
        <v>309</v>
      </c>
      <c r="E107" s="51" t="s">
        <v>158</v>
      </c>
      <c r="F107" s="205">
        <v>99</v>
      </c>
      <c r="G107" s="205">
        <v>41</v>
      </c>
      <c r="H107" s="340">
        <v>5</v>
      </c>
      <c r="I107" s="51" t="s">
        <v>159</v>
      </c>
      <c r="J107" s="205">
        <v>123</v>
      </c>
      <c r="K107" s="205">
        <v>85</v>
      </c>
      <c r="L107" s="340">
        <v>3</v>
      </c>
      <c r="M107" s="348">
        <v>5</v>
      </c>
      <c r="N107" s="348">
        <v>3</v>
      </c>
      <c r="O107" s="51" t="s">
        <v>200</v>
      </c>
      <c r="P107" s="211">
        <v>60</v>
      </c>
      <c r="Q107" s="211">
        <v>81</v>
      </c>
      <c r="R107" s="351">
        <v>3</v>
      </c>
      <c r="S107" s="51" t="s">
        <v>128</v>
      </c>
      <c r="T107" s="211">
        <v>53</v>
      </c>
      <c r="U107" s="211">
        <v>57</v>
      </c>
      <c r="V107" s="351">
        <v>5</v>
      </c>
      <c r="W107" s="355">
        <f t="shared" si="13"/>
        <v>4.25</v>
      </c>
      <c r="X107" s="374">
        <f t="shared" si="14"/>
        <v>335</v>
      </c>
      <c r="Y107" s="202">
        <f t="shared" si="16"/>
        <v>65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8"/>
        <v>2700335065</v>
      </c>
      <c r="AD107" s="77">
        <f t="shared" si="17"/>
        <v>270</v>
      </c>
    </row>
    <row r="108" spans="1:30" ht="18" customHeight="1">
      <c r="A108" s="321">
        <f t="shared" si="15"/>
        <v>57</v>
      </c>
      <c r="B108" s="321">
        <v>6</v>
      </c>
      <c r="C108" s="214">
        <v>2</v>
      </c>
      <c r="D108" s="215" t="s">
        <v>310</v>
      </c>
      <c r="E108" s="44" t="s">
        <v>158</v>
      </c>
      <c r="F108" s="206">
        <v>91</v>
      </c>
      <c r="G108" s="206">
        <v>29</v>
      </c>
      <c r="H108" s="334">
        <v>6</v>
      </c>
      <c r="I108" s="44" t="s">
        <v>331</v>
      </c>
      <c r="J108" s="206">
        <v>116</v>
      </c>
      <c r="K108" s="206">
        <v>73</v>
      </c>
      <c r="L108" s="334">
        <v>4</v>
      </c>
      <c r="M108" s="346">
        <v>4</v>
      </c>
      <c r="N108" s="346">
        <v>6</v>
      </c>
      <c r="O108" s="44" t="s">
        <v>200</v>
      </c>
      <c r="P108" s="207">
        <v>50</v>
      </c>
      <c r="Q108" s="207">
        <v>47</v>
      </c>
      <c r="R108" s="335">
        <v>5</v>
      </c>
      <c r="S108" s="44" t="s">
        <v>128</v>
      </c>
      <c r="T108" s="207">
        <v>55</v>
      </c>
      <c r="U108" s="207">
        <v>63</v>
      </c>
      <c r="V108" s="335">
        <v>4</v>
      </c>
      <c r="W108" s="353">
        <f t="shared" si="13"/>
        <v>4.625</v>
      </c>
      <c r="X108" s="372">
        <f t="shared" si="14"/>
        <v>312</v>
      </c>
      <c r="Y108" s="203">
        <f t="shared" si="16"/>
        <v>52.333333333333336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8"/>
        <v>2550312052.3333335</v>
      </c>
      <c r="AD108" s="77">
        <f t="shared" si="17"/>
        <v>255</v>
      </c>
    </row>
    <row r="109" spans="1:30" ht="18" customHeight="1">
      <c r="A109" s="321">
        <f t="shared" si="15"/>
        <v>5</v>
      </c>
      <c r="B109" s="321">
        <v>6</v>
      </c>
      <c r="C109" s="214">
        <v>3</v>
      </c>
      <c r="D109" s="215" t="s">
        <v>311</v>
      </c>
      <c r="E109" s="44" t="s">
        <v>160</v>
      </c>
      <c r="F109" s="206">
        <v>119</v>
      </c>
      <c r="G109" s="206">
        <v>81</v>
      </c>
      <c r="H109" s="334">
        <v>3</v>
      </c>
      <c r="I109" s="44" t="s">
        <v>331</v>
      </c>
      <c r="J109" s="206">
        <v>135</v>
      </c>
      <c r="K109" s="206">
        <v>99</v>
      </c>
      <c r="L109" s="334">
        <v>1</v>
      </c>
      <c r="M109" s="346">
        <v>1</v>
      </c>
      <c r="N109" s="346">
        <v>1</v>
      </c>
      <c r="O109" s="44" t="s">
        <v>130</v>
      </c>
      <c r="P109" s="207">
        <v>62</v>
      </c>
      <c r="Q109" s="207">
        <v>86</v>
      </c>
      <c r="R109" s="335">
        <v>3</v>
      </c>
      <c r="S109" s="44" t="s">
        <v>127</v>
      </c>
      <c r="T109" s="207">
        <v>56</v>
      </c>
      <c r="U109" s="207">
        <v>68</v>
      </c>
      <c r="V109" s="335">
        <v>4</v>
      </c>
      <c r="W109" s="353">
        <f t="shared" si="13"/>
        <v>2.125</v>
      </c>
      <c r="X109" s="372">
        <f t="shared" si="14"/>
        <v>372</v>
      </c>
      <c r="Y109" s="203">
        <f t="shared" si="16"/>
        <v>85.666666666666671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8"/>
        <v>3550372085.6666665</v>
      </c>
      <c r="AD109" s="77">
        <f t="shared" si="17"/>
        <v>355</v>
      </c>
    </row>
    <row r="110" spans="1:30" ht="18" customHeight="1">
      <c r="A110" s="321">
        <f t="shared" si="15"/>
        <v>55</v>
      </c>
      <c r="B110" s="321">
        <v>6</v>
      </c>
      <c r="C110" s="214">
        <v>4</v>
      </c>
      <c r="D110" s="215" t="s">
        <v>312</v>
      </c>
      <c r="E110" s="44" t="s">
        <v>158</v>
      </c>
      <c r="F110" s="208">
        <v>105</v>
      </c>
      <c r="G110" s="208">
        <v>51</v>
      </c>
      <c r="H110" s="336">
        <v>5</v>
      </c>
      <c r="I110" s="44" t="s">
        <v>331</v>
      </c>
      <c r="J110" s="208">
        <v>102</v>
      </c>
      <c r="K110" s="208">
        <v>50</v>
      </c>
      <c r="L110" s="336">
        <v>5</v>
      </c>
      <c r="M110" s="346">
        <v>3</v>
      </c>
      <c r="N110" s="346">
        <v>1</v>
      </c>
      <c r="O110" s="44" t="s">
        <v>127</v>
      </c>
      <c r="P110" s="207">
        <v>57</v>
      </c>
      <c r="Q110" s="207">
        <v>72</v>
      </c>
      <c r="R110" s="335">
        <v>4</v>
      </c>
      <c r="S110" s="44" t="s">
        <v>128</v>
      </c>
      <c r="T110" s="207">
        <v>49</v>
      </c>
      <c r="U110" s="207">
        <v>46</v>
      </c>
      <c r="V110" s="335">
        <v>5</v>
      </c>
      <c r="W110" s="353">
        <f t="shared" si="13"/>
        <v>4.375</v>
      </c>
      <c r="X110" s="372">
        <f t="shared" si="14"/>
        <v>313</v>
      </c>
      <c r="Y110" s="203">
        <f t="shared" si="16"/>
        <v>53.333333333333336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8"/>
        <v>2650313053.3333335</v>
      </c>
      <c r="AD110" s="77">
        <f t="shared" si="17"/>
        <v>265</v>
      </c>
    </row>
    <row r="111" spans="1:30" ht="18" customHeight="1">
      <c r="A111" s="321">
        <f t="shared" si="15"/>
        <v>6</v>
      </c>
      <c r="B111" s="321">
        <v>6</v>
      </c>
      <c r="C111" s="214">
        <v>5</v>
      </c>
      <c r="D111" s="215" t="s">
        <v>313</v>
      </c>
      <c r="E111" s="44" t="s">
        <v>160</v>
      </c>
      <c r="F111" s="206">
        <v>118</v>
      </c>
      <c r="G111" s="206">
        <v>79</v>
      </c>
      <c r="H111" s="334">
        <v>3</v>
      </c>
      <c r="I111" s="44" t="s">
        <v>331</v>
      </c>
      <c r="J111" s="206">
        <v>133</v>
      </c>
      <c r="K111" s="206">
        <v>98</v>
      </c>
      <c r="L111" s="334">
        <v>1</v>
      </c>
      <c r="M111" s="346">
        <v>3</v>
      </c>
      <c r="N111" s="346">
        <v>1</v>
      </c>
      <c r="O111" s="44" t="s">
        <v>130</v>
      </c>
      <c r="P111" s="207">
        <v>64</v>
      </c>
      <c r="Q111" s="207">
        <v>92</v>
      </c>
      <c r="R111" s="335">
        <v>2</v>
      </c>
      <c r="S111" s="44" t="s">
        <v>127</v>
      </c>
      <c r="T111" s="207">
        <v>53</v>
      </c>
      <c r="U111" s="207">
        <v>56</v>
      </c>
      <c r="V111" s="335">
        <v>5</v>
      </c>
      <c r="W111" s="353">
        <f t="shared" si="13"/>
        <v>2.625</v>
      </c>
      <c r="X111" s="372">
        <f t="shared" si="14"/>
        <v>368</v>
      </c>
      <c r="Y111" s="203">
        <f t="shared" si="16"/>
        <v>83.666666666666671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8"/>
        <v>3350368083.6666665</v>
      </c>
      <c r="AD111" s="77">
        <f t="shared" si="17"/>
        <v>335</v>
      </c>
    </row>
    <row r="112" spans="1:30" ht="18" customHeight="1">
      <c r="A112" s="321">
        <f t="shared" si="15"/>
        <v>43</v>
      </c>
      <c r="B112" s="321">
        <v>6</v>
      </c>
      <c r="C112" s="214">
        <v>6</v>
      </c>
      <c r="D112" s="215" t="s">
        <v>314</v>
      </c>
      <c r="E112" s="44" t="s">
        <v>158</v>
      </c>
      <c r="F112" s="206">
        <v>116</v>
      </c>
      <c r="G112" s="206">
        <v>74</v>
      </c>
      <c r="H112" s="334">
        <v>4</v>
      </c>
      <c r="I112" s="44" t="s">
        <v>331</v>
      </c>
      <c r="J112" s="206">
        <v>112</v>
      </c>
      <c r="K112" s="206">
        <v>67</v>
      </c>
      <c r="L112" s="334">
        <v>4</v>
      </c>
      <c r="M112" s="346">
        <v>4</v>
      </c>
      <c r="N112" s="346">
        <v>1</v>
      </c>
      <c r="O112" s="44" t="s">
        <v>127</v>
      </c>
      <c r="P112" s="207">
        <v>38</v>
      </c>
      <c r="Q112" s="207">
        <v>16</v>
      </c>
      <c r="R112" s="335">
        <v>7</v>
      </c>
      <c r="S112" s="44" t="s">
        <v>128</v>
      </c>
      <c r="T112" s="207">
        <v>60</v>
      </c>
      <c r="U112" s="207">
        <v>80</v>
      </c>
      <c r="V112" s="335">
        <v>3</v>
      </c>
      <c r="W112" s="353">
        <f t="shared" si="13"/>
        <v>4.25</v>
      </c>
      <c r="X112" s="372">
        <f t="shared" si="14"/>
        <v>326</v>
      </c>
      <c r="Y112" s="203">
        <f t="shared" si="16"/>
        <v>63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8"/>
        <v>2700326063</v>
      </c>
      <c r="AD112" s="77">
        <f t="shared" si="17"/>
        <v>270</v>
      </c>
    </row>
    <row r="113" spans="1:30" ht="18" customHeight="1">
      <c r="A113" s="321">
        <f t="shared" si="15"/>
        <v>74</v>
      </c>
      <c r="B113" s="321">
        <v>6</v>
      </c>
      <c r="C113" s="214">
        <v>7</v>
      </c>
      <c r="D113" s="215" t="s">
        <v>315</v>
      </c>
      <c r="E113" s="44" t="s">
        <v>158</v>
      </c>
      <c r="F113" s="209">
        <v>101</v>
      </c>
      <c r="G113" s="209">
        <v>44</v>
      </c>
      <c r="H113" s="337">
        <v>5</v>
      </c>
      <c r="I113" s="44" t="s">
        <v>331</v>
      </c>
      <c r="J113" s="209">
        <v>116</v>
      </c>
      <c r="K113" s="209">
        <v>73</v>
      </c>
      <c r="L113" s="337">
        <v>4</v>
      </c>
      <c r="M113" s="346">
        <v>3</v>
      </c>
      <c r="N113" s="346">
        <v>3</v>
      </c>
      <c r="O113" s="44" t="s">
        <v>129</v>
      </c>
      <c r="P113" s="207">
        <v>42</v>
      </c>
      <c r="Q113" s="207">
        <v>26</v>
      </c>
      <c r="R113" s="335">
        <v>6</v>
      </c>
      <c r="S113" s="44" t="s">
        <v>128</v>
      </c>
      <c r="T113" s="207">
        <v>44</v>
      </c>
      <c r="U113" s="207">
        <v>33</v>
      </c>
      <c r="V113" s="335">
        <v>6</v>
      </c>
      <c r="W113" s="353">
        <f t="shared" si="13"/>
        <v>4.5</v>
      </c>
      <c r="X113" s="372">
        <f t="shared" si="14"/>
        <v>303</v>
      </c>
      <c r="Y113" s="203">
        <f t="shared" si="16"/>
        <v>48.833333333333336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8"/>
        <v>2600303048.8333335</v>
      </c>
      <c r="AD113" s="77">
        <f t="shared" si="17"/>
        <v>260</v>
      </c>
    </row>
    <row r="114" spans="1:30" ht="18" customHeight="1">
      <c r="A114" s="321">
        <f t="shared" si="15"/>
        <v>60</v>
      </c>
      <c r="B114" s="321">
        <v>6</v>
      </c>
      <c r="C114" s="214">
        <v>8</v>
      </c>
      <c r="D114" s="215" t="s">
        <v>316</v>
      </c>
      <c r="E114" s="44" t="s">
        <v>158</v>
      </c>
      <c r="F114" s="206">
        <v>92</v>
      </c>
      <c r="G114" s="206">
        <v>30</v>
      </c>
      <c r="H114" s="334">
        <v>6</v>
      </c>
      <c r="I114" s="44" t="s">
        <v>331</v>
      </c>
      <c r="J114" s="206">
        <v>102</v>
      </c>
      <c r="K114" s="206">
        <v>50</v>
      </c>
      <c r="L114" s="334">
        <v>5</v>
      </c>
      <c r="M114" s="346">
        <v>3</v>
      </c>
      <c r="N114" s="346">
        <v>3</v>
      </c>
      <c r="O114" s="44" t="s">
        <v>46</v>
      </c>
      <c r="P114" s="207">
        <v>64</v>
      </c>
      <c r="Q114" s="207">
        <v>89</v>
      </c>
      <c r="R114" s="335">
        <v>2</v>
      </c>
      <c r="S114" s="44" t="s">
        <v>128</v>
      </c>
      <c r="T114" s="207">
        <v>53</v>
      </c>
      <c r="U114" s="207">
        <v>57</v>
      </c>
      <c r="V114" s="335">
        <v>5</v>
      </c>
      <c r="W114" s="353">
        <f t="shared" si="13"/>
        <v>4.375</v>
      </c>
      <c r="X114" s="372">
        <f t="shared" si="14"/>
        <v>311</v>
      </c>
      <c r="Y114" s="203">
        <f t="shared" si="16"/>
        <v>51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8"/>
        <v>2650311051</v>
      </c>
      <c r="AD114" s="77">
        <f t="shared" si="17"/>
        <v>265</v>
      </c>
    </row>
    <row r="115" spans="1:30" ht="18" customHeight="1">
      <c r="A115" s="321">
        <f t="shared" si="15"/>
        <v>82</v>
      </c>
      <c r="B115" s="321">
        <v>6</v>
      </c>
      <c r="C115" s="214">
        <v>9</v>
      </c>
      <c r="D115" s="215" t="s">
        <v>317</v>
      </c>
      <c r="E115" s="44" t="s">
        <v>160</v>
      </c>
      <c r="F115" s="206">
        <v>64</v>
      </c>
      <c r="G115" s="206">
        <v>8</v>
      </c>
      <c r="H115" s="334">
        <v>8</v>
      </c>
      <c r="I115" s="44" t="s">
        <v>331</v>
      </c>
      <c r="J115" s="206">
        <v>114</v>
      </c>
      <c r="K115" s="206">
        <v>70</v>
      </c>
      <c r="L115" s="334">
        <v>4</v>
      </c>
      <c r="M115" s="346">
        <v>5</v>
      </c>
      <c r="N115" s="346">
        <v>4</v>
      </c>
      <c r="O115" s="44" t="s">
        <v>129</v>
      </c>
      <c r="P115" s="207">
        <v>59</v>
      </c>
      <c r="Q115" s="207">
        <v>74</v>
      </c>
      <c r="R115" s="335">
        <v>4</v>
      </c>
      <c r="S115" s="44" t="s">
        <v>128</v>
      </c>
      <c r="T115" s="207">
        <v>44</v>
      </c>
      <c r="U115" s="207">
        <v>33</v>
      </c>
      <c r="V115" s="335">
        <v>6</v>
      </c>
      <c r="W115" s="353">
        <f t="shared" si="13"/>
        <v>5.5</v>
      </c>
      <c r="X115" s="372">
        <f t="shared" si="14"/>
        <v>281</v>
      </c>
      <c r="Y115" s="203">
        <f t="shared" si="16"/>
        <v>43.833333333333336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8"/>
        <v>2200281043.8333335</v>
      </c>
      <c r="AD115" s="77">
        <f t="shared" si="17"/>
        <v>220</v>
      </c>
    </row>
    <row r="116" spans="1:30" ht="18" customHeight="1">
      <c r="A116" s="321">
        <f t="shared" si="15"/>
        <v>26</v>
      </c>
      <c r="B116" s="321">
        <v>6</v>
      </c>
      <c r="C116" s="214">
        <v>10</v>
      </c>
      <c r="D116" s="215" t="s">
        <v>318</v>
      </c>
      <c r="E116" s="44" t="s">
        <v>160</v>
      </c>
      <c r="F116" s="206">
        <v>119</v>
      </c>
      <c r="G116" s="206">
        <v>81</v>
      </c>
      <c r="H116" s="334">
        <v>3</v>
      </c>
      <c r="I116" s="44" t="s">
        <v>331</v>
      </c>
      <c r="J116" s="206">
        <v>121</v>
      </c>
      <c r="K116" s="206">
        <v>82</v>
      </c>
      <c r="L116" s="334">
        <v>3</v>
      </c>
      <c r="M116" s="346">
        <v>3</v>
      </c>
      <c r="N116" s="346">
        <v>2</v>
      </c>
      <c r="O116" s="44" t="s">
        <v>200</v>
      </c>
      <c r="P116" s="207">
        <v>52</v>
      </c>
      <c r="Q116" s="207">
        <v>53</v>
      </c>
      <c r="R116" s="335">
        <v>5</v>
      </c>
      <c r="S116" s="44" t="s">
        <v>128</v>
      </c>
      <c r="T116" s="207">
        <v>49</v>
      </c>
      <c r="U116" s="207">
        <v>46</v>
      </c>
      <c r="V116" s="335">
        <v>5</v>
      </c>
      <c r="W116" s="353">
        <f t="shared" si="13"/>
        <v>3.5</v>
      </c>
      <c r="X116" s="372">
        <f t="shared" si="14"/>
        <v>341</v>
      </c>
      <c r="Y116" s="203">
        <f t="shared" si="16"/>
        <v>70.833333333333329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8"/>
        <v>3000341070.8333335</v>
      </c>
      <c r="AD116" s="77">
        <f t="shared" si="17"/>
        <v>300</v>
      </c>
    </row>
    <row r="117" spans="1:30" ht="18" customHeight="1">
      <c r="A117" s="321">
        <f t="shared" si="15"/>
        <v>98</v>
      </c>
      <c r="B117" s="321">
        <v>6</v>
      </c>
      <c r="C117" s="214">
        <v>11</v>
      </c>
      <c r="D117" s="215" t="s">
        <v>319</v>
      </c>
      <c r="E117" s="44" t="s">
        <v>158</v>
      </c>
      <c r="F117" s="206">
        <v>77</v>
      </c>
      <c r="G117" s="206">
        <v>16</v>
      </c>
      <c r="H117" s="334">
        <v>7</v>
      </c>
      <c r="I117" s="44" t="s">
        <v>331</v>
      </c>
      <c r="J117" s="206">
        <v>108</v>
      </c>
      <c r="K117" s="206">
        <v>60</v>
      </c>
      <c r="L117" s="334">
        <v>4</v>
      </c>
      <c r="M117" s="343">
        <v>3</v>
      </c>
      <c r="N117" s="343">
        <v>2</v>
      </c>
      <c r="O117" s="44" t="s">
        <v>127</v>
      </c>
      <c r="P117" s="206">
        <v>43</v>
      </c>
      <c r="Q117" s="206">
        <v>26</v>
      </c>
      <c r="R117" s="334">
        <v>6</v>
      </c>
      <c r="S117" s="44" t="s">
        <v>128</v>
      </c>
      <c r="T117" s="206">
        <v>41</v>
      </c>
      <c r="U117" s="206">
        <v>25</v>
      </c>
      <c r="V117" s="334">
        <v>6</v>
      </c>
      <c r="W117" s="353">
        <f t="shared" si="13"/>
        <v>5</v>
      </c>
      <c r="X117" s="372">
        <f t="shared" si="14"/>
        <v>269</v>
      </c>
      <c r="Y117" s="203">
        <f t="shared" si="16"/>
        <v>33.833333333333336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8"/>
        <v>2400269033.8333335</v>
      </c>
      <c r="AD117" s="77">
        <f t="shared" si="17"/>
        <v>240</v>
      </c>
    </row>
    <row r="118" spans="1:30" ht="18" customHeight="1">
      <c r="A118" s="321">
        <f t="shared" si="15"/>
        <v>30</v>
      </c>
      <c r="B118" s="321">
        <v>6</v>
      </c>
      <c r="C118" s="214">
        <v>12</v>
      </c>
      <c r="D118" s="215" t="s">
        <v>320</v>
      </c>
      <c r="E118" s="44" t="s">
        <v>158</v>
      </c>
      <c r="F118" s="206">
        <v>111</v>
      </c>
      <c r="G118" s="206">
        <v>63</v>
      </c>
      <c r="H118" s="334">
        <v>4</v>
      </c>
      <c r="I118" s="44" t="s">
        <v>331</v>
      </c>
      <c r="J118" s="206">
        <v>116</v>
      </c>
      <c r="K118" s="206">
        <v>73</v>
      </c>
      <c r="L118" s="334">
        <v>4</v>
      </c>
      <c r="M118" s="343">
        <v>3</v>
      </c>
      <c r="N118" s="343">
        <v>3</v>
      </c>
      <c r="O118" s="44" t="s">
        <v>130</v>
      </c>
      <c r="P118" s="206">
        <v>54</v>
      </c>
      <c r="Q118" s="206">
        <v>60</v>
      </c>
      <c r="R118" s="334">
        <v>4</v>
      </c>
      <c r="S118" s="44" t="s">
        <v>127</v>
      </c>
      <c r="T118" s="206">
        <v>54</v>
      </c>
      <c r="U118" s="206">
        <v>60</v>
      </c>
      <c r="V118" s="334">
        <v>4</v>
      </c>
      <c r="W118" s="353">
        <f t="shared" si="13"/>
        <v>3.75</v>
      </c>
      <c r="X118" s="372">
        <f t="shared" si="14"/>
        <v>335</v>
      </c>
      <c r="Y118" s="203">
        <f t="shared" si="16"/>
        <v>65.333333333333329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8"/>
        <v>2900335065.3333335</v>
      </c>
      <c r="AD118" s="77">
        <f t="shared" si="17"/>
        <v>290</v>
      </c>
    </row>
    <row r="119" spans="1:30" ht="18" customHeight="1">
      <c r="A119" s="321">
        <f t="shared" si="15"/>
        <v>86</v>
      </c>
      <c r="B119" s="321">
        <v>6</v>
      </c>
      <c r="C119" s="214">
        <v>13</v>
      </c>
      <c r="D119" s="215" t="s">
        <v>321</v>
      </c>
      <c r="E119" s="44" t="s">
        <v>158</v>
      </c>
      <c r="F119" s="206">
        <v>93</v>
      </c>
      <c r="G119" s="206">
        <v>32</v>
      </c>
      <c r="H119" s="334">
        <v>6</v>
      </c>
      <c r="I119" s="44" t="s">
        <v>331</v>
      </c>
      <c r="J119" s="206">
        <v>105</v>
      </c>
      <c r="K119" s="206">
        <v>55</v>
      </c>
      <c r="L119" s="334">
        <v>5</v>
      </c>
      <c r="M119" s="343">
        <v>2</v>
      </c>
      <c r="N119" s="343">
        <v>2</v>
      </c>
      <c r="O119" s="44" t="s">
        <v>129</v>
      </c>
      <c r="P119" s="206">
        <v>45</v>
      </c>
      <c r="Q119" s="206">
        <v>33</v>
      </c>
      <c r="R119" s="334">
        <v>6</v>
      </c>
      <c r="S119" s="44" t="s">
        <v>128</v>
      </c>
      <c r="T119" s="206">
        <v>36</v>
      </c>
      <c r="U119" s="206">
        <v>10</v>
      </c>
      <c r="V119" s="334">
        <v>7</v>
      </c>
      <c r="W119" s="353">
        <f t="shared" si="13"/>
        <v>4.875</v>
      </c>
      <c r="X119" s="372">
        <f t="shared" si="14"/>
        <v>279</v>
      </c>
      <c r="Y119" s="203">
        <f t="shared" si="16"/>
        <v>36.166666666666664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8"/>
        <v>2450279036.1666665</v>
      </c>
      <c r="AD119" s="77">
        <f t="shared" si="17"/>
        <v>245</v>
      </c>
    </row>
    <row r="120" spans="1:30" ht="18" customHeight="1">
      <c r="A120" s="321">
        <f t="shared" si="15"/>
        <v>15</v>
      </c>
      <c r="B120" s="321">
        <v>6</v>
      </c>
      <c r="C120" s="214">
        <v>14</v>
      </c>
      <c r="D120" s="215" t="s">
        <v>322</v>
      </c>
      <c r="E120" s="44" t="s">
        <v>160</v>
      </c>
      <c r="F120" s="206">
        <v>123</v>
      </c>
      <c r="G120" s="206">
        <v>90</v>
      </c>
      <c r="H120" s="334">
        <v>2</v>
      </c>
      <c r="I120" s="44" t="s">
        <v>331</v>
      </c>
      <c r="J120" s="206">
        <v>119</v>
      </c>
      <c r="K120" s="206">
        <v>78</v>
      </c>
      <c r="L120" s="334">
        <v>3</v>
      </c>
      <c r="M120" s="343">
        <v>1</v>
      </c>
      <c r="N120" s="343">
        <v>4</v>
      </c>
      <c r="O120" s="44" t="s">
        <v>129</v>
      </c>
      <c r="P120" s="206">
        <v>49</v>
      </c>
      <c r="Q120" s="206">
        <v>42</v>
      </c>
      <c r="R120" s="334">
        <v>5</v>
      </c>
      <c r="S120" s="44" t="s">
        <v>128</v>
      </c>
      <c r="T120" s="206">
        <v>64</v>
      </c>
      <c r="U120" s="206">
        <v>92</v>
      </c>
      <c r="V120" s="334">
        <v>2</v>
      </c>
      <c r="W120" s="353">
        <f t="shared" si="13"/>
        <v>2.375</v>
      </c>
      <c r="X120" s="372">
        <f t="shared" si="14"/>
        <v>355</v>
      </c>
      <c r="Y120" s="203">
        <f t="shared" si="16"/>
        <v>78.333333333333329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8"/>
        <v>3450355078.3333335</v>
      </c>
      <c r="AD120" s="77">
        <f t="shared" si="17"/>
        <v>345</v>
      </c>
    </row>
    <row r="121" spans="1:30" ht="18" customHeight="1">
      <c r="A121" s="321">
        <f t="shared" si="15"/>
        <v>71</v>
      </c>
      <c r="B121" s="321">
        <v>6</v>
      </c>
      <c r="C121" s="214">
        <v>15</v>
      </c>
      <c r="D121" s="215" t="s">
        <v>323</v>
      </c>
      <c r="E121" s="44" t="s">
        <v>160</v>
      </c>
      <c r="F121" s="206">
        <v>107</v>
      </c>
      <c r="G121" s="206">
        <v>55</v>
      </c>
      <c r="H121" s="334">
        <v>5</v>
      </c>
      <c r="I121" s="44" t="s">
        <v>331</v>
      </c>
      <c r="J121" s="206">
        <v>119</v>
      </c>
      <c r="K121" s="206">
        <v>78</v>
      </c>
      <c r="L121" s="334">
        <v>3</v>
      </c>
      <c r="M121" s="343">
        <v>6</v>
      </c>
      <c r="N121" s="343">
        <v>2</v>
      </c>
      <c r="O121" s="44" t="s">
        <v>127</v>
      </c>
      <c r="P121" s="206">
        <v>42</v>
      </c>
      <c r="Q121" s="206">
        <v>24</v>
      </c>
      <c r="R121" s="334">
        <v>6</v>
      </c>
      <c r="S121" s="44" t="s">
        <v>128</v>
      </c>
      <c r="T121" s="206">
        <v>36</v>
      </c>
      <c r="U121" s="206">
        <v>10</v>
      </c>
      <c r="V121" s="334">
        <v>7</v>
      </c>
      <c r="W121" s="353">
        <f t="shared" si="13"/>
        <v>5.125</v>
      </c>
      <c r="X121" s="372">
        <f t="shared" si="14"/>
        <v>304</v>
      </c>
      <c r="Y121" s="203">
        <f t="shared" si="16"/>
        <v>50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8"/>
        <v>2350304050</v>
      </c>
      <c r="AD121" s="77">
        <f t="shared" si="17"/>
        <v>235</v>
      </c>
    </row>
    <row r="122" spans="1:30" ht="18" customHeight="1">
      <c r="A122" s="321">
        <f t="shared" si="15"/>
        <v>47</v>
      </c>
      <c r="B122" s="321">
        <v>6</v>
      </c>
      <c r="C122" s="214">
        <v>16</v>
      </c>
      <c r="D122" s="215" t="s">
        <v>324</v>
      </c>
      <c r="E122" s="44" t="s">
        <v>158</v>
      </c>
      <c r="F122" s="206">
        <v>103</v>
      </c>
      <c r="G122" s="206">
        <v>48</v>
      </c>
      <c r="H122" s="334">
        <v>5</v>
      </c>
      <c r="I122" s="44" t="s">
        <v>331</v>
      </c>
      <c r="J122" s="206">
        <v>119</v>
      </c>
      <c r="K122" s="206">
        <v>78</v>
      </c>
      <c r="L122" s="334">
        <v>3</v>
      </c>
      <c r="M122" s="343">
        <v>3</v>
      </c>
      <c r="N122" s="343">
        <v>3</v>
      </c>
      <c r="O122" s="44" t="s">
        <v>127</v>
      </c>
      <c r="P122" s="206">
        <v>35</v>
      </c>
      <c r="Q122" s="206">
        <v>9</v>
      </c>
      <c r="R122" s="334">
        <v>8</v>
      </c>
      <c r="S122" s="44" t="s">
        <v>128</v>
      </c>
      <c r="T122" s="206">
        <v>62</v>
      </c>
      <c r="U122" s="206">
        <v>87</v>
      </c>
      <c r="V122" s="334">
        <v>2</v>
      </c>
      <c r="W122" s="353">
        <f t="shared" si="13"/>
        <v>4</v>
      </c>
      <c r="X122" s="372">
        <f t="shared" si="14"/>
        <v>319</v>
      </c>
      <c r="Y122" s="203">
        <f t="shared" si="16"/>
        <v>58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8"/>
        <v>2800319058</v>
      </c>
      <c r="AD122" s="77">
        <f t="shared" si="17"/>
        <v>280</v>
      </c>
    </row>
    <row r="123" spans="1:30" ht="18" customHeight="1">
      <c r="A123" s="321">
        <f t="shared" si="15"/>
        <v>78</v>
      </c>
      <c r="B123" s="321">
        <v>6</v>
      </c>
      <c r="C123" s="214">
        <v>17</v>
      </c>
      <c r="D123" s="215" t="s">
        <v>325</v>
      </c>
      <c r="E123" s="44" t="s">
        <v>158</v>
      </c>
      <c r="F123" s="206">
        <v>111</v>
      </c>
      <c r="G123" s="206">
        <v>63</v>
      </c>
      <c r="H123" s="334">
        <v>4</v>
      </c>
      <c r="I123" s="44" t="s">
        <v>332</v>
      </c>
      <c r="J123" s="206">
        <v>103</v>
      </c>
      <c r="K123" s="206">
        <v>52</v>
      </c>
      <c r="L123" s="334">
        <v>5</v>
      </c>
      <c r="M123" s="343">
        <v>3</v>
      </c>
      <c r="N123" s="343">
        <v>3</v>
      </c>
      <c r="O123" s="44" t="s">
        <v>129</v>
      </c>
      <c r="P123" s="206">
        <v>43</v>
      </c>
      <c r="Q123" s="206">
        <v>28</v>
      </c>
      <c r="R123" s="334">
        <v>6</v>
      </c>
      <c r="S123" s="44" t="s">
        <v>128</v>
      </c>
      <c r="T123" s="206">
        <v>37</v>
      </c>
      <c r="U123" s="206">
        <v>13</v>
      </c>
      <c r="V123" s="334">
        <v>7</v>
      </c>
      <c r="W123" s="353">
        <f t="shared" si="13"/>
        <v>4.625</v>
      </c>
      <c r="X123" s="372">
        <f t="shared" si="14"/>
        <v>294</v>
      </c>
      <c r="Y123" s="203">
        <f t="shared" si="16"/>
        <v>45.166666666666664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8"/>
        <v>2550294045.1666665</v>
      </c>
      <c r="AD123" s="77">
        <f t="shared" si="17"/>
        <v>255</v>
      </c>
    </row>
    <row r="124" spans="1:30" ht="18" customHeight="1">
      <c r="A124" s="321">
        <f t="shared" si="15"/>
        <v>4</v>
      </c>
      <c r="B124" s="321">
        <v>6</v>
      </c>
      <c r="C124" s="214">
        <v>18</v>
      </c>
      <c r="D124" s="215" t="s">
        <v>326</v>
      </c>
      <c r="E124" s="44" t="s">
        <v>160</v>
      </c>
      <c r="F124" s="206">
        <v>124</v>
      </c>
      <c r="G124" s="206">
        <v>93</v>
      </c>
      <c r="H124" s="334">
        <v>2</v>
      </c>
      <c r="I124" s="44" t="s">
        <v>331</v>
      </c>
      <c r="J124" s="206">
        <v>124</v>
      </c>
      <c r="K124" s="206">
        <v>86</v>
      </c>
      <c r="L124" s="334">
        <v>3</v>
      </c>
      <c r="M124" s="343">
        <v>3</v>
      </c>
      <c r="N124" s="343">
        <v>1</v>
      </c>
      <c r="O124" s="44" t="s">
        <v>130</v>
      </c>
      <c r="P124" s="206">
        <v>64</v>
      </c>
      <c r="Q124" s="206">
        <v>92</v>
      </c>
      <c r="R124" s="334">
        <v>2</v>
      </c>
      <c r="S124" s="44" t="s">
        <v>127</v>
      </c>
      <c r="T124" s="206">
        <v>66</v>
      </c>
      <c r="U124" s="206">
        <v>97</v>
      </c>
      <c r="V124" s="334">
        <v>1</v>
      </c>
      <c r="W124" s="353">
        <f t="shared" si="13"/>
        <v>2.375</v>
      </c>
      <c r="X124" s="372">
        <f t="shared" si="14"/>
        <v>378</v>
      </c>
      <c r="Y124" s="203">
        <f t="shared" si="16"/>
        <v>91.166666666666671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8"/>
        <v>3450378091.1666665</v>
      </c>
      <c r="AD124" s="77">
        <f t="shared" si="17"/>
        <v>345</v>
      </c>
    </row>
    <row r="125" spans="1:30" ht="18" customHeight="1" thickBot="1">
      <c r="A125" s="321">
        <f t="shared" si="15"/>
        <v>10</v>
      </c>
      <c r="B125" s="321">
        <v>6</v>
      </c>
      <c r="C125" s="214">
        <v>19</v>
      </c>
      <c r="D125" s="215" t="s">
        <v>327</v>
      </c>
      <c r="E125" s="44" t="s">
        <v>158</v>
      </c>
      <c r="F125" s="206">
        <v>119</v>
      </c>
      <c r="G125" s="206">
        <v>81</v>
      </c>
      <c r="H125" s="334">
        <v>3</v>
      </c>
      <c r="I125" s="44" t="s">
        <v>331</v>
      </c>
      <c r="J125" s="206">
        <v>121</v>
      </c>
      <c r="K125" s="206">
        <v>82</v>
      </c>
      <c r="L125" s="334">
        <v>3</v>
      </c>
      <c r="M125" s="343">
        <v>3</v>
      </c>
      <c r="N125" s="343">
        <v>2</v>
      </c>
      <c r="O125" s="44" t="s">
        <v>127</v>
      </c>
      <c r="P125" s="206">
        <v>57</v>
      </c>
      <c r="Q125" s="206">
        <v>72</v>
      </c>
      <c r="R125" s="334">
        <v>4</v>
      </c>
      <c r="S125" s="44" t="s">
        <v>128</v>
      </c>
      <c r="T125" s="206">
        <v>63</v>
      </c>
      <c r="U125" s="206">
        <v>91</v>
      </c>
      <c r="V125" s="334">
        <v>2</v>
      </c>
      <c r="W125" s="353">
        <f t="shared" si="13"/>
        <v>3</v>
      </c>
      <c r="X125" s="372">
        <f t="shared" si="14"/>
        <v>360</v>
      </c>
      <c r="Y125" s="203">
        <f t="shared" si="16"/>
        <v>81.5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8"/>
        <v>3200360081.5</v>
      </c>
      <c r="AD125" s="77">
        <f t="shared" si="17"/>
        <v>320</v>
      </c>
    </row>
    <row r="126" spans="1:30" ht="18" customHeight="1" thickBot="1">
      <c r="A126" s="321">
        <f t="shared" si="15"/>
        <v>63</v>
      </c>
      <c r="B126" s="321">
        <v>6</v>
      </c>
      <c r="C126" s="214">
        <v>20</v>
      </c>
      <c r="D126" s="215" t="s">
        <v>328</v>
      </c>
      <c r="E126" s="44" t="s">
        <v>158</v>
      </c>
      <c r="F126" s="206">
        <v>108</v>
      </c>
      <c r="G126" s="206">
        <v>57</v>
      </c>
      <c r="H126" s="334">
        <v>5</v>
      </c>
      <c r="I126" s="44" t="s">
        <v>159</v>
      </c>
      <c r="J126" s="206">
        <v>103</v>
      </c>
      <c r="K126" s="206">
        <v>52</v>
      </c>
      <c r="L126" s="334">
        <v>5</v>
      </c>
      <c r="M126" s="343">
        <v>3</v>
      </c>
      <c r="N126" s="343">
        <v>1</v>
      </c>
      <c r="O126" s="44" t="s">
        <v>41</v>
      </c>
      <c r="P126" s="206">
        <v>53</v>
      </c>
      <c r="Q126" s="206">
        <v>57</v>
      </c>
      <c r="R126" s="334">
        <v>5</v>
      </c>
      <c r="S126" s="44" t="s">
        <v>200</v>
      </c>
      <c r="T126" s="206">
        <v>46</v>
      </c>
      <c r="U126" s="206">
        <v>37</v>
      </c>
      <c r="V126" s="334">
        <v>6</v>
      </c>
      <c r="W126" s="353">
        <f t="shared" si="13"/>
        <v>4.625</v>
      </c>
      <c r="X126" s="372">
        <f t="shared" si="14"/>
        <v>310</v>
      </c>
      <c r="Y126" s="203">
        <f t="shared" si="16"/>
        <v>52</v>
      </c>
      <c r="Z126" s="196"/>
      <c r="AA126" s="197"/>
    </row>
    <row r="127" spans="1:30" ht="17.25" thickBot="1">
      <c r="A127" s="322">
        <f t="shared" si="15"/>
        <v>49</v>
      </c>
      <c r="B127" s="322">
        <v>6</v>
      </c>
      <c r="C127" s="218">
        <v>21</v>
      </c>
      <c r="D127" s="219" t="s">
        <v>329</v>
      </c>
      <c r="E127" s="185" t="s">
        <v>160</v>
      </c>
      <c r="F127" s="210">
        <v>107</v>
      </c>
      <c r="G127" s="210">
        <v>55</v>
      </c>
      <c r="H127" s="341">
        <v>5</v>
      </c>
      <c r="I127" s="185" t="s">
        <v>331</v>
      </c>
      <c r="J127" s="210">
        <v>112</v>
      </c>
      <c r="K127" s="210">
        <v>67</v>
      </c>
      <c r="L127" s="341">
        <v>4</v>
      </c>
      <c r="M127" s="367">
        <v>2</v>
      </c>
      <c r="N127" s="367">
        <v>2</v>
      </c>
      <c r="O127" s="185" t="s">
        <v>129</v>
      </c>
      <c r="P127" s="210">
        <v>57</v>
      </c>
      <c r="Q127" s="210">
        <v>65</v>
      </c>
      <c r="R127" s="341">
        <v>4</v>
      </c>
      <c r="S127" s="185" t="s">
        <v>130</v>
      </c>
      <c r="T127" s="210">
        <v>42</v>
      </c>
      <c r="U127" s="210">
        <v>28</v>
      </c>
      <c r="V127" s="341">
        <v>6</v>
      </c>
      <c r="W127" s="359">
        <f t="shared" si="13"/>
        <v>4</v>
      </c>
      <c r="X127" s="376">
        <f t="shared" si="14"/>
        <v>318</v>
      </c>
      <c r="Y127" s="204">
        <f t="shared" si="16"/>
        <v>56.166666666666664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122</v>
      </c>
      <c r="Q128" s="73">
        <f>COUNT(Q4:Q126)</f>
        <v>122</v>
      </c>
      <c r="R128" s="73">
        <f>COUNT(R4:R126)</f>
        <v>122</v>
      </c>
      <c r="S128" s="73"/>
      <c r="T128" s="73">
        <f>COUNT(T4:T126)</f>
        <v>122</v>
      </c>
      <c r="U128" s="73">
        <f>COUNT(U4:U126)</f>
        <v>122</v>
      </c>
      <c r="V128" s="73">
        <f>COUNT(V4:V126)</f>
        <v>122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19">G129-G128</f>
        <v>0</v>
      </c>
      <c r="H130" s="75">
        <f t="shared" si="19"/>
        <v>0</v>
      </c>
      <c r="I130" s="75"/>
      <c r="J130" s="75">
        <f t="shared" si="19"/>
        <v>0</v>
      </c>
      <c r="K130" s="75">
        <f t="shared" si="19"/>
        <v>0</v>
      </c>
      <c r="L130" s="75">
        <f t="shared" si="19"/>
        <v>0</v>
      </c>
      <c r="M130" s="75">
        <f t="shared" si="19"/>
        <v>0</v>
      </c>
      <c r="N130" s="75">
        <f>N129-N128</f>
        <v>0</v>
      </c>
      <c r="O130" s="75"/>
      <c r="P130" s="75">
        <f t="shared" si="19"/>
        <v>1</v>
      </c>
      <c r="Q130" s="75">
        <f t="shared" si="19"/>
        <v>1</v>
      </c>
      <c r="R130" s="75">
        <f t="shared" si="19"/>
        <v>1</v>
      </c>
      <c r="S130" s="75"/>
      <c r="T130" s="75">
        <f t="shared" si="19"/>
        <v>1</v>
      </c>
      <c r="U130" s="75">
        <f t="shared" si="19"/>
        <v>1</v>
      </c>
      <c r="V130" s="75">
        <f t="shared" si="19"/>
        <v>1</v>
      </c>
    </row>
    <row r="131" spans="3:22" hidden="1">
      <c r="C131" s="74" t="s">
        <v>53</v>
      </c>
    </row>
    <row r="133" spans="3:22">
      <c r="R133" s="72"/>
    </row>
  </sheetData>
  <sheetProtection selectLockedCells="1"/>
  <mergeCells count="12">
    <mergeCell ref="A2:A3"/>
    <mergeCell ref="B1:AA1"/>
    <mergeCell ref="B2:B3"/>
    <mergeCell ref="E2:H2"/>
    <mergeCell ref="C2:C3"/>
    <mergeCell ref="Z2:AA2"/>
    <mergeCell ref="D2:D3"/>
    <mergeCell ref="S2:V2"/>
    <mergeCell ref="O2:R2"/>
    <mergeCell ref="X2:Y2"/>
    <mergeCell ref="W2:W3"/>
    <mergeCell ref="I2:L2"/>
  </mergeCells>
  <phoneticPr fontId="1" type="noConversion"/>
  <conditionalFormatting sqref="Z4:Z125">
    <cfRule type="expression" dxfId="32" priority="16">
      <formula>$Z4&lt;=15</formula>
    </cfRule>
  </conditionalFormatting>
  <conditionalFormatting sqref="AA4:AA125">
    <cfRule type="expression" dxfId="31" priority="15">
      <formula>$AA4&lt;=30</formula>
    </cfRule>
  </conditionalFormatting>
  <conditionalFormatting sqref="V134:V1048576 R134:R1048576 L134:M1048576 H134:H1048576 H1:H132 L1:M132 R1:R132 V1:V132">
    <cfRule type="cellIs" dxfId="30" priority="4" operator="equal">
      <formula>1</formula>
    </cfRule>
  </conditionalFormatting>
  <conditionalFormatting sqref="V134:V1048576 R134:R1048576 L134:M1048576 H134:H1048576 H1:H132 L1:M132 R1:R132 V1:V132">
    <cfRule type="cellIs" dxfId="29" priority="3" operator="equal">
      <formula>2</formula>
    </cfRule>
  </conditionalFormatting>
  <conditionalFormatting sqref="H133 L133:M133 R133 V133">
    <cfRule type="cellIs" dxfId="28" priority="2" operator="equal">
      <formula>1</formula>
    </cfRule>
  </conditionalFormatting>
  <conditionalFormatting sqref="H133 L133:M133 R133 V133">
    <cfRule type="cellIs" dxfId="27" priority="1" operator="equal">
      <formula>2</formula>
    </cfRule>
  </conditionalFormatting>
  <dataValidations count="6">
    <dataValidation type="whole" allowBlank="1" showInputMessage="1" showErrorMessage="1" sqref="P4:P127 T4:T127" xr:uid="{00000000-0002-0000-0100-000000000000}">
      <formula1>0</formula1>
      <formula2>100</formula2>
    </dataValidation>
    <dataValidation type="whole" allowBlank="1" showInputMessage="1" showErrorMessage="1" sqref="H4:H127 L4:N127 R4:R127 V4:V127" xr:uid="{00000000-0002-0000-0100-000001000000}">
      <formula1>1</formula1>
      <formula2>9</formula2>
    </dataValidation>
    <dataValidation type="decimal" allowBlank="1" showInputMessage="1" showErrorMessage="1" sqref="G4:G127 Q4:Q127 K4:K127 U4:U127" xr:uid="{00000000-0002-0000-0100-000002000000}">
      <formula1>0</formula1>
      <formula2>100</formula2>
    </dataValidation>
    <dataValidation type="whole" allowBlank="1" showInputMessage="1" showErrorMessage="1" sqref="F4:F127 J4:J127" xr:uid="{00000000-0002-0000-0100-000003000000}">
      <formula1>0</formula1>
      <formula2>200</formula2>
    </dataValidation>
    <dataValidation type="list" allowBlank="1" showInputMessage="1" showErrorMessage="1" sqref="E4:E127" xr:uid="{00000000-0002-0000-0100-000004000000}">
      <formula1>"화법과작문,언어와매체"</formula1>
    </dataValidation>
    <dataValidation type="list" allowBlank="1" showInputMessage="1" showErrorMessage="1" sqref="I4:I127" xr:uid="{00000000-0002-0000-0100-000005000000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5842-88B3-4D70-B0C5-8B6A9C3AD015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activeCell="G35" sqref="G35"/>
      <selection pane="topRight" activeCell="G35" sqref="G35"/>
      <selection pane="bottomLeft" activeCell="G35" sqref="G35"/>
      <selection pane="bottomRight" activeCell="B1" sqref="B1:AA1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9" t="s">
        <v>347</v>
      </c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  <c r="AA1" s="411"/>
    </row>
    <row r="2" spans="1:30" ht="18" customHeight="1">
      <c r="A2" s="407" t="s">
        <v>330</v>
      </c>
      <c r="B2" s="412" t="s">
        <v>201</v>
      </c>
      <c r="C2" s="416" t="s">
        <v>202</v>
      </c>
      <c r="D2" s="415" t="s">
        <v>15</v>
      </c>
      <c r="E2" s="413" t="s">
        <v>76</v>
      </c>
      <c r="F2" s="414"/>
      <c r="G2" s="414"/>
      <c r="H2" s="415"/>
      <c r="I2" s="413" t="s">
        <v>59</v>
      </c>
      <c r="J2" s="414"/>
      <c r="K2" s="414"/>
      <c r="L2" s="415"/>
      <c r="M2" s="198" t="s">
        <v>49</v>
      </c>
      <c r="N2" s="198" t="s">
        <v>39</v>
      </c>
      <c r="O2" s="412" t="s">
        <v>18</v>
      </c>
      <c r="P2" s="421"/>
      <c r="Q2" s="421"/>
      <c r="R2" s="422"/>
      <c r="S2" s="413" t="s">
        <v>20</v>
      </c>
      <c r="T2" s="421"/>
      <c r="U2" s="421"/>
      <c r="V2" s="422"/>
      <c r="W2" s="425" t="s">
        <v>81</v>
      </c>
      <c r="X2" s="423" t="s">
        <v>63</v>
      </c>
      <c r="Y2" s="424"/>
      <c r="Z2" s="418" t="s">
        <v>64</v>
      </c>
      <c r="AA2" s="419"/>
    </row>
    <row r="3" spans="1:30" ht="18" customHeight="1" thickBot="1">
      <c r="A3" s="408"/>
      <c r="B3" s="408"/>
      <c r="C3" s="417"/>
      <c r="D3" s="420"/>
      <c r="E3" s="76" t="s">
        <v>98</v>
      </c>
      <c r="F3" s="324" t="s">
        <v>23</v>
      </c>
      <c r="G3" s="325" t="str">
        <f>IF($C3="가채점","원점수","백분위")</f>
        <v>백분위</v>
      </c>
      <c r="H3" s="393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3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3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3" t="s">
        <v>1</v>
      </c>
      <c r="W3" s="426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RANK(X4,$X$4:$X$127,)</f>
        <v>1</v>
      </c>
      <c r="B4" s="320">
        <v>5</v>
      </c>
      <c r="C4" s="212">
        <v>20</v>
      </c>
      <c r="D4" s="377" t="s">
        <v>307</v>
      </c>
      <c r="E4" s="332" t="s">
        <v>160</v>
      </c>
      <c r="F4" s="317">
        <v>125</v>
      </c>
      <c r="G4" s="317">
        <v>95</v>
      </c>
      <c r="H4" s="333">
        <v>2</v>
      </c>
      <c r="I4" s="332" t="s">
        <v>331</v>
      </c>
      <c r="J4" s="317">
        <v>133</v>
      </c>
      <c r="K4" s="317">
        <v>98</v>
      </c>
      <c r="L4" s="333">
        <v>1</v>
      </c>
      <c r="M4" s="389">
        <v>3</v>
      </c>
      <c r="N4" s="389">
        <v>4</v>
      </c>
      <c r="O4" s="332" t="s">
        <v>41</v>
      </c>
      <c r="P4" s="318">
        <v>64</v>
      </c>
      <c r="Q4" s="397">
        <v>94</v>
      </c>
      <c r="R4" s="349">
        <v>1</v>
      </c>
      <c r="S4" s="332" t="s">
        <v>200</v>
      </c>
      <c r="T4" s="318">
        <v>65</v>
      </c>
      <c r="U4" s="318">
        <v>95</v>
      </c>
      <c r="V4" s="349">
        <v>1</v>
      </c>
      <c r="W4" s="352">
        <f t="shared" ref="W4:W35" si="1">AVERAGE(H4,L4,M4,AVERAGE(R4,V4))</f>
        <v>1.75</v>
      </c>
      <c r="X4" s="386">
        <f t="shared" ref="X4:X35" si="2">SUM(F4,J4,P4,T4)</f>
        <v>387</v>
      </c>
      <c r="Y4" s="323">
        <f t="shared" ref="Y4:Y35" si="3">AVERAGE(G4,K4,AVERAGE(Q4,U4))</f>
        <v>95.833333333333329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3700387095.8333335</v>
      </c>
      <c r="AD4" s="77">
        <f t="shared" ref="AD4:AD67" si="4">IF(X4=0,"",(IF(H4=0,1,11-H4)*2+IF(L4=0,1,11-L4)*2+IF(M4=0,1,11-M4)*2+IF(R4=0,1,11-R4)+IF(V4=0,11-R4,11-V4))*5)</f>
        <v>370</v>
      </c>
    </row>
    <row r="5" spans="1:30" ht="18" customHeight="1">
      <c r="A5" s="321">
        <f t="shared" si="0"/>
        <v>2</v>
      </c>
      <c r="B5" s="321">
        <v>5</v>
      </c>
      <c r="C5" s="214">
        <v>11</v>
      </c>
      <c r="D5" s="378" t="s">
        <v>298</v>
      </c>
      <c r="E5" s="44" t="s">
        <v>160</v>
      </c>
      <c r="F5" s="206">
        <v>119</v>
      </c>
      <c r="G5" s="206">
        <v>81</v>
      </c>
      <c r="H5" s="334">
        <v>3</v>
      </c>
      <c r="I5" s="44" t="s">
        <v>331</v>
      </c>
      <c r="J5" s="206">
        <v>133</v>
      </c>
      <c r="K5" s="206">
        <v>98</v>
      </c>
      <c r="L5" s="334">
        <v>1</v>
      </c>
      <c r="M5" s="346">
        <v>2</v>
      </c>
      <c r="N5" s="346">
        <v>3</v>
      </c>
      <c r="O5" s="44" t="s">
        <v>127</v>
      </c>
      <c r="P5" s="207">
        <v>64</v>
      </c>
      <c r="Q5" s="397">
        <v>94</v>
      </c>
      <c r="R5" s="335">
        <v>2</v>
      </c>
      <c r="S5" s="44" t="s">
        <v>128</v>
      </c>
      <c r="T5" s="207">
        <v>64</v>
      </c>
      <c r="U5" s="207">
        <v>92</v>
      </c>
      <c r="V5" s="335">
        <v>2</v>
      </c>
      <c r="W5" s="353">
        <f t="shared" si="1"/>
        <v>2</v>
      </c>
      <c r="X5" s="372">
        <f t="shared" si="2"/>
        <v>380</v>
      </c>
      <c r="Y5" s="203">
        <f t="shared" si="3"/>
        <v>90.666666666666671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3600380090.6666665</v>
      </c>
      <c r="AD5" s="77">
        <f t="shared" si="4"/>
        <v>360</v>
      </c>
    </row>
    <row r="6" spans="1:30" ht="18" customHeight="1">
      <c r="A6" s="321">
        <f t="shared" si="0"/>
        <v>2</v>
      </c>
      <c r="B6" s="321">
        <v>5</v>
      </c>
      <c r="C6" s="214">
        <v>16</v>
      </c>
      <c r="D6" s="378" t="s">
        <v>303</v>
      </c>
      <c r="E6" s="44" t="s">
        <v>160</v>
      </c>
      <c r="F6" s="206">
        <v>120</v>
      </c>
      <c r="G6" s="206">
        <v>84</v>
      </c>
      <c r="H6" s="334">
        <v>3</v>
      </c>
      <c r="I6" s="44" t="s">
        <v>331</v>
      </c>
      <c r="J6" s="206">
        <v>130</v>
      </c>
      <c r="K6" s="206">
        <v>95</v>
      </c>
      <c r="L6" s="334">
        <v>1</v>
      </c>
      <c r="M6" s="346">
        <v>3</v>
      </c>
      <c r="N6" s="346">
        <v>4</v>
      </c>
      <c r="O6" s="44" t="s">
        <v>47</v>
      </c>
      <c r="P6" s="207">
        <v>66</v>
      </c>
      <c r="Q6" s="397">
        <v>97</v>
      </c>
      <c r="R6" s="335">
        <v>1</v>
      </c>
      <c r="S6" s="44" t="s">
        <v>128</v>
      </c>
      <c r="T6" s="207">
        <v>64</v>
      </c>
      <c r="U6" s="207">
        <v>92</v>
      </c>
      <c r="V6" s="335">
        <v>2</v>
      </c>
      <c r="W6" s="353">
        <f t="shared" si="1"/>
        <v>2.125</v>
      </c>
      <c r="X6" s="372">
        <f t="shared" si="2"/>
        <v>380</v>
      </c>
      <c r="Y6" s="203">
        <f t="shared" si="3"/>
        <v>91.166666666666671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3550380091.1666665</v>
      </c>
      <c r="AD6" s="77">
        <f t="shared" si="4"/>
        <v>355</v>
      </c>
    </row>
    <row r="7" spans="1:30" ht="18" customHeight="1">
      <c r="A7" s="321">
        <f t="shared" si="0"/>
        <v>4</v>
      </c>
      <c r="B7" s="321">
        <v>6</v>
      </c>
      <c r="C7" s="214">
        <v>18</v>
      </c>
      <c r="D7" s="378" t="s">
        <v>326</v>
      </c>
      <c r="E7" s="44" t="s">
        <v>160</v>
      </c>
      <c r="F7" s="206">
        <v>124</v>
      </c>
      <c r="G7" s="206">
        <v>93</v>
      </c>
      <c r="H7" s="334">
        <v>2</v>
      </c>
      <c r="I7" s="44" t="s">
        <v>331</v>
      </c>
      <c r="J7" s="206">
        <v>124</v>
      </c>
      <c r="K7" s="206">
        <v>86</v>
      </c>
      <c r="L7" s="334">
        <v>3</v>
      </c>
      <c r="M7" s="343">
        <v>3</v>
      </c>
      <c r="N7" s="343">
        <v>1</v>
      </c>
      <c r="O7" s="44" t="s">
        <v>130</v>
      </c>
      <c r="P7" s="206">
        <v>64</v>
      </c>
      <c r="Q7" s="399">
        <v>92</v>
      </c>
      <c r="R7" s="334">
        <v>2</v>
      </c>
      <c r="S7" s="44" t="s">
        <v>127</v>
      </c>
      <c r="T7" s="206">
        <v>66</v>
      </c>
      <c r="U7" s="206">
        <v>97</v>
      </c>
      <c r="V7" s="334">
        <v>1</v>
      </c>
      <c r="W7" s="353">
        <f t="shared" si="1"/>
        <v>2.375</v>
      </c>
      <c r="X7" s="372">
        <f t="shared" si="2"/>
        <v>378</v>
      </c>
      <c r="Y7" s="203">
        <f t="shared" si="3"/>
        <v>91.166666666666671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3450378091.1666665</v>
      </c>
      <c r="AD7" s="77">
        <f t="shared" si="4"/>
        <v>345</v>
      </c>
    </row>
    <row r="8" spans="1:30" ht="18" customHeight="1">
      <c r="A8" s="321">
        <f t="shared" si="0"/>
        <v>5</v>
      </c>
      <c r="B8" s="321">
        <v>6</v>
      </c>
      <c r="C8" s="214">
        <v>3</v>
      </c>
      <c r="D8" s="378" t="s">
        <v>311</v>
      </c>
      <c r="E8" s="44" t="s">
        <v>160</v>
      </c>
      <c r="F8" s="206">
        <v>119</v>
      </c>
      <c r="G8" s="206">
        <v>81</v>
      </c>
      <c r="H8" s="334">
        <v>3</v>
      </c>
      <c r="I8" s="44" t="s">
        <v>331</v>
      </c>
      <c r="J8" s="206">
        <v>135</v>
      </c>
      <c r="K8" s="206">
        <v>99</v>
      </c>
      <c r="L8" s="334">
        <v>1</v>
      </c>
      <c r="M8" s="346">
        <v>1</v>
      </c>
      <c r="N8" s="346">
        <v>1</v>
      </c>
      <c r="O8" s="44" t="s">
        <v>130</v>
      </c>
      <c r="P8" s="207">
        <v>62</v>
      </c>
      <c r="Q8" s="397">
        <v>86</v>
      </c>
      <c r="R8" s="335">
        <v>3</v>
      </c>
      <c r="S8" s="44" t="s">
        <v>127</v>
      </c>
      <c r="T8" s="207">
        <v>56</v>
      </c>
      <c r="U8" s="207">
        <v>68</v>
      </c>
      <c r="V8" s="335">
        <v>4</v>
      </c>
      <c r="W8" s="353">
        <f t="shared" si="1"/>
        <v>2.125</v>
      </c>
      <c r="X8" s="372">
        <f t="shared" si="2"/>
        <v>372</v>
      </c>
      <c r="Y8" s="203">
        <f t="shared" si="3"/>
        <v>85.666666666666671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3550372085.6666665</v>
      </c>
      <c r="AD8" s="77">
        <f t="shared" si="4"/>
        <v>355</v>
      </c>
    </row>
    <row r="9" spans="1:30" ht="18" customHeight="1">
      <c r="A9" s="321">
        <f t="shared" si="0"/>
        <v>6</v>
      </c>
      <c r="B9" s="321">
        <v>6</v>
      </c>
      <c r="C9" s="214">
        <v>5</v>
      </c>
      <c r="D9" s="378" t="s">
        <v>313</v>
      </c>
      <c r="E9" s="44" t="s">
        <v>160</v>
      </c>
      <c r="F9" s="206">
        <v>118</v>
      </c>
      <c r="G9" s="206">
        <v>79</v>
      </c>
      <c r="H9" s="334">
        <v>3</v>
      </c>
      <c r="I9" s="44" t="s">
        <v>331</v>
      </c>
      <c r="J9" s="206">
        <v>133</v>
      </c>
      <c r="K9" s="206">
        <v>98</v>
      </c>
      <c r="L9" s="334">
        <v>1</v>
      </c>
      <c r="M9" s="346">
        <v>3</v>
      </c>
      <c r="N9" s="346">
        <v>1</v>
      </c>
      <c r="O9" s="44" t="s">
        <v>130</v>
      </c>
      <c r="P9" s="207">
        <v>64</v>
      </c>
      <c r="Q9" s="397">
        <v>92</v>
      </c>
      <c r="R9" s="335">
        <v>2</v>
      </c>
      <c r="S9" s="44" t="s">
        <v>127</v>
      </c>
      <c r="T9" s="207">
        <v>53</v>
      </c>
      <c r="U9" s="207">
        <v>56</v>
      </c>
      <c r="V9" s="335">
        <v>5</v>
      </c>
      <c r="W9" s="353">
        <f t="shared" si="1"/>
        <v>2.625</v>
      </c>
      <c r="X9" s="372">
        <f t="shared" si="2"/>
        <v>368</v>
      </c>
      <c r="Y9" s="203">
        <f t="shared" si="3"/>
        <v>83.666666666666671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3350368083.6666665</v>
      </c>
      <c r="AD9" s="77">
        <f t="shared" si="4"/>
        <v>335</v>
      </c>
    </row>
    <row r="10" spans="1:30" ht="18" customHeight="1">
      <c r="A10" s="321">
        <f t="shared" si="0"/>
        <v>7</v>
      </c>
      <c r="B10" s="321">
        <v>1</v>
      </c>
      <c r="C10" s="214">
        <v>8</v>
      </c>
      <c r="D10" s="378" t="s">
        <v>216</v>
      </c>
      <c r="E10" s="100" t="s">
        <v>158</v>
      </c>
      <c r="F10" s="206">
        <v>113</v>
      </c>
      <c r="G10" s="206">
        <v>68</v>
      </c>
      <c r="H10" s="334">
        <v>4</v>
      </c>
      <c r="I10" s="44" t="s">
        <v>331</v>
      </c>
      <c r="J10" s="206">
        <v>127</v>
      </c>
      <c r="K10" s="206">
        <v>91</v>
      </c>
      <c r="L10" s="334">
        <v>2</v>
      </c>
      <c r="M10" s="343">
        <v>1</v>
      </c>
      <c r="N10" s="343">
        <v>1</v>
      </c>
      <c r="O10" s="44" t="s">
        <v>45</v>
      </c>
      <c r="P10" s="207">
        <v>64</v>
      </c>
      <c r="Q10" s="394">
        <v>88</v>
      </c>
      <c r="R10" s="335">
        <v>3</v>
      </c>
      <c r="S10" s="44" t="s">
        <v>200</v>
      </c>
      <c r="T10" s="207">
        <v>60</v>
      </c>
      <c r="U10" s="207">
        <v>81</v>
      </c>
      <c r="V10" s="335">
        <v>3</v>
      </c>
      <c r="W10" s="353">
        <f t="shared" si="1"/>
        <v>2.5</v>
      </c>
      <c r="X10" s="372">
        <f t="shared" si="2"/>
        <v>364</v>
      </c>
      <c r="Y10" s="203">
        <f t="shared" si="3"/>
        <v>81.166666666666671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3400364081.1666665</v>
      </c>
      <c r="AD10" s="77">
        <f t="shared" si="4"/>
        <v>340</v>
      </c>
    </row>
    <row r="11" spans="1:30" ht="18" customHeight="1">
      <c r="A11" s="321">
        <f t="shared" si="0"/>
        <v>8</v>
      </c>
      <c r="B11" s="321">
        <v>2</v>
      </c>
      <c r="C11" s="214">
        <v>3</v>
      </c>
      <c r="D11" s="378" t="s">
        <v>232</v>
      </c>
      <c r="E11" s="44" t="s">
        <v>158</v>
      </c>
      <c r="F11" s="206">
        <v>124</v>
      </c>
      <c r="G11" s="206">
        <v>93</v>
      </c>
      <c r="H11" s="334">
        <v>2</v>
      </c>
      <c r="I11" s="44" t="s">
        <v>331</v>
      </c>
      <c r="J11" s="206">
        <v>114</v>
      </c>
      <c r="K11" s="206">
        <v>70</v>
      </c>
      <c r="L11" s="334">
        <v>4</v>
      </c>
      <c r="M11" s="343">
        <v>1</v>
      </c>
      <c r="N11" s="343">
        <v>1</v>
      </c>
      <c r="O11" s="44" t="s">
        <v>41</v>
      </c>
      <c r="P11" s="207">
        <v>64</v>
      </c>
      <c r="Q11" s="397">
        <v>94</v>
      </c>
      <c r="R11" s="335">
        <v>1</v>
      </c>
      <c r="S11" s="44" t="s">
        <v>44</v>
      </c>
      <c r="T11" s="207">
        <v>61</v>
      </c>
      <c r="U11" s="207">
        <v>80</v>
      </c>
      <c r="V11" s="335">
        <v>3</v>
      </c>
      <c r="W11" s="353">
        <f t="shared" si="1"/>
        <v>2.25</v>
      </c>
      <c r="X11" s="371">
        <f t="shared" si="2"/>
        <v>363</v>
      </c>
      <c r="Y11" s="203">
        <f t="shared" si="3"/>
        <v>83.333333333333329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3500363083.3333335</v>
      </c>
      <c r="AD11" s="77">
        <f t="shared" si="4"/>
        <v>350</v>
      </c>
    </row>
    <row r="12" spans="1:30" ht="18" customHeight="1">
      <c r="A12" s="321">
        <f t="shared" si="0"/>
        <v>9</v>
      </c>
      <c r="B12" s="321">
        <v>3</v>
      </c>
      <c r="C12" s="214">
        <v>17</v>
      </c>
      <c r="D12" s="378" t="s">
        <v>266</v>
      </c>
      <c r="E12" s="44" t="s">
        <v>160</v>
      </c>
      <c r="F12" s="206">
        <v>124</v>
      </c>
      <c r="G12" s="206">
        <v>93</v>
      </c>
      <c r="H12" s="334">
        <v>2</v>
      </c>
      <c r="I12" s="44" t="s">
        <v>331</v>
      </c>
      <c r="J12" s="206">
        <v>124</v>
      </c>
      <c r="K12" s="206">
        <v>86</v>
      </c>
      <c r="L12" s="334">
        <v>3</v>
      </c>
      <c r="M12" s="343">
        <v>1</v>
      </c>
      <c r="N12" s="343">
        <v>4</v>
      </c>
      <c r="O12" s="44" t="s">
        <v>41</v>
      </c>
      <c r="P12" s="207">
        <v>54</v>
      </c>
      <c r="Q12" s="397">
        <v>61</v>
      </c>
      <c r="R12" s="335">
        <v>4</v>
      </c>
      <c r="S12" s="44" t="s">
        <v>200</v>
      </c>
      <c r="T12" s="207">
        <v>60</v>
      </c>
      <c r="U12" s="207">
        <v>81</v>
      </c>
      <c r="V12" s="335">
        <v>3</v>
      </c>
      <c r="W12" s="353">
        <f t="shared" si="1"/>
        <v>2.375</v>
      </c>
      <c r="X12" s="372">
        <f t="shared" si="2"/>
        <v>362</v>
      </c>
      <c r="Y12" s="203">
        <f t="shared" si="3"/>
        <v>83.333333333333329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3450362083.3333335</v>
      </c>
      <c r="AD12" s="77">
        <f t="shared" si="4"/>
        <v>345</v>
      </c>
    </row>
    <row r="13" spans="1:30" ht="18" customHeight="1">
      <c r="A13" s="321">
        <f t="shared" si="0"/>
        <v>10</v>
      </c>
      <c r="B13" s="321">
        <v>6</v>
      </c>
      <c r="C13" s="214">
        <v>19</v>
      </c>
      <c r="D13" s="378" t="s">
        <v>327</v>
      </c>
      <c r="E13" s="44" t="s">
        <v>158</v>
      </c>
      <c r="F13" s="206">
        <v>119</v>
      </c>
      <c r="G13" s="206">
        <v>81</v>
      </c>
      <c r="H13" s="334">
        <v>3</v>
      </c>
      <c r="I13" s="44" t="s">
        <v>331</v>
      </c>
      <c r="J13" s="206">
        <v>121</v>
      </c>
      <c r="K13" s="206">
        <v>82</v>
      </c>
      <c r="L13" s="334">
        <v>3</v>
      </c>
      <c r="M13" s="343">
        <v>3</v>
      </c>
      <c r="N13" s="343">
        <v>2</v>
      </c>
      <c r="O13" s="44" t="s">
        <v>127</v>
      </c>
      <c r="P13" s="206">
        <v>57</v>
      </c>
      <c r="Q13" s="399">
        <v>72</v>
      </c>
      <c r="R13" s="334">
        <v>4</v>
      </c>
      <c r="S13" s="44" t="s">
        <v>128</v>
      </c>
      <c r="T13" s="206">
        <v>63</v>
      </c>
      <c r="U13" s="206">
        <v>91</v>
      </c>
      <c r="V13" s="334">
        <v>2</v>
      </c>
      <c r="W13" s="353">
        <f t="shared" si="1"/>
        <v>3</v>
      </c>
      <c r="X13" s="372">
        <f t="shared" si="2"/>
        <v>360</v>
      </c>
      <c r="Y13" s="203">
        <f t="shared" si="3"/>
        <v>81.5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3200360081.5</v>
      </c>
      <c r="AD13" s="77">
        <f t="shared" si="4"/>
        <v>320</v>
      </c>
    </row>
    <row r="14" spans="1:30" ht="18" customHeight="1">
      <c r="A14" s="321">
        <f t="shared" si="0"/>
        <v>11</v>
      </c>
      <c r="B14" s="321">
        <v>3</v>
      </c>
      <c r="C14" s="214">
        <v>21</v>
      </c>
      <c r="D14" s="378" t="s">
        <v>270</v>
      </c>
      <c r="E14" s="44" t="s">
        <v>160</v>
      </c>
      <c r="F14" s="206">
        <v>124</v>
      </c>
      <c r="G14" s="206">
        <v>93</v>
      </c>
      <c r="H14" s="334">
        <v>2</v>
      </c>
      <c r="I14" s="44" t="s">
        <v>331</v>
      </c>
      <c r="J14" s="206">
        <v>121</v>
      </c>
      <c r="K14" s="206">
        <v>82</v>
      </c>
      <c r="L14" s="334">
        <v>3</v>
      </c>
      <c r="M14" s="343">
        <v>3</v>
      </c>
      <c r="N14" s="343">
        <v>3</v>
      </c>
      <c r="O14" s="44" t="s">
        <v>106</v>
      </c>
      <c r="P14" s="207">
        <v>55</v>
      </c>
      <c r="Q14" s="397">
        <v>63</v>
      </c>
      <c r="R14" s="335">
        <v>4</v>
      </c>
      <c r="S14" s="44" t="s">
        <v>200</v>
      </c>
      <c r="T14" s="207">
        <v>58</v>
      </c>
      <c r="U14" s="207">
        <v>73</v>
      </c>
      <c r="V14" s="335">
        <v>4</v>
      </c>
      <c r="W14" s="388">
        <f t="shared" si="1"/>
        <v>3</v>
      </c>
      <c r="X14" s="372">
        <f t="shared" si="2"/>
        <v>358</v>
      </c>
      <c r="Y14" s="203">
        <f t="shared" si="3"/>
        <v>81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3200358081</v>
      </c>
      <c r="AD14" s="77">
        <f t="shared" si="4"/>
        <v>320</v>
      </c>
    </row>
    <row r="15" spans="1:30" ht="18" customHeight="1">
      <c r="A15" s="321">
        <f t="shared" si="0"/>
        <v>11</v>
      </c>
      <c r="B15" s="321">
        <v>4</v>
      </c>
      <c r="C15" s="214">
        <v>7</v>
      </c>
      <c r="D15" s="378" t="s">
        <v>275</v>
      </c>
      <c r="E15" s="44" t="s">
        <v>160</v>
      </c>
      <c r="F15" s="206">
        <v>107</v>
      </c>
      <c r="G15" s="206">
        <v>55</v>
      </c>
      <c r="H15" s="334">
        <v>5</v>
      </c>
      <c r="I15" s="44" t="s">
        <v>331</v>
      </c>
      <c r="J15" s="206">
        <v>127</v>
      </c>
      <c r="K15" s="206">
        <v>91</v>
      </c>
      <c r="L15" s="334">
        <v>2</v>
      </c>
      <c r="M15" s="343">
        <v>4</v>
      </c>
      <c r="N15" s="343">
        <v>3</v>
      </c>
      <c r="O15" s="44" t="s">
        <v>45</v>
      </c>
      <c r="P15" s="207">
        <v>66</v>
      </c>
      <c r="Q15" s="397">
        <v>92</v>
      </c>
      <c r="R15" s="335">
        <v>2</v>
      </c>
      <c r="S15" s="44" t="s">
        <v>200</v>
      </c>
      <c r="T15" s="207">
        <v>58</v>
      </c>
      <c r="U15" s="207">
        <v>73</v>
      </c>
      <c r="V15" s="335">
        <v>4</v>
      </c>
      <c r="W15" s="358">
        <f t="shared" si="1"/>
        <v>3.5</v>
      </c>
      <c r="X15" s="375">
        <f t="shared" si="2"/>
        <v>358</v>
      </c>
      <c r="Y15" s="203">
        <f t="shared" si="3"/>
        <v>76.166666666666671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3000358076.1666665</v>
      </c>
      <c r="AD15" s="77">
        <f t="shared" si="4"/>
        <v>300</v>
      </c>
    </row>
    <row r="16" spans="1:30" ht="18" customHeight="1">
      <c r="A16" s="321">
        <f t="shared" si="0"/>
        <v>13</v>
      </c>
      <c r="B16" s="321">
        <v>4</v>
      </c>
      <c r="C16" s="214">
        <v>5</v>
      </c>
      <c r="D16" s="378" t="s">
        <v>274</v>
      </c>
      <c r="E16" s="44" t="s">
        <v>160</v>
      </c>
      <c r="F16" s="206">
        <v>112</v>
      </c>
      <c r="G16" s="206">
        <v>65</v>
      </c>
      <c r="H16" s="334">
        <v>4</v>
      </c>
      <c r="I16" s="44" t="s">
        <v>331</v>
      </c>
      <c r="J16" s="206">
        <v>130</v>
      </c>
      <c r="K16" s="206">
        <v>95</v>
      </c>
      <c r="L16" s="334">
        <v>1</v>
      </c>
      <c r="M16" s="343">
        <v>3</v>
      </c>
      <c r="N16" s="343">
        <v>1</v>
      </c>
      <c r="O16" s="44" t="s">
        <v>129</v>
      </c>
      <c r="P16" s="207">
        <v>54</v>
      </c>
      <c r="Q16" s="397">
        <v>55</v>
      </c>
      <c r="R16" s="335">
        <v>5</v>
      </c>
      <c r="S16" s="44" t="s">
        <v>127</v>
      </c>
      <c r="T16" s="207">
        <v>61</v>
      </c>
      <c r="U16" s="207">
        <v>87</v>
      </c>
      <c r="V16" s="335">
        <v>2</v>
      </c>
      <c r="W16" s="358">
        <f t="shared" si="1"/>
        <v>2.875</v>
      </c>
      <c r="X16" s="375">
        <f t="shared" si="2"/>
        <v>357</v>
      </c>
      <c r="Y16" s="203">
        <f t="shared" si="3"/>
        <v>77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3250357077</v>
      </c>
      <c r="AD16" s="77">
        <f t="shared" si="4"/>
        <v>325</v>
      </c>
    </row>
    <row r="17" spans="1:30" ht="18" customHeight="1">
      <c r="A17" s="321">
        <f t="shared" si="0"/>
        <v>14</v>
      </c>
      <c r="B17" s="321">
        <v>1</v>
      </c>
      <c r="C17" s="214">
        <v>5</v>
      </c>
      <c r="D17" s="378" t="s">
        <v>214</v>
      </c>
      <c r="E17" s="44" t="s">
        <v>160</v>
      </c>
      <c r="F17" s="206">
        <v>113</v>
      </c>
      <c r="G17" s="206">
        <v>68</v>
      </c>
      <c r="H17" s="334">
        <v>4</v>
      </c>
      <c r="I17" s="44" t="s">
        <v>331</v>
      </c>
      <c r="J17" s="206">
        <v>116</v>
      </c>
      <c r="K17" s="206">
        <v>73</v>
      </c>
      <c r="L17" s="334">
        <v>4</v>
      </c>
      <c r="M17" s="343">
        <v>3</v>
      </c>
      <c r="N17" s="343">
        <v>1</v>
      </c>
      <c r="O17" s="44" t="s">
        <v>106</v>
      </c>
      <c r="P17" s="207">
        <v>65</v>
      </c>
      <c r="Q17" s="394">
        <v>96</v>
      </c>
      <c r="R17" s="335">
        <v>1</v>
      </c>
      <c r="S17" s="44" t="s">
        <v>200</v>
      </c>
      <c r="T17" s="207">
        <v>62</v>
      </c>
      <c r="U17" s="207">
        <v>88</v>
      </c>
      <c r="V17" s="335">
        <v>2</v>
      </c>
      <c r="W17" s="353">
        <f t="shared" si="1"/>
        <v>3.125</v>
      </c>
      <c r="X17" s="372">
        <f t="shared" si="2"/>
        <v>356</v>
      </c>
      <c r="Y17" s="203">
        <f t="shared" si="3"/>
        <v>77.666666666666671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3150356077.6666665</v>
      </c>
      <c r="AD17" s="77">
        <f t="shared" si="4"/>
        <v>315</v>
      </c>
    </row>
    <row r="18" spans="1:30" ht="18" customHeight="1">
      <c r="A18" s="321">
        <f t="shared" si="0"/>
        <v>15</v>
      </c>
      <c r="B18" s="321">
        <v>5</v>
      </c>
      <c r="C18" s="214">
        <v>9</v>
      </c>
      <c r="D18" s="378" t="s">
        <v>170</v>
      </c>
      <c r="E18" s="44" t="s">
        <v>160</v>
      </c>
      <c r="F18" s="206">
        <v>123</v>
      </c>
      <c r="G18" s="206">
        <v>90</v>
      </c>
      <c r="H18" s="334">
        <v>2</v>
      </c>
      <c r="I18" s="44" t="s">
        <v>331</v>
      </c>
      <c r="J18" s="206">
        <v>116</v>
      </c>
      <c r="K18" s="206">
        <v>73</v>
      </c>
      <c r="L18" s="334">
        <v>4</v>
      </c>
      <c r="M18" s="346">
        <v>2</v>
      </c>
      <c r="N18" s="346">
        <v>2</v>
      </c>
      <c r="O18" s="44" t="s">
        <v>130</v>
      </c>
      <c r="P18" s="207">
        <v>54</v>
      </c>
      <c r="Q18" s="397">
        <v>60</v>
      </c>
      <c r="R18" s="335">
        <v>4</v>
      </c>
      <c r="S18" s="44" t="s">
        <v>128</v>
      </c>
      <c r="T18" s="207">
        <v>62</v>
      </c>
      <c r="U18" s="207">
        <v>87</v>
      </c>
      <c r="V18" s="335">
        <v>2</v>
      </c>
      <c r="W18" s="353">
        <f t="shared" si="1"/>
        <v>2.75</v>
      </c>
      <c r="X18" s="372">
        <f t="shared" si="2"/>
        <v>355</v>
      </c>
      <c r="Y18" s="203">
        <f t="shared" si="3"/>
        <v>78.833333333333329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3300355078.8333335</v>
      </c>
      <c r="AD18" s="77">
        <f t="shared" si="4"/>
        <v>330</v>
      </c>
    </row>
    <row r="19" spans="1:30" ht="18" customHeight="1">
      <c r="A19" s="321">
        <f t="shared" si="0"/>
        <v>15</v>
      </c>
      <c r="B19" s="321">
        <v>5</v>
      </c>
      <c r="C19" s="214">
        <v>15</v>
      </c>
      <c r="D19" s="378" t="s">
        <v>302</v>
      </c>
      <c r="E19" s="44" t="s">
        <v>158</v>
      </c>
      <c r="F19" s="206">
        <v>117</v>
      </c>
      <c r="G19" s="206">
        <v>76</v>
      </c>
      <c r="H19" s="334">
        <v>3</v>
      </c>
      <c r="I19" s="44" t="s">
        <v>331</v>
      </c>
      <c r="J19" s="206">
        <v>124</v>
      </c>
      <c r="K19" s="206">
        <v>86</v>
      </c>
      <c r="L19" s="334">
        <v>3</v>
      </c>
      <c r="M19" s="346">
        <v>1</v>
      </c>
      <c r="N19" s="346">
        <v>2</v>
      </c>
      <c r="O19" s="44" t="s">
        <v>130</v>
      </c>
      <c r="P19" s="207">
        <v>54</v>
      </c>
      <c r="Q19" s="397">
        <v>60</v>
      </c>
      <c r="R19" s="335">
        <v>4</v>
      </c>
      <c r="S19" s="44" t="s">
        <v>128</v>
      </c>
      <c r="T19" s="207">
        <v>60</v>
      </c>
      <c r="U19" s="207">
        <v>80</v>
      </c>
      <c r="V19" s="335">
        <v>3</v>
      </c>
      <c r="W19" s="353">
        <f t="shared" si="1"/>
        <v>2.625</v>
      </c>
      <c r="X19" s="372">
        <f t="shared" si="2"/>
        <v>355</v>
      </c>
      <c r="Y19" s="203">
        <f t="shared" si="3"/>
        <v>77.333333333333329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3350355077.3333335</v>
      </c>
      <c r="AD19" s="77">
        <f t="shared" si="4"/>
        <v>335</v>
      </c>
    </row>
    <row r="20" spans="1:30" ht="18" customHeight="1">
      <c r="A20" s="321">
        <f t="shared" si="0"/>
        <v>15</v>
      </c>
      <c r="B20" s="321">
        <v>6</v>
      </c>
      <c r="C20" s="214">
        <v>14</v>
      </c>
      <c r="D20" s="378" t="s">
        <v>322</v>
      </c>
      <c r="E20" s="44" t="s">
        <v>160</v>
      </c>
      <c r="F20" s="206">
        <v>123</v>
      </c>
      <c r="G20" s="206">
        <v>90</v>
      </c>
      <c r="H20" s="334">
        <v>2</v>
      </c>
      <c r="I20" s="44" t="s">
        <v>331</v>
      </c>
      <c r="J20" s="206">
        <v>119</v>
      </c>
      <c r="K20" s="206">
        <v>78</v>
      </c>
      <c r="L20" s="334">
        <v>3</v>
      </c>
      <c r="M20" s="343">
        <v>1</v>
      </c>
      <c r="N20" s="343">
        <v>4</v>
      </c>
      <c r="O20" s="44" t="s">
        <v>129</v>
      </c>
      <c r="P20" s="206">
        <v>49</v>
      </c>
      <c r="Q20" s="399">
        <v>42</v>
      </c>
      <c r="R20" s="334">
        <v>5</v>
      </c>
      <c r="S20" s="44" t="s">
        <v>128</v>
      </c>
      <c r="T20" s="206">
        <v>64</v>
      </c>
      <c r="U20" s="206">
        <v>92</v>
      </c>
      <c r="V20" s="334">
        <v>2</v>
      </c>
      <c r="W20" s="353">
        <f t="shared" si="1"/>
        <v>2.375</v>
      </c>
      <c r="X20" s="372">
        <f t="shared" si="2"/>
        <v>355</v>
      </c>
      <c r="Y20" s="203">
        <f t="shared" si="3"/>
        <v>78.333333333333329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3450355078.3333335</v>
      </c>
      <c r="AD20" s="77">
        <f t="shared" si="4"/>
        <v>345</v>
      </c>
    </row>
    <row r="21" spans="1:30" ht="18" customHeight="1">
      <c r="A21" s="321">
        <f t="shared" si="0"/>
        <v>18</v>
      </c>
      <c r="B21" s="321">
        <v>5</v>
      </c>
      <c r="C21" s="214">
        <v>10</v>
      </c>
      <c r="D21" s="378" t="s">
        <v>297</v>
      </c>
      <c r="E21" s="44" t="s">
        <v>160</v>
      </c>
      <c r="F21" s="206">
        <v>125</v>
      </c>
      <c r="G21" s="206">
        <v>95</v>
      </c>
      <c r="H21" s="334">
        <v>2</v>
      </c>
      <c r="I21" s="44" t="s">
        <v>331</v>
      </c>
      <c r="J21" s="206">
        <v>112</v>
      </c>
      <c r="K21" s="206">
        <v>67</v>
      </c>
      <c r="L21" s="334">
        <v>4</v>
      </c>
      <c r="M21" s="346">
        <v>3</v>
      </c>
      <c r="N21" s="346">
        <v>1</v>
      </c>
      <c r="O21" s="44" t="s">
        <v>130</v>
      </c>
      <c r="P21" s="207">
        <v>58</v>
      </c>
      <c r="Q21" s="397">
        <v>74</v>
      </c>
      <c r="R21" s="335">
        <v>4</v>
      </c>
      <c r="S21" s="44" t="s">
        <v>127</v>
      </c>
      <c r="T21" s="207">
        <v>59</v>
      </c>
      <c r="U21" s="207">
        <v>79</v>
      </c>
      <c r="V21" s="335">
        <v>3</v>
      </c>
      <c r="W21" s="353">
        <f t="shared" si="1"/>
        <v>3.125</v>
      </c>
      <c r="X21" s="372">
        <f t="shared" si="2"/>
        <v>354</v>
      </c>
      <c r="Y21" s="203">
        <f t="shared" si="3"/>
        <v>79.5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3150354079.5</v>
      </c>
      <c r="AD21" s="77">
        <f t="shared" si="4"/>
        <v>315</v>
      </c>
    </row>
    <row r="22" spans="1:30" ht="18" customHeight="1">
      <c r="A22" s="321">
        <f t="shared" si="0"/>
        <v>19</v>
      </c>
      <c r="B22" s="321">
        <v>4</v>
      </c>
      <c r="C22" s="214">
        <v>3</v>
      </c>
      <c r="D22" s="378" t="s">
        <v>273</v>
      </c>
      <c r="E22" s="44" t="s">
        <v>158</v>
      </c>
      <c r="F22" s="206">
        <v>124</v>
      </c>
      <c r="G22" s="206">
        <v>93</v>
      </c>
      <c r="H22" s="334">
        <v>2</v>
      </c>
      <c r="I22" s="44" t="s">
        <v>159</v>
      </c>
      <c r="J22" s="206">
        <v>104</v>
      </c>
      <c r="K22" s="206">
        <v>54</v>
      </c>
      <c r="L22" s="334">
        <v>5</v>
      </c>
      <c r="M22" s="343">
        <v>1</v>
      </c>
      <c r="N22" s="343">
        <v>5</v>
      </c>
      <c r="O22" s="44" t="s">
        <v>41</v>
      </c>
      <c r="P22" s="207">
        <v>58</v>
      </c>
      <c r="Q22" s="397">
        <v>73</v>
      </c>
      <c r="R22" s="335">
        <v>4</v>
      </c>
      <c r="S22" s="44" t="s">
        <v>106</v>
      </c>
      <c r="T22" s="207">
        <v>63</v>
      </c>
      <c r="U22" s="207">
        <v>88</v>
      </c>
      <c r="V22" s="335">
        <v>2</v>
      </c>
      <c r="W22" s="358">
        <f t="shared" si="1"/>
        <v>2.75</v>
      </c>
      <c r="X22" s="375">
        <f t="shared" si="2"/>
        <v>349</v>
      </c>
      <c r="Y22" s="203">
        <f t="shared" si="3"/>
        <v>75.833333333333329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3300349075.8333335</v>
      </c>
      <c r="AD22" s="77">
        <f t="shared" si="4"/>
        <v>330</v>
      </c>
    </row>
    <row r="23" spans="1:30" ht="18" customHeight="1" thickBot="1">
      <c r="A23" s="321">
        <f t="shared" si="0"/>
        <v>19</v>
      </c>
      <c r="B23" s="321">
        <v>5</v>
      </c>
      <c r="C23" s="214">
        <v>4</v>
      </c>
      <c r="D23" s="378" t="s">
        <v>292</v>
      </c>
      <c r="E23" s="44" t="s">
        <v>158</v>
      </c>
      <c r="F23" s="206">
        <v>105</v>
      </c>
      <c r="G23" s="206">
        <v>51</v>
      </c>
      <c r="H23" s="334">
        <v>5</v>
      </c>
      <c r="I23" s="44" t="s">
        <v>331</v>
      </c>
      <c r="J23" s="206">
        <v>124</v>
      </c>
      <c r="K23" s="206">
        <v>86</v>
      </c>
      <c r="L23" s="334">
        <v>3</v>
      </c>
      <c r="M23" s="346">
        <v>3</v>
      </c>
      <c r="N23" s="346">
        <v>4</v>
      </c>
      <c r="O23" s="44" t="s">
        <v>129</v>
      </c>
      <c r="P23" s="207">
        <v>58</v>
      </c>
      <c r="Q23" s="397">
        <v>70</v>
      </c>
      <c r="R23" s="335">
        <v>4</v>
      </c>
      <c r="S23" s="44" t="s">
        <v>128</v>
      </c>
      <c r="T23" s="207">
        <v>62</v>
      </c>
      <c r="U23" s="207">
        <v>87</v>
      </c>
      <c r="V23" s="335">
        <v>2</v>
      </c>
      <c r="W23" s="353">
        <f t="shared" si="1"/>
        <v>3.5</v>
      </c>
      <c r="X23" s="372">
        <f t="shared" si="2"/>
        <v>349</v>
      </c>
      <c r="Y23" s="203">
        <f t="shared" si="3"/>
        <v>71.833333333333329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3000349071.8333335</v>
      </c>
      <c r="AD23" s="77">
        <f t="shared" si="4"/>
        <v>300</v>
      </c>
    </row>
    <row r="24" spans="1:30" ht="18" customHeight="1" thickBot="1">
      <c r="A24" s="322">
        <f t="shared" si="0"/>
        <v>21</v>
      </c>
      <c r="B24" s="322">
        <v>5</v>
      </c>
      <c r="C24" s="218">
        <v>21</v>
      </c>
      <c r="D24" s="379" t="s">
        <v>308</v>
      </c>
      <c r="E24" s="338" t="s">
        <v>160</v>
      </c>
      <c r="F24" s="328">
        <v>120</v>
      </c>
      <c r="G24" s="328">
        <v>84</v>
      </c>
      <c r="H24" s="339">
        <v>3</v>
      </c>
      <c r="I24" s="338" t="s">
        <v>331</v>
      </c>
      <c r="J24" s="328">
        <v>109</v>
      </c>
      <c r="K24" s="328">
        <v>62</v>
      </c>
      <c r="L24" s="339">
        <v>4</v>
      </c>
      <c r="M24" s="347">
        <v>4</v>
      </c>
      <c r="N24" s="347">
        <v>1</v>
      </c>
      <c r="O24" s="338" t="s">
        <v>130</v>
      </c>
      <c r="P24" s="329">
        <v>53</v>
      </c>
      <c r="Q24" s="397">
        <v>58</v>
      </c>
      <c r="R24" s="350">
        <v>5</v>
      </c>
      <c r="S24" s="338" t="s">
        <v>128</v>
      </c>
      <c r="T24" s="329">
        <v>65</v>
      </c>
      <c r="U24" s="329">
        <v>95</v>
      </c>
      <c r="V24" s="350">
        <v>2</v>
      </c>
      <c r="W24" s="354">
        <f t="shared" si="1"/>
        <v>3.625</v>
      </c>
      <c r="X24" s="373">
        <f t="shared" si="2"/>
        <v>347</v>
      </c>
      <c r="Y24" s="330">
        <f t="shared" si="3"/>
        <v>74.166666666666671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2950347074.1666665</v>
      </c>
      <c r="AD24" s="77">
        <f t="shared" si="4"/>
        <v>295</v>
      </c>
    </row>
    <row r="25" spans="1:30" ht="18" customHeight="1">
      <c r="A25" s="320">
        <f t="shared" si="0"/>
        <v>22</v>
      </c>
      <c r="B25" s="320">
        <v>1</v>
      </c>
      <c r="C25" s="212">
        <v>12</v>
      </c>
      <c r="D25" s="213" t="s">
        <v>220</v>
      </c>
      <c r="E25" s="51" t="s">
        <v>158</v>
      </c>
      <c r="F25" s="205">
        <v>115</v>
      </c>
      <c r="G25" s="205">
        <v>72</v>
      </c>
      <c r="H25" s="340">
        <v>4</v>
      </c>
      <c r="I25" s="51" t="s">
        <v>159</v>
      </c>
      <c r="J25" s="205">
        <v>104</v>
      </c>
      <c r="K25" s="205">
        <v>54</v>
      </c>
      <c r="L25" s="340">
        <v>5</v>
      </c>
      <c r="M25" s="345">
        <v>4</v>
      </c>
      <c r="N25" s="345">
        <v>1</v>
      </c>
      <c r="O25" s="51" t="s">
        <v>42</v>
      </c>
      <c r="P25" s="211">
        <v>67</v>
      </c>
      <c r="Q25" s="400">
        <v>99</v>
      </c>
      <c r="R25" s="351">
        <v>1</v>
      </c>
      <c r="S25" s="51" t="s">
        <v>200</v>
      </c>
      <c r="T25" s="211">
        <v>58</v>
      </c>
      <c r="U25" s="211">
        <v>73</v>
      </c>
      <c r="V25" s="351">
        <v>4</v>
      </c>
      <c r="W25" s="355">
        <f t="shared" si="1"/>
        <v>3.875</v>
      </c>
      <c r="X25" s="374">
        <f t="shared" si="2"/>
        <v>344</v>
      </c>
      <c r="Y25" s="202">
        <f t="shared" si="3"/>
        <v>70.666666666666671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2850344070.6666665</v>
      </c>
      <c r="AD25" s="77">
        <f t="shared" si="4"/>
        <v>285</v>
      </c>
    </row>
    <row r="26" spans="1:30" ht="18" customHeight="1">
      <c r="A26" s="321">
        <f t="shared" si="0"/>
        <v>22</v>
      </c>
      <c r="B26" s="321">
        <v>4</v>
      </c>
      <c r="C26" s="214">
        <v>11</v>
      </c>
      <c r="D26" s="215" t="s">
        <v>256</v>
      </c>
      <c r="E26" s="44" t="s">
        <v>160</v>
      </c>
      <c r="F26" s="206">
        <v>116</v>
      </c>
      <c r="G26" s="206">
        <v>74</v>
      </c>
      <c r="H26" s="334">
        <v>4</v>
      </c>
      <c r="I26" s="44" t="s">
        <v>159</v>
      </c>
      <c r="J26" s="206">
        <v>109</v>
      </c>
      <c r="K26" s="206">
        <v>62</v>
      </c>
      <c r="L26" s="334">
        <v>4</v>
      </c>
      <c r="M26" s="343">
        <v>5</v>
      </c>
      <c r="N26" s="343">
        <v>2</v>
      </c>
      <c r="O26" s="44" t="s">
        <v>44</v>
      </c>
      <c r="P26" s="207">
        <v>60</v>
      </c>
      <c r="Q26" s="207">
        <v>77</v>
      </c>
      <c r="R26" s="335">
        <v>3</v>
      </c>
      <c r="S26" s="44" t="s">
        <v>200</v>
      </c>
      <c r="T26" s="207">
        <v>59</v>
      </c>
      <c r="U26" s="207">
        <v>76</v>
      </c>
      <c r="V26" s="335">
        <v>3</v>
      </c>
      <c r="W26" s="358">
        <f t="shared" si="1"/>
        <v>4</v>
      </c>
      <c r="X26" s="375">
        <f t="shared" si="2"/>
        <v>344</v>
      </c>
      <c r="Y26" s="203">
        <f t="shared" si="3"/>
        <v>70.833333333333329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2800344070.8333335</v>
      </c>
      <c r="AD26" s="77">
        <f t="shared" si="4"/>
        <v>280</v>
      </c>
    </row>
    <row r="27" spans="1:30" ht="18" customHeight="1">
      <c r="A27" s="321">
        <f t="shared" si="0"/>
        <v>22</v>
      </c>
      <c r="B27" s="321">
        <v>4</v>
      </c>
      <c r="C27" s="214">
        <v>14</v>
      </c>
      <c r="D27" s="215" t="s">
        <v>281</v>
      </c>
      <c r="E27" s="44" t="s">
        <v>158</v>
      </c>
      <c r="F27" s="206">
        <v>109</v>
      </c>
      <c r="G27" s="206">
        <v>59</v>
      </c>
      <c r="H27" s="334">
        <v>4</v>
      </c>
      <c r="I27" s="44" t="s">
        <v>159</v>
      </c>
      <c r="J27" s="206">
        <v>112</v>
      </c>
      <c r="K27" s="206">
        <v>67</v>
      </c>
      <c r="L27" s="334">
        <v>4</v>
      </c>
      <c r="M27" s="346">
        <v>3</v>
      </c>
      <c r="N27" s="346">
        <v>2</v>
      </c>
      <c r="O27" s="44" t="s">
        <v>106</v>
      </c>
      <c r="P27" s="207">
        <v>58</v>
      </c>
      <c r="Q27" s="207">
        <v>72</v>
      </c>
      <c r="R27" s="335">
        <v>4</v>
      </c>
      <c r="S27" s="44" t="s">
        <v>200</v>
      </c>
      <c r="T27" s="207">
        <v>65</v>
      </c>
      <c r="U27" s="207">
        <v>95</v>
      </c>
      <c r="V27" s="335">
        <v>1</v>
      </c>
      <c r="W27" s="358">
        <f t="shared" si="1"/>
        <v>3.375</v>
      </c>
      <c r="X27" s="375">
        <f t="shared" si="2"/>
        <v>344</v>
      </c>
      <c r="Y27" s="203">
        <f t="shared" si="3"/>
        <v>69.833333333333329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3050344069.8333335</v>
      </c>
      <c r="AD27" s="77">
        <f t="shared" si="4"/>
        <v>305</v>
      </c>
    </row>
    <row r="28" spans="1:30" ht="18" customHeight="1">
      <c r="A28" s="321">
        <f t="shared" si="0"/>
        <v>25</v>
      </c>
      <c r="B28" s="321">
        <v>3</v>
      </c>
      <c r="C28" s="214">
        <v>12</v>
      </c>
      <c r="D28" s="215" t="s">
        <v>261</v>
      </c>
      <c r="E28" s="44" t="s">
        <v>158</v>
      </c>
      <c r="F28" s="209">
        <v>107</v>
      </c>
      <c r="G28" s="209">
        <v>55</v>
      </c>
      <c r="H28" s="337">
        <v>5</v>
      </c>
      <c r="I28" s="44" t="s">
        <v>331</v>
      </c>
      <c r="J28" s="209">
        <v>124</v>
      </c>
      <c r="K28" s="209">
        <v>86</v>
      </c>
      <c r="L28" s="337">
        <v>3</v>
      </c>
      <c r="M28" s="346">
        <v>3</v>
      </c>
      <c r="N28" s="346">
        <v>6</v>
      </c>
      <c r="O28" s="44" t="s">
        <v>129</v>
      </c>
      <c r="P28" s="207">
        <v>55</v>
      </c>
      <c r="Q28" s="207">
        <v>59</v>
      </c>
      <c r="R28" s="335">
        <v>4</v>
      </c>
      <c r="S28" s="44" t="s">
        <v>128</v>
      </c>
      <c r="T28" s="207">
        <v>56</v>
      </c>
      <c r="U28" s="207">
        <v>66</v>
      </c>
      <c r="V28" s="335">
        <v>4</v>
      </c>
      <c r="W28" s="357">
        <f t="shared" si="1"/>
        <v>3.75</v>
      </c>
      <c r="X28" s="375">
        <f t="shared" si="2"/>
        <v>342</v>
      </c>
      <c r="Y28" s="203">
        <f t="shared" si="3"/>
        <v>67.833333333333329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2900342067.8333335</v>
      </c>
      <c r="AD28" s="77">
        <f t="shared" si="4"/>
        <v>290</v>
      </c>
    </row>
    <row r="29" spans="1:30" ht="18" customHeight="1">
      <c r="A29" s="321">
        <f t="shared" si="0"/>
        <v>26</v>
      </c>
      <c r="B29" s="321">
        <v>6</v>
      </c>
      <c r="C29" s="214">
        <v>10</v>
      </c>
      <c r="D29" s="215" t="s">
        <v>318</v>
      </c>
      <c r="E29" s="44" t="s">
        <v>160</v>
      </c>
      <c r="F29" s="206">
        <v>119</v>
      </c>
      <c r="G29" s="206">
        <v>81</v>
      </c>
      <c r="H29" s="334">
        <v>3</v>
      </c>
      <c r="I29" s="44" t="s">
        <v>331</v>
      </c>
      <c r="J29" s="206">
        <v>121</v>
      </c>
      <c r="K29" s="206">
        <v>82</v>
      </c>
      <c r="L29" s="334">
        <v>3</v>
      </c>
      <c r="M29" s="346">
        <v>3</v>
      </c>
      <c r="N29" s="346">
        <v>2</v>
      </c>
      <c r="O29" s="44" t="s">
        <v>200</v>
      </c>
      <c r="P29" s="207">
        <v>52</v>
      </c>
      <c r="Q29" s="207">
        <v>53</v>
      </c>
      <c r="R29" s="335">
        <v>5</v>
      </c>
      <c r="S29" s="44" t="s">
        <v>128</v>
      </c>
      <c r="T29" s="207">
        <v>49</v>
      </c>
      <c r="U29" s="207">
        <v>46</v>
      </c>
      <c r="V29" s="335">
        <v>5</v>
      </c>
      <c r="W29" s="353">
        <f t="shared" si="1"/>
        <v>3.5</v>
      </c>
      <c r="X29" s="372">
        <f t="shared" si="2"/>
        <v>341</v>
      </c>
      <c r="Y29" s="203">
        <f t="shared" si="3"/>
        <v>70.833333333333329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3000341070.8333335</v>
      </c>
      <c r="AD29" s="77">
        <f t="shared" si="4"/>
        <v>300</v>
      </c>
    </row>
    <row r="30" spans="1:30" ht="18" customHeight="1">
      <c r="A30" s="321">
        <f t="shared" si="0"/>
        <v>27</v>
      </c>
      <c r="B30" s="321">
        <v>2</v>
      </c>
      <c r="C30" s="214">
        <v>14</v>
      </c>
      <c r="D30" s="215" t="s">
        <v>242</v>
      </c>
      <c r="E30" s="44" t="s">
        <v>158</v>
      </c>
      <c r="F30" s="206">
        <v>105</v>
      </c>
      <c r="G30" s="206">
        <v>51</v>
      </c>
      <c r="H30" s="334">
        <v>5</v>
      </c>
      <c r="I30" s="44" t="s">
        <v>159</v>
      </c>
      <c r="J30" s="206">
        <v>109</v>
      </c>
      <c r="K30" s="206">
        <v>62</v>
      </c>
      <c r="L30" s="334">
        <v>4</v>
      </c>
      <c r="M30" s="343">
        <v>5</v>
      </c>
      <c r="N30" s="343">
        <v>3</v>
      </c>
      <c r="O30" s="44" t="s">
        <v>47</v>
      </c>
      <c r="P30" s="207">
        <v>63</v>
      </c>
      <c r="Q30" s="207">
        <v>85</v>
      </c>
      <c r="R30" s="335">
        <v>3</v>
      </c>
      <c r="S30" s="44" t="s">
        <v>200</v>
      </c>
      <c r="T30" s="207">
        <v>63</v>
      </c>
      <c r="U30" s="207">
        <v>90</v>
      </c>
      <c r="V30" s="335">
        <v>2</v>
      </c>
      <c r="W30" s="353">
        <f t="shared" si="1"/>
        <v>4.125</v>
      </c>
      <c r="X30" s="371">
        <f t="shared" si="2"/>
        <v>340</v>
      </c>
      <c r="Y30" s="203">
        <f t="shared" si="3"/>
        <v>66.833333333333329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2750340066.8333335</v>
      </c>
      <c r="AD30" s="77">
        <f t="shared" si="4"/>
        <v>275</v>
      </c>
    </row>
    <row r="31" spans="1:30" ht="18" customHeight="1">
      <c r="A31" s="321">
        <f t="shared" si="0"/>
        <v>27</v>
      </c>
      <c r="B31" s="321">
        <v>5</v>
      </c>
      <c r="C31" s="214">
        <v>8</v>
      </c>
      <c r="D31" s="215" t="s">
        <v>296</v>
      </c>
      <c r="E31" s="44" t="s">
        <v>160</v>
      </c>
      <c r="F31" s="209">
        <v>121</v>
      </c>
      <c r="G31" s="209">
        <v>86</v>
      </c>
      <c r="H31" s="337">
        <v>3</v>
      </c>
      <c r="I31" s="44" t="s">
        <v>331</v>
      </c>
      <c r="J31" s="209">
        <v>119</v>
      </c>
      <c r="K31" s="209">
        <v>78</v>
      </c>
      <c r="L31" s="337">
        <v>3</v>
      </c>
      <c r="M31" s="346">
        <v>2</v>
      </c>
      <c r="N31" s="346">
        <v>3</v>
      </c>
      <c r="O31" s="44" t="s">
        <v>200</v>
      </c>
      <c r="P31" s="207">
        <v>49</v>
      </c>
      <c r="Q31" s="207">
        <v>44</v>
      </c>
      <c r="R31" s="335">
        <v>5</v>
      </c>
      <c r="S31" s="44" t="s">
        <v>128</v>
      </c>
      <c r="T31" s="207">
        <v>51</v>
      </c>
      <c r="U31" s="207">
        <v>51</v>
      </c>
      <c r="V31" s="335">
        <v>5</v>
      </c>
      <c r="W31" s="353">
        <f t="shared" si="1"/>
        <v>3.25</v>
      </c>
      <c r="X31" s="372">
        <f t="shared" si="2"/>
        <v>340</v>
      </c>
      <c r="Y31" s="203">
        <f t="shared" si="3"/>
        <v>70.5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3100340070.5</v>
      </c>
      <c r="AD31" s="77">
        <f t="shared" si="4"/>
        <v>310</v>
      </c>
    </row>
    <row r="32" spans="1:30" ht="18" customHeight="1">
      <c r="A32" s="321">
        <f t="shared" si="0"/>
        <v>29</v>
      </c>
      <c r="B32" s="321">
        <v>2</v>
      </c>
      <c r="C32" s="214">
        <v>7</v>
      </c>
      <c r="D32" s="215" t="s">
        <v>236</v>
      </c>
      <c r="E32" s="44" t="s">
        <v>158</v>
      </c>
      <c r="F32" s="206">
        <v>112</v>
      </c>
      <c r="G32" s="206">
        <v>65</v>
      </c>
      <c r="H32" s="334">
        <v>4</v>
      </c>
      <c r="I32" s="44" t="s">
        <v>159</v>
      </c>
      <c r="J32" s="206">
        <v>115</v>
      </c>
      <c r="K32" s="206">
        <v>72</v>
      </c>
      <c r="L32" s="334">
        <v>4</v>
      </c>
      <c r="M32" s="343">
        <v>3</v>
      </c>
      <c r="N32" s="343">
        <v>2</v>
      </c>
      <c r="O32" s="44" t="s">
        <v>41</v>
      </c>
      <c r="P32" s="207">
        <v>62</v>
      </c>
      <c r="Q32" s="207">
        <v>87</v>
      </c>
      <c r="R32" s="335">
        <v>2</v>
      </c>
      <c r="S32" s="44" t="s">
        <v>106</v>
      </c>
      <c r="T32" s="207">
        <v>49</v>
      </c>
      <c r="U32" s="207">
        <v>47</v>
      </c>
      <c r="V32" s="335">
        <v>5</v>
      </c>
      <c r="W32" s="353">
        <f t="shared" si="1"/>
        <v>3.625</v>
      </c>
      <c r="X32" s="371">
        <f t="shared" si="2"/>
        <v>338</v>
      </c>
      <c r="Y32" s="203">
        <f t="shared" si="3"/>
        <v>68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2950338068</v>
      </c>
      <c r="AD32" s="77">
        <f t="shared" si="4"/>
        <v>295</v>
      </c>
    </row>
    <row r="33" spans="1:30" ht="18" customHeight="1">
      <c r="A33" s="321">
        <f t="shared" si="0"/>
        <v>30</v>
      </c>
      <c r="B33" s="321">
        <v>3</v>
      </c>
      <c r="C33" s="214">
        <v>4</v>
      </c>
      <c r="D33" s="215" t="s">
        <v>254</v>
      </c>
      <c r="E33" s="44" t="s">
        <v>160</v>
      </c>
      <c r="F33" s="206">
        <v>93</v>
      </c>
      <c r="G33" s="206">
        <v>32</v>
      </c>
      <c r="H33" s="334">
        <v>6</v>
      </c>
      <c r="I33" s="44" t="s">
        <v>331</v>
      </c>
      <c r="J33" s="206">
        <v>119</v>
      </c>
      <c r="K33" s="206">
        <v>78</v>
      </c>
      <c r="L33" s="334">
        <v>3</v>
      </c>
      <c r="M33" s="346">
        <v>4</v>
      </c>
      <c r="N33" s="346">
        <v>2</v>
      </c>
      <c r="O33" s="44" t="s">
        <v>106</v>
      </c>
      <c r="P33" s="207">
        <v>63</v>
      </c>
      <c r="Q33" s="207">
        <v>88</v>
      </c>
      <c r="R33" s="335">
        <v>2</v>
      </c>
      <c r="S33" s="44" t="s">
        <v>200</v>
      </c>
      <c r="T33" s="207">
        <v>60</v>
      </c>
      <c r="U33" s="207">
        <v>81</v>
      </c>
      <c r="V33" s="335">
        <v>3</v>
      </c>
      <c r="W33" s="353">
        <f t="shared" si="1"/>
        <v>3.875</v>
      </c>
      <c r="X33" s="372">
        <f t="shared" si="2"/>
        <v>335</v>
      </c>
      <c r="Y33" s="203">
        <f t="shared" si="3"/>
        <v>64.833333333333329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2850335064.8333335</v>
      </c>
      <c r="AD33" s="77">
        <f t="shared" si="4"/>
        <v>285</v>
      </c>
    </row>
    <row r="34" spans="1:30" ht="18" customHeight="1">
      <c r="A34" s="321">
        <f t="shared" si="0"/>
        <v>30</v>
      </c>
      <c r="B34" s="321">
        <v>6</v>
      </c>
      <c r="C34" s="214">
        <v>1</v>
      </c>
      <c r="D34" s="215" t="s">
        <v>309</v>
      </c>
      <c r="E34" s="44" t="s">
        <v>158</v>
      </c>
      <c r="F34" s="206">
        <v>99</v>
      </c>
      <c r="G34" s="206">
        <v>41</v>
      </c>
      <c r="H34" s="334">
        <v>5</v>
      </c>
      <c r="I34" s="44" t="s">
        <v>159</v>
      </c>
      <c r="J34" s="206">
        <v>123</v>
      </c>
      <c r="K34" s="206">
        <v>85</v>
      </c>
      <c r="L34" s="334">
        <v>3</v>
      </c>
      <c r="M34" s="346">
        <v>5</v>
      </c>
      <c r="N34" s="346">
        <v>3</v>
      </c>
      <c r="O34" s="44" t="s">
        <v>200</v>
      </c>
      <c r="P34" s="207">
        <v>60</v>
      </c>
      <c r="Q34" s="207">
        <v>81</v>
      </c>
      <c r="R34" s="335">
        <v>3</v>
      </c>
      <c r="S34" s="44" t="s">
        <v>128</v>
      </c>
      <c r="T34" s="207">
        <v>53</v>
      </c>
      <c r="U34" s="207">
        <v>57</v>
      </c>
      <c r="V34" s="335">
        <v>5</v>
      </c>
      <c r="W34" s="353">
        <f t="shared" si="1"/>
        <v>4.25</v>
      </c>
      <c r="X34" s="372">
        <f t="shared" si="2"/>
        <v>335</v>
      </c>
      <c r="Y34" s="203">
        <f t="shared" si="3"/>
        <v>65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2700335065</v>
      </c>
      <c r="AD34" s="77">
        <f t="shared" si="4"/>
        <v>270</v>
      </c>
    </row>
    <row r="35" spans="1:30" ht="18" customHeight="1">
      <c r="A35" s="321">
        <f t="shared" si="0"/>
        <v>30</v>
      </c>
      <c r="B35" s="321">
        <v>6</v>
      </c>
      <c r="C35" s="214">
        <v>12</v>
      </c>
      <c r="D35" s="215" t="s">
        <v>320</v>
      </c>
      <c r="E35" s="44" t="s">
        <v>158</v>
      </c>
      <c r="F35" s="206">
        <v>111</v>
      </c>
      <c r="G35" s="206">
        <v>63</v>
      </c>
      <c r="H35" s="334">
        <v>4</v>
      </c>
      <c r="I35" s="44" t="s">
        <v>331</v>
      </c>
      <c r="J35" s="206">
        <v>116</v>
      </c>
      <c r="K35" s="206">
        <v>73</v>
      </c>
      <c r="L35" s="334">
        <v>4</v>
      </c>
      <c r="M35" s="343">
        <v>3</v>
      </c>
      <c r="N35" s="343">
        <v>3</v>
      </c>
      <c r="O35" s="44" t="s">
        <v>130</v>
      </c>
      <c r="P35" s="206">
        <v>54</v>
      </c>
      <c r="Q35" s="206">
        <v>60</v>
      </c>
      <c r="R35" s="334">
        <v>4</v>
      </c>
      <c r="S35" s="44" t="s">
        <v>127</v>
      </c>
      <c r="T35" s="206">
        <v>54</v>
      </c>
      <c r="U35" s="206">
        <v>60</v>
      </c>
      <c r="V35" s="334">
        <v>4</v>
      </c>
      <c r="W35" s="353">
        <f t="shared" si="1"/>
        <v>3.75</v>
      </c>
      <c r="X35" s="372">
        <f t="shared" si="2"/>
        <v>335</v>
      </c>
      <c r="Y35" s="203">
        <f t="shared" si="3"/>
        <v>65.333333333333329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2900335065.3333335</v>
      </c>
      <c r="AD35" s="77">
        <f t="shared" si="4"/>
        <v>290</v>
      </c>
    </row>
    <row r="36" spans="1:30" ht="18" customHeight="1">
      <c r="A36" s="321">
        <f t="shared" ref="A36:A67" si="6">RANK(X36,$X$4:$X$127,)</f>
        <v>33</v>
      </c>
      <c r="B36" s="321">
        <v>3</v>
      </c>
      <c r="C36" s="214">
        <v>1</v>
      </c>
      <c r="D36" s="215" t="s">
        <v>251</v>
      </c>
      <c r="E36" s="44" t="s">
        <v>158</v>
      </c>
      <c r="F36" s="207">
        <v>104</v>
      </c>
      <c r="G36" s="207">
        <v>50</v>
      </c>
      <c r="H36" s="335">
        <v>5</v>
      </c>
      <c r="I36" s="44" t="s">
        <v>159</v>
      </c>
      <c r="J36" s="207">
        <v>102</v>
      </c>
      <c r="K36" s="207">
        <v>50</v>
      </c>
      <c r="L36" s="335">
        <v>5</v>
      </c>
      <c r="M36" s="346">
        <v>3</v>
      </c>
      <c r="N36" s="346">
        <v>1</v>
      </c>
      <c r="O36" s="44" t="s">
        <v>47</v>
      </c>
      <c r="P36" s="207">
        <v>61</v>
      </c>
      <c r="Q36" s="207">
        <v>80</v>
      </c>
      <c r="R36" s="335">
        <v>3</v>
      </c>
      <c r="S36" s="44" t="s">
        <v>42</v>
      </c>
      <c r="T36" s="207">
        <v>67</v>
      </c>
      <c r="U36" s="207">
        <v>99</v>
      </c>
      <c r="V36" s="335">
        <v>1</v>
      </c>
      <c r="W36" s="353">
        <f t="shared" ref="W36:W67" si="7">AVERAGE(H36,L36,M36,AVERAGE(R36,V36))</f>
        <v>3.75</v>
      </c>
      <c r="X36" s="372">
        <f t="shared" ref="X36:X67" si="8">SUM(F36,J36,P36,T36)</f>
        <v>334</v>
      </c>
      <c r="Y36" s="203">
        <f t="shared" ref="Y36:Y67" si="9">AVERAGE(G36,K36,AVERAGE(Q36,U36))</f>
        <v>63.166666666666664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2900334063.1666665</v>
      </c>
      <c r="AD36" s="77">
        <f t="shared" si="4"/>
        <v>290</v>
      </c>
    </row>
    <row r="37" spans="1:30" ht="18" customHeight="1">
      <c r="A37" s="321">
        <f t="shared" si="6"/>
        <v>34</v>
      </c>
      <c r="B37" s="321">
        <v>1</v>
      </c>
      <c r="C37" s="214">
        <v>11</v>
      </c>
      <c r="D37" s="215" t="s">
        <v>219</v>
      </c>
      <c r="E37" s="44" t="s">
        <v>158</v>
      </c>
      <c r="F37" s="206">
        <v>111</v>
      </c>
      <c r="G37" s="206">
        <v>63</v>
      </c>
      <c r="H37" s="334">
        <v>4</v>
      </c>
      <c r="I37" s="44" t="s">
        <v>159</v>
      </c>
      <c r="J37" s="206">
        <v>103</v>
      </c>
      <c r="K37" s="206">
        <v>52</v>
      </c>
      <c r="L37" s="334">
        <v>5</v>
      </c>
      <c r="M37" s="343">
        <v>4</v>
      </c>
      <c r="N37" s="343">
        <v>5</v>
      </c>
      <c r="O37" s="44" t="s">
        <v>41</v>
      </c>
      <c r="P37" s="207">
        <v>60</v>
      </c>
      <c r="Q37" s="398">
        <v>80</v>
      </c>
      <c r="R37" s="335">
        <v>3</v>
      </c>
      <c r="S37" s="44" t="s">
        <v>200</v>
      </c>
      <c r="T37" s="207">
        <v>58</v>
      </c>
      <c r="U37" s="207">
        <v>73</v>
      </c>
      <c r="V37" s="335">
        <v>4</v>
      </c>
      <c r="W37" s="353">
        <f t="shared" si="7"/>
        <v>4.125</v>
      </c>
      <c r="X37" s="372">
        <f t="shared" si="8"/>
        <v>332</v>
      </c>
      <c r="Y37" s="203">
        <f t="shared" si="9"/>
        <v>63.833333333333336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2750332063.8333335</v>
      </c>
      <c r="AD37" s="77">
        <f t="shared" si="4"/>
        <v>275</v>
      </c>
    </row>
    <row r="38" spans="1:30" ht="18" customHeight="1">
      <c r="A38" s="321">
        <f t="shared" si="6"/>
        <v>34</v>
      </c>
      <c r="B38" s="321">
        <v>1</v>
      </c>
      <c r="C38" s="214">
        <v>14</v>
      </c>
      <c r="D38" s="215" t="s">
        <v>222</v>
      </c>
      <c r="E38" s="44" t="s">
        <v>158</v>
      </c>
      <c r="F38" s="208">
        <v>124</v>
      </c>
      <c r="G38" s="208">
        <v>93</v>
      </c>
      <c r="H38" s="336">
        <v>2</v>
      </c>
      <c r="I38" s="44" t="s">
        <v>159</v>
      </c>
      <c r="J38" s="208">
        <v>90</v>
      </c>
      <c r="K38" s="208">
        <v>34</v>
      </c>
      <c r="L38" s="336">
        <v>6</v>
      </c>
      <c r="M38" s="343">
        <v>3</v>
      </c>
      <c r="N38" s="343">
        <v>2</v>
      </c>
      <c r="O38" s="44" t="s">
        <v>41</v>
      </c>
      <c r="P38" s="207">
        <v>61</v>
      </c>
      <c r="Q38" s="398">
        <v>84</v>
      </c>
      <c r="R38" s="335">
        <v>3</v>
      </c>
      <c r="S38" s="44" t="s">
        <v>42</v>
      </c>
      <c r="T38" s="207">
        <v>57</v>
      </c>
      <c r="U38" s="207">
        <v>68</v>
      </c>
      <c r="V38" s="335">
        <v>4</v>
      </c>
      <c r="W38" s="353">
        <f t="shared" si="7"/>
        <v>3.625</v>
      </c>
      <c r="X38" s="372">
        <f t="shared" si="8"/>
        <v>332</v>
      </c>
      <c r="Y38" s="203">
        <f t="shared" si="9"/>
        <v>67.666666666666671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2950332067.6666665</v>
      </c>
      <c r="AD38" s="77">
        <f t="shared" si="4"/>
        <v>295</v>
      </c>
    </row>
    <row r="39" spans="1:30" ht="18" customHeight="1">
      <c r="A39" s="321">
        <f t="shared" si="6"/>
        <v>36</v>
      </c>
      <c r="B39" s="321">
        <v>1</v>
      </c>
      <c r="C39" s="214">
        <v>21</v>
      </c>
      <c r="D39" s="215" t="s">
        <v>229</v>
      </c>
      <c r="E39" s="44" t="s">
        <v>158</v>
      </c>
      <c r="F39" s="206">
        <v>97</v>
      </c>
      <c r="G39" s="206">
        <v>37</v>
      </c>
      <c r="H39" s="334">
        <v>6</v>
      </c>
      <c r="I39" s="44" t="s">
        <v>159</v>
      </c>
      <c r="J39" s="206">
        <v>109</v>
      </c>
      <c r="K39" s="206">
        <v>62</v>
      </c>
      <c r="L39" s="334">
        <v>4</v>
      </c>
      <c r="M39" s="343">
        <v>4</v>
      </c>
      <c r="N39" s="343">
        <v>6</v>
      </c>
      <c r="O39" s="44" t="s">
        <v>47</v>
      </c>
      <c r="P39" s="207">
        <v>62</v>
      </c>
      <c r="Q39" s="398">
        <v>83</v>
      </c>
      <c r="R39" s="335">
        <v>3</v>
      </c>
      <c r="S39" s="44" t="s">
        <v>106</v>
      </c>
      <c r="T39" s="207">
        <v>63</v>
      </c>
      <c r="U39" s="207">
        <v>88</v>
      </c>
      <c r="V39" s="335">
        <v>2</v>
      </c>
      <c r="W39" s="353">
        <f t="shared" si="7"/>
        <v>4.125</v>
      </c>
      <c r="X39" s="372">
        <f t="shared" si="8"/>
        <v>331</v>
      </c>
      <c r="Y39" s="203">
        <f t="shared" si="9"/>
        <v>61.5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2750331061.5</v>
      </c>
      <c r="AD39" s="77">
        <f t="shared" si="4"/>
        <v>275</v>
      </c>
    </row>
    <row r="40" spans="1:30" ht="18" customHeight="1">
      <c r="A40" s="321">
        <f t="shared" si="6"/>
        <v>36</v>
      </c>
      <c r="B40" s="321">
        <v>2</v>
      </c>
      <c r="C40" s="214">
        <v>5</v>
      </c>
      <c r="D40" s="215" t="s">
        <v>234</v>
      </c>
      <c r="E40" s="44" t="s">
        <v>160</v>
      </c>
      <c r="F40" s="206">
        <v>104</v>
      </c>
      <c r="G40" s="206">
        <v>50</v>
      </c>
      <c r="H40" s="334">
        <v>5</v>
      </c>
      <c r="I40" s="44" t="s">
        <v>159</v>
      </c>
      <c r="J40" s="206">
        <v>111</v>
      </c>
      <c r="K40" s="206">
        <v>65</v>
      </c>
      <c r="L40" s="334">
        <v>4</v>
      </c>
      <c r="M40" s="343">
        <v>3</v>
      </c>
      <c r="N40" s="343">
        <v>2</v>
      </c>
      <c r="O40" s="44" t="s">
        <v>45</v>
      </c>
      <c r="P40" s="207">
        <v>58</v>
      </c>
      <c r="Q40" s="207">
        <v>74</v>
      </c>
      <c r="R40" s="335">
        <v>4</v>
      </c>
      <c r="S40" s="44" t="s">
        <v>106</v>
      </c>
      <c r="T40" s="207">
        <v>58</v>
      </c>
      <c r="U40" s="207">
        <v>72</v>
      </c>
      <c r="V40" s="335">
        <v>4</v>
      </c>
      <c r="W40" s="353">
        <f t="shared" si="7"/>
        <v>4</v>
      </c>
      <c r="X40" s="371">
        <f t="shared" si="8"/>
        <v>331</v>
      </c>
      <c r="Y40" s="203">
        <f t="shared" si="9"/>
        <v>62.666666666666664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2800331062.6666665</v>
      </c>
      <c r="AD40" s="77">
        <f t="shared" si="4"/>
        <v>280</v>
      </c>
    </row>
    <row r="41" spans="1:30" ht="18" customHeight="1">
      <c r="A41" s="321">
        <f t="shared" si="6"/>
        <v>36</v>
      </c>
      <c r="B41" s="321">
        <v>2</v>
      </c>
      <c r="C41" s="214">
        <v>19</v>
      </c>
      <c r="D41" s="215" t="s">
        <v>247</v>
      </c>
      <c r="E41" s="44" t="s">
        <v>158</v>
      </c>
      <c r="F41" s="206">
        <v>119</v>
      </c>
      <c r="G41" s="206">
        <v>81</v>
      </c>
      <c r="H41" s="334">
        <v>3</v>
      </c>
      <c r="I41" s="44" t="s">
        <v>159</v>
      </c>
      <c r="J41" s="206">
        <v>102</v>
      </c>
      <c r="K41" s="206">
        <v>50</v>
      </c>
      <c r="L41" s="334">
        <v>5</v>
      </c>
      <c r="M41" s="346">
        <v>2</v>
      </c>
      <c r="N41" s="346">
        <v>2</v>
      </c>
      <c r="O41" s="44" t="s">
        <v>106</v>
      </c>
      <c r="P41" s="207">
        <v>55</v>
      </c>
      <c r="Q41" s="207">
        <v>63</v>
      </c>
      <c r="R41" s="335">
        <v>4</v>
      </c>
      <c r="S41" s="44" t="s">
        <v>200</v>
      </c>
      <c r="T41" s="207">
        <v>55</v>
      </c>
      <c r="U41" s="207">
        <v>63</v>
      </c>
      <c r="V41" s="335">
        <v>4</v>
      </c>
      <c r="W41" s="353">
        <f t="shared" si="7"/>
        <v>3.5</v>
      </c>
      <c r="X41" s="372">
        <f t="shared" si="8"/>
        <v>331</v>
      </c>
      <c r="Y41" s="203">
        <f t="shared" si="9"/>
        <v>64.666666666666671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3000331064.6666665</v>
      </c>
      <c r="AD41" s="77">
        <f t="shared" si="4"/>
        <v>300</v>
      </c>
    </row>
    <row r="42" spans="1:30" ht="18" customHeight="1">
      <c r="A42" s="321">
        <f t="shared" si="6"/>
        <v>36</v>
      </c>
      <c r="B42" s="321">
        <v>3</v>
      </c>
      <c r="C42" s="214">
        <v>18</v>
      </c>
      <c r="D42" s="215" t="s">
        <v>267</v>
      </c>
      <c r="E42" s="44" t="s">
        <v>158</v>
      </c>
      <c r="F42" s="206">
        <v>107</v>
      </c>
      <c r="G42" s="206">
        <v>55</v>
      </c>
      <c r="H42" s="334">
        <v>5</v>
      </c>
      <c r="I42" s="44" t="s">
        <v>159</v>
      </c>
      <c r="J42" s="206">
        <v>102</v>
      </c>
      <c r="K42" s="206">
        <v>50</v>
      </c>
      <c r="L42" s="334">
        <v>5</v>
      </c>
      <c r="M42" s="343">
        <v>3</v>
      </c>
      <c r="N42" s="343">
        <v>1</v>
      </c>
      <c r="O42" s="44" t="s">
        <v>41</v>
      </c>
      <c r="P42" s="207">
        <v>57</v>
      </c>
      <c r="Q42" s="207">
        <v>69</v>
      </c>
      <c r="R42" s="335">
        <v>4</v>
      </c>
      <c r="S42" s="44" t="s">
        <v>47</v>
      </c>
      <c r="T42" s="207">
        <v>65</v>
      </c>
      <c r="U42" s="207">
        <v>93</v>
      </c>
      <c r="V42" s="335">
        <v>2</v>
      </c>
      <c r="W42" s="353">
        <f t="shared" si="7"/>
        <v>4</v>
      </c>
      <c r="X42" s="372">
        <f t="shared" si="8"/>
        <v>331</v>
      </c>
      <c r="Y42" s="203">
        <f t="shared" si="9"/>
        <v>62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2800331062</v>
      </c>
      <c r="AD42" s="77">
        <f t="shared" si="4"/>
        <v>280</v>
      </c>
    </row>
    <row r="43" spans="1:30" ht="18" customHeight="1" thickBot="1">
      <c r="A43" s="321">
        <f t="shared" si="6"/>
        <v>40</v>
      </c>
      <c r="B43" s="321">
        <v>4</v>
      </c>
      <c r="C43" s="214">
        <v>17</v>
      </c>
      <c r="D43" s="215" t="s">
        <v>283</v>
      </c>
      <c r="E43" s="44" t="s">
        <v>160</v>
      </c>
      <c r="F43" s="206">
        <v>110</v>
      </c>
      <c r="G43" s="206">
        <v>61</v>
      </c>
      <c r="H43" s="334">
        <v>4</v>
      </c>
      <c r="I43" s="44" t="s">
        <v>331</v>
      </c>
      <c r="J43" s="206">
        <v>114</v>
      </c>
      <c r="K43" s="206">
        <v>70</v>
      </c>
      <c r="L43" s="334">
        <v>4</v>
      </c>
      <c r="M43" s="346">
        <v>4</v>
      </c>
      <c r="N43" s="346">
        <v>4</v>
      </c>
      <c r="O43" s="44" t="s">
        <v>127</v>
      </c>
      <c r="P43" s="207">
        <v>58</v>
      </c>
      <c r="Q43" s="207">
        <v>75</v>
      </c>
      <c r="R43" s="335">
        <v>4</v>
      </c>
      <c r="S43" s="44" t="s">
        <v>128</v>
      </c>
      <c r="T43" s="207">
        <v>47</v>
      </c>
      <c r="U43" s="207">
        <v>40</v>
      </c>
      <c r="V43" s="335">
        <v>5</v>
      </c>
      <c r="W43" s="353">
        <f t="shared" si="7"/>
        <v>4.125</v>
      </c>
      <c r="X43" s="372">
        <f t="shared" si="8"/>
        <v>329</v>
      </c>
      <c r="Y43" s="203">
        <f t="shared" si="9"/>
        <v>62.833333333333336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2750329062.8333335</v>
      </c>
      <c r="AD43" s="77">
        <f t="shared" si="4"/>
        <v>275</v>
      </c>
    </row>
    <row r="44" spans="1:30" ht="18" customHeight="1">
      <c r="A44" s="321">
        <f t="shared" si="6"/>
        <v>41</v>
      </c>
      <c r="B44" s="321">
        <v>4</v>
      </c>
      <c r="C44" s="214">
        <v>22</v>
      </c>
      <c r="D44" s="215" t="s">
        <v>288</v>
      </c>
      <c r="E44" s="44" t="s">
        <v>158</v>
      </c>
      <c r="F44" s="206">
        <v>110</v>
      </c>
      <c r="G44" s="206">
        <v>61</v>
      </c>
      <c r="H44" s="334">
        <v>4</v>
      </c>
      <c r="I44" s="44" t="s">
        <v>332</v>
      </c>
      <c r="J44" s="206">
        <v>108</v>
      </c>
      <c r="K44" s="206">
        <v>60</v>
      </c>
      <c r="L44" s="334">
        <v>4</v>
      </c>
      <c r="M44" s="346">
        <v>4</v>
      </c>
      <c r="N44" s="346">
        <v>6</v>
      </c>
      <c r="O44" s="44" t="s">
        <v>47</v>
      </c>
      <c r="P44" s="207">
        <v>59</v>
      </c>
      <c r="Q44" s="207">
        <v>74</v>
      </c>
      <c r="R44" s="335">
        <v>4</v>
      </c>
      <c r="S44" s="44" t="s">
        <v>46</v>
      </c>
      <c r="T44" s="207">
        <v>51</v>
      </c>
      <c r="U44" s="207">
        <v>56</v>
      </c>
      <c r="V44" s="335">
        <v>5</v>
      </c>
      <c r="W44" s="353">
        <f t="shared" si="7"/>
        <v>4.125</v>
      </c>
      <c r="X44" s="372">
        <f t="shared" si="8"/>
        <v>328</v>
      </c>
      <c r="Y44" s="203">
        <f t="shared" si="9"/>
        <v>62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2750328062</v>
      </c>
      <c r="AD44" s="77">
        <f t="shared" si="4"/>
        <v>275</v>
      </c>
    </row>
    <row r="45" spans="1:30" ht="18" customHeight="1" thickBot="1">
      <c r="A45" s="327">
        <f t="shared" si="6"/>
        <v>42</v>
      </c>
      <c r="B45" s="327">
        <v>4</v>
      </c>
      <c r="C45" s="216">
        <v>13</v>
      </c>
      <c r="D45" s="217" t="s">
        <v>280</v>
      </c>
      <c r="E45" s="338" t="s">
        <v>158</v>
      </c>
      <c r="F45" s="328">
        <v>99</v>
      </c>
      <c r="G45" s="328">
        <v>41</v>
      </c>
      <c r="H45" s="339">
        <v>5</v>
      </c>
      <c r="I45" s="338" t="s">
        <v>331</v>
      </c>
      <c r="J45" s="328">
        <v>120</v>
      </c>
      <c r="K45" s="328">
        <v>80</v>
      </c>
      <c r="L45" s="339">
        <v>3</v>
      </c>
      <c r="M45" s="344">
        <v>5</v>
      </c>
      <c r="N45" s="344">
        <v>2</v>
      </c>
      <c r="O45" s="338" t="s">
        <v>127</v>
      </c>
      <c r="P45" s="329">
        <v>57</v>
      </c>
      <c r="Q45" s="329">
        <v>72</v>
      </c>
      <c r="R45" s="350">
        <v>4</v>
      </c>
      <c r="S45" s="338" t="s">
        <v>128</v>
      </c>
      <c r="T45" s="329">
        <v>51</v>
      </c>
      <c r="U45" s="329">
        <v>51</v>
      </c>
      <c r="V45" s="350">
        <v>5</v>
      </c>
      <c r="W45" s="402">
        <f t="shared" si="7"/>
        <v>4.375</v>
      </c>
      <c r="X45" s="390">
        <f t="shared" si="8"/>
        <v>327</v>
      </c>
      <c r="Y45" s="330">
        <f t="shared" si="9"/>
        <v>60.833333333333336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2650327060.8333335</v>
      </c>
      <c r="AD45" s="77">
        <f t="shared" si="4"/>
        <v>265</v>
      </c>
    </row>
    <row r="46" spans="1:30" ht="18" customHeight="1">
      <c r="A46" s="320">
        <f t="shared" si="6"/>
        <v>43</v>
      </c>
      <c r="B46" s="320">
        <v>5</v>
      </c>
      <c r="C46" s="212">
        <v>12</v>
      </c>
      <c r="D46" s="213" t="s">
        <v>299</v>
      </c>
      <c r="E46" s="51" t="s">
        <v>158</v>
      </c>
      <c r="F46" s="205">
        <v>103</v>
      </c>
      <c r="G46" s="205">
        <v>48</v>
      </c>
      <c r="H46" s="340">
        <v>5</v>
      </c>
      <c r="I46" s="51" t="s">
        <v>331</v>
      </c>
      <c r="J46" s="205">
        <v>119</v>
      </c>
      <c r="K46" s="205">
        <v>78</v>
      </c>
      <c r="L46" s="340">
        <v>3</v>
      </c>
      <c r="M46" s="348">
        <v>3</v>
      </c>
      <c r="N46" s="348">
        <v>5</v>
      </c>
      <c r="O46" s="51" t="s">
        <v>129</v>
      </c>
      <c r="P46" s="211">
        <v>50</v>
      </c>
      <c r="Q46" s="211">
        <v>45</v>
      </c>
      <c r="R46" s="351">
        <v>5</v>
      </c>
      <c r="S46" s="51" t="s">
        <v>128</v>
      </c>
      <c r="T46" s="211">
        <v>54</v>
      </c>
      <c r="U46" s="211">
        <v>61</v>
      </c>
      <c r="V46" s="351">
        <v>4</v>
      </c>
      <c r="W46" s="355">
        <f t="shared" si="7"/>
        <v>3.875</v>
      </c>
      <c r="X46" s="374">
        <f t="shared" si="8"/>
        <v>326</v>
      </c>
      <c r="Y46" s="202">
        <f t="shared" si="9"/>
        <v>59.666666666666664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2850326059.6666665</v>
      </c>
      <c r="AD46" s="77">
        <f t="shared" si="4"/>
        <v>285</v>
      </c>
    </row>
    <row r="47" spans="1:30" ht="18" customHeight="1">
      <c r="A47" s="321">
        <f t="shared" si="6"/>
        <v>43</v>
      </c>
      <c r="B47" s="321">
        <v>5</v>
      </c>
      <c r="C47" s="214">
        <v>14</v>
      </c>
      <c r="D47" s="215" t="s">
        <v>301</v>
      </c>
      <c r="E47" s="44" t="s">
        <v>160</v>
      </c>
      <c r="F47" s="206">
        <v>114</v>
      </c>
      <c r="G47" s="206">
        <v>70</v>
      </c>
      <c r="H47" s="334">
        <v>4</v>
      </c>
      <c r="I47" s="44" t="s">
        <v>331</v>
      </c>
      <c r="J47" s="206">
        <v>112</v>
      </c>
      <c r="K47" s="206">
        <v>67</v>
      </c>
      <c r="L47" s="334">
        <v>4</v>
      </c>
      <c r="M47" s="346">
        <v>4</v>
      </c>
      <c r="N47" s="346">
        <v>2</v>
      </c>
      <c r="O47" s="44" t="s">
        <v>130</v>
      </c>
      <c r="P47" s="207">
        <v>52</v>
      </c>
      <c r="Q47" s="207">
        <v>54</v>
      </c>
      <c r="R47" s="335">
        <v>5</v>
      </c>
      <c r="S47" s="44" t="s">
        <v>333</v>
      </c>
      <c r="T47" s="207">
        <v>48</v>
      </c>
      <c r="U47" s="207">
        <v>59</v>
      </c>
      <c r="V47" s="335">
        <v>4</v>
      </c>
      <c r="W47" s="357">
        <f t="shared" si="7"/>
        <v>4.125</v>
      </c>
      <c r="X47" s="375">
        <f t="shared" si="8"/>
        <v>326</v>
      </c>
      <c r="Y47" s="203">
        <f t="shared" si="9"/>
        <v>64.5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2750326064.5</v>
      </c>
      <c r="AD47" s="77">
        <f t="shared" si="4"/>
        <v>275</v>
      </c>
    </row>
    <row r="48" spans="1:30" ht="18" customHeight="1">
      <c r="A48" s="321">
        <f t="shared" si="6"/>
        <v>43</v>
      </c>
      <c r="B48" s="321">
        <v>6</v>
      </c>
      <c r="C48" s="214">
        <v>6</v>
      </c>
      <c r="D48" s="215" t="s">
        <v>314</v>
      </c>
      <c r="E48" s="44" t="s">
        <v>158</v>
      </c>
      <c r="F48" s="206">
        <v>116</v>
      </c>
      <c r="G48" s="206">
        <v>74</v>
      </c>
      <c r="H48" s="334">
        <v>4</v>
      </c>
      <c r="I48" s="44" t="s">
        <v>331</v>
      </c>
      <c r="J48" s="206">
        <v>112</v>
      </c>
      <c r="K48" s="206">
        <v>67</v>
      </c>
      <c r="L48" s="334">
        <v>4</v>
      </c>
      <c r="M48" s="346">
        <v>4</v>
      </c>
      <c r="N48" s="346">
        <v>1</v>
      </c>
      <c r="O48" s="44" t="s">
        <v>127</v>
      </c>
      <c r="P48" s="207">
        <v>38</v>
      </c>
      <c r="Q48" s="207">
        <v>16</v>
      </c>
      <c r="R48" s="335">
        <v>7</v>
      </c>
      <c r="S48" s="44" t="s">
        <v>128</v>
      </c>
      <c r="T48" s="207">
        <v>60</v>
      </c>
      <c r="U48" s="207">
        <v>80</v>
      </c>
      <c r="V48" s="335">
        <v>3</v>
      </c>
      <c r="W48" s="353">
        <f t="shared" si="7"/>
        <v>4.25</v>
      </c>
      <c r="X48" s="372">
        <f t="shared" si="8"/>
        <v>326</v>
      </c>
      <c r="Y48" s="203">
        <f t="shared" si="9"/>
        <v>63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2700326063</v>
      </c>
      <c r="AD48" s="77">
        <f t="shared" si="4"/>
        <v>270</v>
      </c>
    </row>
    <row r="49" spans="1:30" ht="18" customHeight="1">
      <c r="A49" s="321">
        <f t="shared" si="6"/>
        <v>46</v>
      </c>
      <c r="B49" s="321">
        <v>1</v>
      </c>
      <c r="C49" s="214">
        <v>16</v>
      </c>
      <c r="D49" s="215" t="s">
        <v>224</v>
      </c>
      <c r="E49" s="44" t="s">
        <v>158</v>
      </c>
      <c r="F49" s="206">
        <v>110</v>
      </c>
      <c r="G49" s="206">
        <v>61</v>
      </c>
      <c r="H49" s="334">
        <v>4</v>
      </c>
      <c r="I49" s="44" t="s">
        <v>159</v>
      </c>
      <c r="J49" s="206">
        <v>109</v>
      </c>
      <c r="K49" s="206">
        <v>62</v>
      </c>
      <c r="L49" s="334">
        <v>4</v>
      </c>
      <c r="M49" s="343">
        <v>2</v>
      </c>
      <c r="N49" s="343">
        <v>4</v>
      </c>
      <c r="O49" s="44" t="s">
        <v>41</v>
      </c>
      <c r="P49" s="207">
        <v>48</v>
      </c>
      <c r="Q49" s="398">
        <v>41</v>
      </c>
      <c r="R49" s="335">
        <v>5</v>
      </c>
      <c r="S49" s="44" t="s">
        <v>200</v>
      </c>
      <c r="T49" s="207">
        <v>56</v>
      </c>
      <c r="U49" s="207">
        <v>67</v>
      </c>
      <c r="V49" s="335">
        <v>4</v>
      </c>
      <c r="W49" s="353">
        <f t="shared" si="7"/>
        <v>3.625</v>
      </c>
      <c r="X49" s="372">
        <f t="shared" si="8"/>
        <v>323</v>
      </c>
      <c r="Y49" s="203">
        <f t="shared" si="9"/>
        <v>59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2950323059</v>
      </c>
      <c r="AD49" s="77">
        <f t="shared" si="4"/>
        <v>295</v>
      </c>
    </row>
    <row r="50" spans="1:30" ht="18" customHeight="1">
      <c r="A50" s="321">
        <f t="shared" si="6"/>
        <v>47</v>
      </c>
      <c r="B50" s="321">
        <v>5</v>
      </c>
      <c r="C50" s="214">
        <v>13</v>
      </c>
      <c r="D50" s="215" t="s">
        <v>300</v>
      </c>
      <c r="E50" s="44" t="s">
        <v>158</v>
      </c>
      <c r="F50" s="206">
        <v>113</v>
      </c>
      <c r="G50" s="206">
        <v>68</v>
      </c>
      <c r="H50" s="334">
        <v>4</v>
      </c>
      <c r="I50" s="44" t="s">
        <v>332</v>
      </c>
      <c r="J50" s="206">
        <v>106</v>
      </c>
      <c r="K50" s="206">
        <v>57</v>
      </c>
      <c r="L50" s="334">
        <v>5</v>
      </c>
      <c r="M50" s="346">
        <v>4</v>
      </c>
      <c r="N50" s="346">
        <v>3</v>
      </c>
      <c r="O50" s="44" t="s">
        <v>128</v>
      </c>
      <c r="P50" s="207">
        <v>58</v>
      </c>
      <c r="Q50" s="207">
        <v>73</v>
      </c>
      <c r="R50" s="335">
        <v>4</v>
      </c>
      <c r="S50" s="44" t="s">
        <v>333</v>
      </c>
      <c r="T50" s="207">
        <v>42</v>
      </c>
      <c r="U50" s="207">
        <v>22</v>
      </c>
      <c r="V50" s="335">
        <v>6</v>
      </c>
      <c r="W50" s="353">
        <f t="shared" si="7"/>
        <v>4.5</v>
      </c>
      <c r="X50" s="372">
        <f t="shared" si="8"/>
        <v>319</v>
      </c>
      <c r="Y50" s="203">
        <f t="shared" si="9"/>
        <v>57.5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2600319057.5</v>
      </c>
      <c r="AD50" s="77">
        <f t="shared" si="4"/>
        <v>260</v>
      </c>
    </row>
    <row r="51" spans="1:30" ht="18" customHeight="1">
      <c r="A51" s="321">
        <f t="shared" si="6"/>
        <v>47</v>
      </c>
      <c r="B51" s="321">
        <v>6</v>
      </c>
      <c r="C51" s="214">
        <v>16</v>
      </c>
      <c r="D51" s="215" t="s">
        <v>324</v>
      </c>
      <c r="E51" s="44" t="s">
        <v>158</v>
      </c>
      <c r="F51" s="206">
        <v>103</v>
      </c>
      <c r="G51" s="206">
        <v>48</v>
      </c>
      <c r="H51" s="334">
        <v>5</v>
      </c>
      <c r="I51" s="44" t="s">
        <v>331</v>
      </c>
      <c r="J51" s="206">
        <v>119</v>
      </c>
      <c r="K51" s="206">
        <v>78</v>
      </c>
      <c r="L51" s="334">
        <v>3</v>
      </c>
      <c r="M51" s="343">
        <v>3</v>
      </c>
      <c r="N51" s="343">
        <v>3</v>
      </c>
      <c r="O51" s="44" t="s">
        <v>127</v>
      </c>
      <c r="P51" s="206">
        <v>35</v>
      </c>
      <c r="Q51" s="206">
        <v>9</v>
      </c>
      <c r="R51" s="334">
        <v>8</v>
      </c>
      <c r="S51" s="44" t="s">
        <v>128</v>
      </c>
      <c r="T51" s="206">
        <v>62</v>
      </c>
      <c r="U51" s="206">
        <v>87</v>
      </c>
      <c r="V51" s="334">
        <v>2</v>
      </c>
      <c r="W51" s="353">
        <f t="shared" si="7"/>
        <v>4</v>
      </c>
      <c r="X51" s="372">
        <f t="shared" si="8"/>
        <v>319</v>
      </c>
      <c r="Y51" s="203">
        <f t="shared" si="9"/>
        <v>58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2800319058</v>
      </c>
      <c r="AD51" s="77">
        <f t="shared" si="4"/>
        <v>280</v>
      </c>
    </row>
    <row r="52" spans="1:30" ht="18" customHeight="1">
      <c r="A52" s="321">
        <f t="shared" si="6"/>
        <v>49</v>
      </c>
      <c r="B52" s="321">
        <v>6</v>
      </c>
      <c r="C52" s="214">
        <v>21</v>
      </c>
      <c r="D52" s="215" t="s">
        <v>329</v>
      </c>
      <c r="E52" s="44" t="s">
        <v>160</v>
      </c>
      <c r="F52" s="206">
        <v>107</v>
      </c>
      <c r="G52" s="206">
        <v>55</v>
      </c>
      <c r="H52" s="334">
        <v>5</v>
      </c>
      <c r="I52" s="44" t="s">
        <v>331</v>
      </c>
      <c r="J52" s="206">
        <v>112</v>
      </c>
      <c r="K52" s="206">
        <v>67</v>
      </c>
      <c r="L52" s="334">
        <v>4</v>
      </c>
      <c r="M52" s="343">
        <v>2</v>
      </c>
      <c r="N52" s="343">
        <v>2</v>
      </c>
      <c r="O52" s="44" t="s">
        <v>129</v>
      </c>
      <c r="P52" s="206">
        <v>57</v>
      </c>
      <c r="Q52" s="206">
        <v>65</v>
      </c>
      <c r="R52" s="334">
        <v>4</v>
      </c>
      <c r="S52" s="44" t="s">
        <v>130</v>
      </c>
      <c r="T52" s="206">
        <v>42</v>
      </c>
      <c r="U52" s="206">
        <v>28</v>
      </c>
      <c r="V52" s="334">
        <v>6</v>
      </c>
      <c r="W52" s="353">
        <f t="shared" si="7"/>
        <v>4</v>
      </c>
      <c r="X52" s="372">
        <f t="shared" si="8"/>
        <v>318</v>
      </c>
      <c r="Y52" s="203">
        <f t="shared" si="9"/>
        <v>56.166666666666664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2800318056.1666665</v>
      </c>
      <c r="AD52" s="77">
        <f t="shared" si="4"/>
        <v>280</v>
      </c>
    </row>
    <row r="53" spans="1:30" ht="18" customHeight="1">
      <c r="A53" s="321">
        <f t="shared" si="6"/>
        <v>50</v>
      </c>
      <c r="B53" s="321">
        <v>5</v>
      </c>
      <c r="C53" s="214">
        <v>3</v>
      </c>
      <c r="D53" s="215" t="s">
        <v>291</v>
      </c>
      <c r="E53" s="44" t="s">
        <v>160</v>
      </c>
      <c r="F53" s="206">
        <v>102</v>
      </c>
      <c r="G53" s="206">
        <v>46</v>
      </c>
      <c r="H53" s="334">
        <v>5</v>
      </c>
      <c r="I53" s="44" t="s">
        <v>331</v>
      </c>
      <c r="J53" s="206">
        <v>114</v>
      </c>
      <c r="K53" s="206">
        <v>70</v>
      </c>
      <c r="L53" s="334">
        <v>4</v>
      </c>
      <c r="M53" s="346">
        <v>3</v>
      </c>
      <c r="N53" s="346">
        <v>4</v>
      </c>
      <c r="O53" s="44" t="s">
        <v>127</v>
      </c>
      <c r="P53" s="207">
        <v>52</v>
      </c>
      <c r="Q53" s="207">
        <v>53</v>
      </c>
      <c r="R53" s="335">
        <v>5</v>
      </c>
      <c r="S53" s="44" t="s">
        <v>128</v>
      </c>
      <c r="T53" s="207">
        <v>49</v>
      </c>
      <c r="U53" s="207">
        <v>46</v>
      </c>
      <c r="V53" s="335">
        <v>5</v>
      </c>
      <c r="W53" s="353">
        <f t="shared" si="7"/>
        <v>4.25</v>
      </c>
      <c r="X53" s="372">
        <f t="shared" si="8"/>
        <v>317</v>
      </c>
      <c r="Y53" s="203">
        <f t="shared" si="9"/>
        <v>55.166666666666664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2700317055.1666665</v>
      </c>
      <c r="AD53" s="77">
        <f t="shared" si="4"/>
        <v>270</v>
      </c>
    </row>
    <row r="54" spans="1:30" ht="18" customHeight="1">
      <c r="A54" s="321">
        <f t="shared" si="6"/>
        <v>51</v>
      </c>
      <c r="B54" s="321">
        <v>5</v>
      </c>
      <c r="C54" s="214">
        <v>6</v>
      </c>
      <c r="D54" s="215" t="s">
        <v>294</v>
      </c>
      <c r="E54" s="44" t="s">
        <v>158</v>
      </c>
      <c r="F54" s="206">
        <v>106</v>
      </c>
      <c r="G54" s="206">
        <v>53</v>
      </c>
      <c r="H54" s="334">
        <v>5</v>
      </c>
      <c r="I54" s="44" t="s">
        <v>331</v>
      </c>
      <c r="J54" s="206">
        <v>113</v>
      </c>
      <c r="K54" s="206">
        <v>69</v>
      </c>
      <c r="L54" s="334">
        <v>4</v>
      </c>
      <c r="M54" s="346">
        <v>6</v>
      </c>
      <c r="N54" s="346">
        <v>3</v>
      </c>
      <c r="O54" s="44" t="s">
        <v>200</v>
      </c>
      <c r="P54" s="207">
        <v>55</v>
      </c>
      <c r="Q54" s="207">
        <v>63</v>
      </c>
      <c r="R54" s="335">
        <v>4</v>
      </c>
      <c r="S54" s="44" t="s">
        <v>128</v>
      </c>
      <c r="T54" s="207">
        <v>42</v>
      </c>
      <c r="U54" s="207">
        <v>27</v>
      </c>
      <c r="V54" s="335">
        <v>6</v>
      </c>
      <c r="W54" s="353">
        <f t="shared" si="7"/>
        <v>5</v>
      </c>
      <c r="X54" s="372">
        <f t="shared" si="8"/>
        <v>316</v>
      </c>
      <c r="Y54" s="203">
        <f t="shared" si="9"/>
        <v>55.666666666666664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2400316055.6666665</v>
      </c>
      <c r="AD54" s="77">
        <f t="shared" si="4"/>
        <v>240</v>
      </c>
    </row>
    <row r="55" spans="1:30" ht="18" customHeight="1">
      <c r="A55" s="321">
        <f t="shared" si="6"/>
        <v>52</v>
      </c>
      <c r="B55" s="321">
        <v>3</v>
      </c>
      <c r="C55" s="214">
        <v>6</v>
      </c>
      <c r="D55" s="215" t="s">
        <v>255</v>
      </c>
      <c r="E55" s="44" t="s">
        <v>158</v>
      </c>
      <c r="F55" s="206">
        <v>106</v>
      </c>
      <c r="G55" s="206">
        <v>53</v>
      </c>
      <c r="H55" s="334">
        <v>5</v>
      </c>
      <c r="I55" s="44" t="s">
        <v>331</v>
      </c>
      <c r="J55" s="206">
        <v>104</v>
      </c>
      <c r="K55" s="206">
        <v>54</v>
      </c>
      <c r="L55" s="334">
        <v>5</v>
      </c>
      <c r="M55" s="346">
        <v>3</v>
      </c>
      <c r="N55" s="346">
        <v>4</v>
      </c>
      <c r="O55" s="44" t="s">
        <v>200</v>
      </c>
      <c r="P55" s="207">
        <v>50</v>
      </c>
      <c r="Q55" s="207">
        <v>47</v>
      </c>
      <c r="R55" s="335">
        <v>5</v>
      </c>
      <c r="S55" s="44" t="s">
        <v>128</v>
      </c>
      <c r="T55" s="207">
        <v>55</v>
      </c>
      <c r="U55" s="207">
        <v>63</v>
      </c>
      <c r="V55" s="335">
        <v>4</v>
      </c>
      <c r="W55" s="353">
        <f t="shared" si="7"/>
        <v>4.375</v>
      </c>
      <c r="X55" s="372">
        <f t="shared" si="8"/>
        <v>315</v>
      </c>
      <c r="Y55" s="203">
        <f t="shared" si="9"/>
        <v>54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2650315054</v>
      </c>
      <c r="AD55" s="77">
        <f t="shared" si="4"/>
        <v>265</v>
      </c>
    </row>
    <row r="56" spans="1:30" ht="18" customHeight="1">
      <c r="A56" s="321">
        <f t="shared" si="6"/>
        <v>52</v>
      </c>
      <c r="B56" s="321">
        <v>4</v>
      </c>
      <c r="C56" s="214">
        <v>16</v>
      </c>
      <c r="D56" s="215" t="s">
        <v>282</v>
      </c>
      <c r="E56" s="44" t="s">
        <v>158</v>
      </c>
      <c r="F56" s="206">
        <v>107</v>
      </c>
      <c r="G56" s="206">
        <v>55</v>
      </c>
      <c r="H56" s="334">
        <v>5</v>
      </c>
      <c r="I56" s="44" t="s">
        <v>159</v>
      </c>
      <c r="J56" s="206">
        <v>119</v>
      </c>
      <c r="K56" s="206">
        <v>78</v>
      </c>
      <c r="L56" s="334">
        <v>3</v>
      </c>
      <c r="M56" s="346">
        <v>3</v>
      </c>
      <c r="N56" s="346">
        <v>4</v>
      </c>
      <c r="O56" s="44" t="s">
        <v>41</v>
      </c>
      <c r="P56" s="207">
        <v>46</v>
      </c>
      <c r="Q56" s="207">
        <v>35</v>
      </c>
      <c r="R56" s="335">
        <v>6</v>
      </c>
      <c r="S56" s="44" t="s">
        <v>200</v>
      </c>
      <c r="T56" s="207">
        <v>43</v>
      </c>
      <c r="U56" s="207">
        <v>28</v>
      </c>
      <c r="V56" s="335">
        <v>6</v>
      </c>
      <c r="W56" s="353">
        <f t="shared" si="7"/>
        <v>4.25</v>
      </c>
      <c r="X56" s="372">
        <f t="shared" si="8"/>
        <v>315</v>
      </c>
      <c r="Y56" s="203">
        <f t="shared" si="9"/>
        <v>54.833333333333336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2700315054.8333335</v>
      </c>
      <c r="AD56" s="77">
        <f t="shared" si="4"/>
        <v>270</v>
      </c>
    </row>
    <row r="57" spans="1:30" ht="18" customHeight="1">
      <c r="A57" s="321">
        <f t="shared" si="6"/>
        <v>54</v>
      </c>
      <c r="B57" s="321">
        <v>3</v>
      </c>
      <c r="C57" s="214">
        <v>20</v>
      </c>
      <c r="D57" s="215" t="s">
        <v>269</v>
      </c>
      <c r="E57" s="44" t="s">
        <v>158</v>
      </c>
      <c r="F57" s="206">
        <v>106</v>
      </c>
      <c r="G57" s="206">
        <v>53</v>
      </c>
      <c r="H57" s="334">
        <v>5</v>
      </c>
      <c r="I57" s="44" t="s">
        <v>331</v>
      </c>
      <c r="J57" s="206">
        <v>103</v>
      </c>
      <c r="K57" s="206">
        <v>52</v>
      </c>
      <c r="L57" s="334">
        <v>5</v>
      </c>
      <c r="M57" s="343">
        <v>6</v>
      </c>
      <c r="N57" s="343">
        <v>3</v>
      </c>
      <c r="O57" s="44" t="s">
        <v>42</v>
      </c>
      <c r="P57" s="207">
        <v>52</v>
      </c>
      <c r="Q57" s="207">
        <v>56</v>
      </c>
      <c r="R57" s="335">
        <v>5</v>
      </c>
      <c r="S57" s="44" t="s">
        <v>200</v>
      </c>
      <c r="T57" s="207">
        <v>53</v>
      </c>
      <c r="U57" s="207">
        <v>56</v>
      </c>
      <c r="V57" s="335">
        <v>5</v>
      </c>
      <c r="W57" s="353">
        <f t="shared" si="7"/>
        <v>5.25</v>
      </c>
      <c r="X57" s="372">
        <f t="shared" si="8"/>
        <v>314</v>
      </c>
      <c r="Y57" s="203">
        <f t="shared" si="9"/>
        <v>53.666666666666664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2300314053.6666665</v>
      </c>
      <c r="AD57" s="77">
        <f t="shared" si="4"/>
        <v>230</v>
      </c>
    </row>
    <row r="58" spans="1:30" ht="18" customHeight="1">
      <c r="A58" s="321">
        <f t="shared" si="6"/>
        <v>55</v>
      </c>
      <c r="B58" s="321">
        <v>2</v>
      </c>
      <c r="C58" s="214">
        <v>8</v>
      </c>
      <c r="D58" s="215" t="s">
        <v>237</v>
      </c>
      <c r="E58" s="44" t="s">
        <v>158</v>
      </c>
      <c r="F58" s="206">
        <v>106</v>
      </c>
      <c r="G58" s="206">
        <v>53</v>
      </c>
      <c r="H58" s="334">
        <v>5</v>
      </c>
      <c r="I58" s="44" t="s">
        <v>331</v>
      </c>
      <c r="J58" s="206">
        <v>103</v>
      </c>
      <c r="K58" s="206">
        <v>52</v>
      </c>
      <c r="L58" s="334">
        <v>5</v>
      </c>
      <c r="M58" s="343">
        <v>6</v>
      </c>
      <c r="N58" s="343">
        <v>1</v>
      </c>
      <c r="O58" s="44" t="s">
        <v>42</v>
      </c>
      <c r="P58" s="207">
        <v>51</v>
      </c>
      <c r="Q58" s="207">
        <v>53</v>
      </c>
      <c r="R58" s="335">
        <v>5</v>
      </c>
      <c r="S58" s="44" t="s">
        <v>200</v>
      </c>
      <c r="T58" s="207">
        <v>53</v>
      </c>
      <c r="U58" s="207">
        <v>56</v>
      </c>
      <c r="V58" s="335">
        <v>5</v>
      </c>
      <c r="W58" s="353">
        <f t="shared" si="7"/>
        <v>5.25</v>
      </c>
      <c r="X58" s="371">
        <f t="shared" si="8"/>
        <v>313</v>
      </c>
      <c r="Y58" s="203">
        <f t="shared" si="9"/>
        <v>53.166666666666664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2300313053.1666665</v>
      </c>
      <c r="AD58" s="77">
        <f t="shared" si="4"/>
        <v>230</v>
      </c>
    </row>
    <row r="59" spans="1:30" ht="18" customHeight="1">
      <c r="A59" s="321">
        <f t="shared" si="6"/>
        <v>55</v>
      </c>
      <c r="B59" s="321">
        <v>6</v>
      </c>
      <c r="C59" s="214">
        <v>4</v>
      </c>
      <c r="D59" s="215" t="s">
        <v>312</v>
      </c>
      <c r="E59" s="44" t="s">
        <v>158</v>
      </c>
      <c r="F59" s="208">
        <v>105</v>
      </c>
      <c r="G59" s="208">
        <v>51</v>
      </c>
      <c r="H59" s="336">
        <v>5</v>
      </c>
      <c r="I59" s="44" t="s">
        <v>331</v>
      </c>
      <c r="J59" s="208">
        <v>102</v>
      </c>
      <c r="K59" s="208">
        <v>50</v>
      </c>
      <c r="L59" s="336">
        <v>5</v>
      </c>
      <c r="M59" s="346">
        <v>3</v>
      </c>
      <c r="N59" s="346">
        <v>1</v>
      </c>
      <c r="O59" s="44" t="s">
        <v>127</v>
      </c>
      <c r="P59" s="207">
        <v>57</v>
      </c>
      <c r="Q59" s="207">
        <v>72</v>
      </c>
      <c r="R59" s="335">
        <v>4</v>
      </c>
      <c r="S59" s="44" t="s">
        <v>128</v>
      </c>
      <c r="T59" s="207">
        <v>49</v>
      </c>
      <c r="U59" s="207">
        <v>46</v>
      </c>
      <c r="V59" s="335">
        <v>5</v>
      </c>
      <c r="W59" s="353">
        <f t="shared" si="7"/>
        <v>4.375</v>
      </c>
      <c r="X59" s="372">
        <f t="shared" si="8"/>
        <v>313</v>
      </c>
      <c r="Y59" s="203">
        <f t="shared" si="9"/>
        <v>53.333333333333336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2650313053.3333335</v>
      </c>
      <c r="AD59" s="77">
        <f t="shared" si="4"/>
        <v>265</v>
      </c>
    </row>
    <row r="60" spans="1:30" ht="18" customHeight="1">
      <c r="A60" s="321">
        <f t="shared" si="6"/>
        <v>57</v>
      </c>
      <c r="B60" s="321">
        <v>2</v>
      </c>
      <c r="C60" s="214">
        <v>12</v>
      </c>
      <c r="D60" s="215" t="s">
        <v>241</v>
      </c>
      <c r="E60" s="44" t="s">
        <v>158</v>
      </c>
      <c r="F60" s="206">
        <v>101</v>
      </c>
      <c r="G60" s="206">
        <v>44</v>
      </c>
      <c r="H60" s="334">
        <v>5</v>
      </c>
      <c r="I60" s="44" t="s">
        <v>159</v>
      </c>
      <c r="J60" s="206">
        <v>99</v>
      </c>
      <c r="K60" s="206">
        <v>46</v>
      </c>
      <c r="L60" s="334">
        <v>5</v>
      </c>
      <c r="M60" s="343">
        <v>3</v>
      </c>
      <c r="N60" s="343">
        <v>2</v>
      </c>
      <c r="O60" s="44" t="s">
        <v>47</v>
      </c>
      <c r="P60" s="207">
        <v>59</v>
      </c>
      <c r="Q60" s="207">
        <v>74</v>
      </c>
      <c r="R60" s="335">
        <v>4</v>
      </c>
      <c r="S60" s="44" t="s">
        <v>106</v>
      </c>
      <c r="T60" s="207">
        <v>53</v>
      </c>
      <c r="U60" s="207">
        <v>57</v>
      </c>
      <c r="V60" s="335">
        <v>5</v>
      </c>
      <c r="W60" s="353">
        <f t="shared" si="7"/>
        <v>4.375</v>
      </c>
      <c r="X60" s="371">
        <f t="shared" si="8"/>
        <v>312</v>
      </c>
      <c r="Y60" s="203">
        <f t="shared" si="9"/>
        <v>51.833333333333336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2650312051.8333335</v>
      </c>
      <c r="AD60" s="77">
        <f t="shared" si="4"/>
        <v>265</v>
      </c>
    </row>
    <row r="61" spans="1:30" ht="18" customHeight="1">
      <c r="A61" s="321">
        <f t="shared" si="6"/>
        <v>57</v>
      </c>
      <c r="B61" s="321">
        <v>4</v>
      </c>
      <c r="C61" s="214">
        <v>21</v>
      </c>
      <c r="D61" s="215" t="s">
        <v>287</v>
      </c>
      <c r="E61" s="100" t="s">
        <v>160</v>
      </c>
      <c r="F61" s="206">
        <v>118</v>
      </c>
      <c r="G61" s="206">
        <v>79</v>
      </c>
      <c r="H61" s="334">
        <v>3</v>
      </c>
      <c r="I61" s="100" t="s">
        <v>331</v>
      </c>
      <c r="J61" s="206">
        <v>90</v>
      </c>
      <c r="K61" s="206">
        <v>34</v>
      </c>
      <c r="L61" s="334">
        <v>6</v>
      </c>
      <c r="M61" s="346">
        <v>2</v>
      </c>
      <c r="N61" s="346">
        <v>2</v>
      </c>
      <c r="O61" s="100" t="s">
        <v>106</v>
      </c>
      <c r="P61" s="207">
        <v>60</v>
      </c>
      <c r="Q61" s="207">
        <v>78</v>
      </c>
      <c r="R61" s="335">
        <v>3</v>
      </c>
      <c r="S61" s="100" t="s">
        <v>335</v>
      </c>
      <c r="T61" s="207">
        <v>44</v>
      </c>
      <c r="U61" s="207">
        <v>36</v>
      </c>
      <c r="V61" s="335">
        <v>6</v>
      </c>
      <c r="W61" s="353">
        <f t="shared" si="7"/>
        <v>3.875</v>
      </c>
      <c r="X61" s="372">
        <f t="shared" si="8"/>
        <v>312</v>
      </c>
      <c r="Y61" s="203">
        <f t="shared" si="9"/>
        <v>56.666666666666664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2850312056.6666665</v>
      </c>
      <c r="AD61" s="77">
        <f t="shared" si="4"/>
        <v>285</v>
      </c>
    </row>
    <row r="62" spans="1:30" ht="18" customHeight="1" thickBot="1">
      <c r="A62" s="321">
        <f t="shared" si="6"/>
        <v>57</v>
      </c>
      <c r="B62" s="321">
        <v>6</v>
      </c>
      <c r="C62" s="214">
        <v>2</v>
      </c>
      <c r="D62" s="215" t="s">
        <v>310</v>
      </c>
      <c r="E62" s="44" t="s">
        <v>158</v>
      </c>
      <c r="F62" s="206">
        <v>91</v>
      </c>
      <c r="G62" s="206">
        <v>29</v>
      </c>
      <c r="H62" s="334">
        <v>6</v>
      </c>
      <c r="I62" s="44" t="s">
        <v>331</v>
      </c>
      <c r="J62" s="206">
        <v>116</v>
      </c>
      <c r="K62" s="206">
        <v>73</v>
      </c>
      <c r="L62" s="334">
        <v>4</v>
      </c>
      <c r="M62" s="346">
        <v>4</v>
      </c>
      <c r="N62" s="346">
        <v>6</v>
      </c>
      <c r="O62" s="44" t="s">
        <v>200</v>
      </c>
      <c r="P62" s="207">
        <v>50</v>
      </c>
      <c r="Q62" s="207">
        <v>47</v>
      </c>
      <c r="R62" s="335">
        <v>5</v>
      </c>
      <c r="S62" s="44" t="s">
        <v>128</v>
      </c>
      <c r="T62" s="207">
        <v>55</v>
      </c>
      <c r="U62" s="207">
        <v>63</v>
      </c>
      <c r="V62" s="335">
        <v>4</v>
      </c>
      <c r="W62" s="353">
        <f t="shared" si="7"/>
        <v>4.625</v>
      </c>
      <c r="X62" s="372">
        <f t="shared" si="8"/>
        <v>312</v>
      </c>
      <c r="Y62" s="203">
        <f t="shared" si="9"/>
        <v>52.333333333333336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2550312052.3333335</v>
      </c>
      <c r="AD62" s="77">
        <f t="shared" si="4"/>
        <v>255</v>
      </c>
    </row>
    <row r="63" spans="1:30" ht="18" customHeight="1">
      <c r="A63" s="321">
        <f t="shared" si="6"/>
        <v>60</v>
      </c>
      <c r="B63" s="321">
        <v>2</v>
      </c>
      <c r="C63" s="214">
        <v>21</v>
      </c>
      <c r="D63" s="215" t="s">
        <v>249</v>
      </c>
      <c r="E63" s="44" t="s">
        <v>158</v>
      </c>
      <c r="F63" s="206">
        <v>105</v>
      </c>
      <c r="G63" s="206">
        <v>51</v>
      </c>
      <c r="H63" s="334">
        <v>5</v>
      </c>
      <c r="I63" s="44" t="s">
        <v>159</v>
      </c>
      <c r="J63" s="206">
        <v>104</v>
      </c>
      <c r="K63" s="206">
        <v>54</v>
      </c>
      <c r="L63" s="334">
        <v>5</v>
      </c>
      <c r="M63" s="346">
        <v>3</v>
      </c>
      <c r="N63" s="346">
        <v>2</v>
      </c>
      <c r="O63" s="44" t="s">
        <v>47</v>
      </c>
      <c r="P63" s="207">
        <v>57</v>
      </c>
      <c r="Q63" s="207">
        <v>69</v>
      </c>
      <c r="R63" s="335">
        <v>4</v>
      </c>
      <c r="S63" s="44" t="s">
        <v>200</v>
      </c>
      <c r="T63" s="207">
        <v>45</v>
      </c>
      <c r="U63" s="207">
        <v>33</v>
      </c>
      <c r="V63" s="335">
        <v>6</v>
      </c>
      <c r="W63" s="353">
        <f t="shared" si="7"/>
        <v>4.5</v>
      </c>
      <c r="X63" s="372">
        <f t="shared" si="8"/>
        <v>311</v>
      </c>
      <c r="Y63" s="203">
        <f t="shared" si="9"/>
        <v>52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2600311052</v>
      </c>
      <c r="AD63" s="77">
        <f t="shared" si="4"/>
        <v>260</v>
      </c>
    </row>
    <row r="64" spans="1:30" ht="18" customHeight="1">
      <c r="A64" s="321">
        <f t="shared" si="6"/>
        <v>60</v>
      </c>
      <c r="B64" s="321">
        <v>3</v>
      </c>
      <c r="C64" s="214">
        <v>15</v>
      </c>
      <c r="D64" s="215" t="s">
        <v>264</v>
      </c>
      <c r="E64" s="44" t="s">
        <v>160</v>
      </c>
      <c r="F64" s="206">
        <v>115</v>
      </c>
      <c r="G64" s="206">
        <v>72</v>
      </c>
      <c r="H64" s="334">
        <v>4</v>
      </c>
      <c r="I64" s="44" t="s">
        <v>331</v>
      </c>
      <c r="J64" s="206">
        <v>98</v>
      </c>
      <c r="K64" s="206">
        <v>44</v>
      </c>
      <c r="L64" s="334">
        <v>5</v>
      </c>
      <c r="M64" s="346">
        <v>4</v>
      </c>
      <c r="N64" s="346">
        <v>2</v>
      </c>
      <c r="O64" s="44" t="s">
        <v>127</v>
      </c>
      <c r="P64" s="207">
        <v>50</v>
      </c>
      <c r="Q64" s="207">
        <v>46</v>
      </c>
      <c r="R64" s="335">
        <v>5</v>
      </c>
      <c r="S64" s="44" t="s">
        <v>128</v>
      </c>
      <c r="T64" s="207">
        <v>48</v>
      </c>
      <c r="U64" s="207">
        <v>42</v>
      </c>
      <c r="V64" s="335">
        <v>5</v>
      </c>
      <c r="W64" s="353">
        <f t="shared" si="7"/>
        <v>4.5</v>
      </c>
      <c r="X64" s="372">
        <f t="shared" si="8"/>
        <v>311</v>
      </c>
      <c r="Y64" s="203">
        <f t="shared" si="9"/>
        <v>53.333333333333336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2600311053.3333335</v>
      </c>
      <c r="AD64" s="77">
        <f t="shared" si="4"/>
        <v>260</v>
      </c>
    </row>
    <row r="65" spans="1:30" ht="18" customHeight="1" thickBot="1">
      <c r="A65" s="327">
        <f t="shared" si="6"/>
        <v>60</v>
      </c>
      <c r="B65" s="327">
        <v>6</v>
      </c>
      <c r="C65" s="216">
        <v>8</v>
      </c>
      <c r="D65" s="217" t="s">
        <v>316</v>
      </c>
      <c r="E65" s="338" t="s">
        <v>158</v>
      </c>
      <c r="F65" s="328">
        <v>92</v>
      </c>
      <c r="G65" s="328">
        <v>30</v>
      </c>
      <c r="H65" s="339">
        <v>6</v>
      </c>
      <c r="I65" s="338" t="s">
        <v>331</v>
      </c>
      <c r="J65" s="328">
        <v>102</v>
      </c>
      <c r="K65" s="328">
        <v>50</v>
      </c>
      <c r="L65" s="339">
        <v>5</v>
      </c>
      <c r="M65" s="347">
        <v>3</v>
      </c>
      <c r="N65" s="347">
        <v>3</v>
      </c>
      <c r="O65" s="338" t="s">
        <v>46</v>
      </c>
      <c r="P65" s="329">
        <v>64</v>
      </c>
      <c r="Q65" s="329">
        <v>89</v>
      </c>
      <c r="R65" s="350">
        <v>2</v>
      </c>
      <c r="S65" s="338" t="s">
        <v>128</v>
      </c>
      <c r="T65" s="329">
        <v>53</v>
      </c>
      <c r="U65" s="329">
        <v>57</v>
      </c>
      <c r="V65" s="350">
        <v>5</v>
      </c>
      <c r="W65" s="354">
        <f t="shared" si="7"/>
        <v>4.375</v>
      </c>
      <c r="X65" s="373">
        <f t="shared" si="8"/>
        <v>311</v>
      </c>
      <c r="Y65" s="330">
        <f t="shared" si="9"/>
        <v>51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2650311051</v>
      </c>
      <c r="AD65" s="77">
        <f t="shared" si="4"/>
        <v>265</v>
      </c>
    </row>
    <row r="66" spans="1:30" ht="18" customHeight="1">
      <c r="A66" s="320">
        <f t="shared" si="6"/>
        <v>63</v>
      </c>
      <c r="B66" s="320">
        <v>1</v>
      </c>
      <c r="C66" s="212">
        <v>7</v>
      </c>
      <c r="D66" s="213" t="s">
        <v>215</v>
      </c>
      <c r="E66" s="51" t="s">
        <v>158</v>
      </c>
      <c r="F66" s="205">
        <v>105</v>
      </c>
      <c r="G66" s="205">
        <v>51</v>
      </c>
      <c r="H66" s="340">
        <v>5</v>
      </c>
      <c r="I66" s="51" t="s">
        <v>159</v>
      </c>
      <c r="J66" s="205">
        <v>91</v>
      </c>
      <c r="K66" s="205">
        <v>35</v>
      </c>
      <c r="L66" s="340">
        <v>6</v>
      </c>
      <c r="M66" s="345">
        <v>2</v>
      </c>
      <c r="N66" s="345">
        <v>1</v>
      </c>
      <c r="O66" s="51" t="s">
        <v>41</v>
      </c>
      <c r="P66" s="211">
        <v>64</v>
      </c>
      <c r="Q66" s="400">
        <v>94</v>
      </c>
      <c r="R66" s="351">
        <v>1</v>
      </c>
      <c r="S66" s="51" t="s">
        <v>47</v>
      </c>
      <c r="T66" s="211">
        <v>50</v>
      </c>
      <c r="U66" s="211">
        <v>53</v>
      </c>
      <c r="V66" s="351">
        <v>5</v>
      </c>
      <c r="W66" s="355">
        <f t="shared" si="7"/>
        <v>4</v>
      </c>
      <c r="X66" s="374">
        <f t="shared" si="8"/>
        <v>310</v>
      </c>
      <c r="Y66" s="202">
        <f t="shared" si="9"/>
        <v>53.166666666666664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2800310053.1666665</v>
      </c>
      <c r="AD66" s="77">
        <f t="shared" si="4"/>
        <v>280</v>
      </c>
    </row>
    <row r="67" spans="1:30" ht="18" customHeight="1">
      <c r="A67" s="321">
        <f t="shared" si="6"/>
        <v>63</v>
      </c>
      <c r="B67" s="321">
        <v>6</v>
      </c>
      <c r="C67" s="214">
        <v>20</v>
      </c>
      <c r="D67" s="215" t="s">
        <v>328</v>
      </c>
      <c r="E67" s="44" t="s">
        <v>158</v>
      </c>
      <c r="F67" s="206">
        <v>108</v>
      </c>
      <c r="G67" s="206">
        <v>57</v>
      </c>
      <c r="H67" s="334">
        <v>5</v>
      </c>
      <c r="I67" s="44" t="s">
        <v>159</v>
      </c>
      <c r="J67" s="206">
        <v>103</v>
      </c>
      <c r="K67" s="206">
        <v>52</v>
      </c>
      <c r="L67" s="334">
        <v>5</v>
      </c>
      <c r="M67" s="343">
        <v>3</v>
      </c>
      <c r="N67" s="343">
        <v>1</v>
      </c>
      <c r="O67" s="44" t="s">
        <v>41</v>
      </c>
      <c r="P67" s="206">
        <v>53</v>
      </c>
      <c r="Q67" s="206">
        <v>57</v>
      </c>
      <c r="R67" s="334">
        <v>5</v>
      </c>
      <c r="S67" s="44" t="s">
        <v>200</v>
      </c>
      <c r="T67" s="206">
        <v>46</v>
      </c>
      <c r="U67" s="206">
        <v>37</v>
      </c>
      <c r="V67" s="334">
        <v>6</v>
      </c>
      <c r="W67" s="353">
        <f t="shared" si="7"/>
        <v>4.625</v>
      </c>
      <c r="X67" s="372">
        <f t="shared" si="8"/>
        <v>310</v>
      </c>
      <c r="Y67" s="203">
        <f t="shared" si="9"/>
        <v>52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2550310052</v>
      </c>
      <c r="AD67" s="77">
        <f t="shared" si="4"/>
        <v>255</v>
      </c>
    </row>
    <row r="68" spans="1:30" ht="18" customHeight="1">
      <c r="A68" s="321">
        <f t="shared" ref="A68:A99" si="10">RANK(X68,$X$4:$X$127,)</f>
        <v>65</v>
      </c>
      <c r="B68" s="321">
        <v>5</v>
      </c>
      <c r="C68" s="214">
        <v>17</v>
      </c>
      <c r="D68" s="215" t="s">
        <v>304</v>
      </c>
      <c r="E68" s="44" t="s">
        <v>158</v>
      </c>
      <c r="F68" s="207">
        <v>96</v>
      </c>
      <c r="G68" s="207">
        <v>36</v>
      </c>
      <c r="H68" s="335">
        <v>6</v>
      </c>
      <c r="I68" s="44" t="s">
        <v>331</v>
      </c>
      <c r="J68" s="207">
        <v>111</v>
      </c>
      <c r="K68" s="207">
        <v>65</v>
      </c>
      <c r="L68" s="335">
        <v>4</v>
      </c>
      <c r="M68" s="346">
        <v>6</v>
      </c>
      <c r="N68" s="346">
        <v>5</v>
      </c>
      <c r="O68" s="44" t="s">
        <v>200</v>
      </c>
      <c r="P68" s="207">
        <v>42</v>
      </c>
      <c r="Q68" s="207">
        <v>26</v>
      </c>
      <c r="R68" s="335">
        <v>6</v>
      </c>
      <c r="S68" s="44" t="s">
        <v>128</v>
      </c>
      <c r="T68" s="207">
        <v>60</v>
      </c>
      <c r="U68" s="207">
        <v>80</v>
      </c>
      <c r="V68" s="335">
        <v>3</v>
      </c>
      <c r="W68" s="353">
        <f t="shared" ref="W68:W99" si="11">AVERAGE(H68,L68,M68,AVERAGE(R68,V68))</f>
        <v>5.125</v>
      </c>
      <c r="X68" s="372">
        <f t="shared" ref="X68:X99" si="12">SUM(F68,J68,P68,T68)</f>
        <v>309</v>
      </c>
      <c r="Y68" s="203">
        <f t="shared" ref="Y68:Y99" si="13">AVERAGE(G68,K68,AVERAGE(Q68,U68))</f>
        <v>51.333333333333336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2350309051.3333335</v>
      </c>
      <c r="AD68" s="77">
        <f t="shared" ref="AD68:AD125" si="14">IF(X68=0,"",(IF(H68=0,1,11-H68)*2+IF(L68=0,1,11-L68)*2+IF(M68=0,1,11-M68)*2+IF(R68=0,1,11-R68)+IF(V68=0,11-R68,11-V68))*5)</f>
        <v>235</v>
      </c>
    </row>
    <row r="69" spans="1:30" ht="18" customHeight="1">
      <c r="A69" s="321">
        <f t="shared" si="10"/>
        <v>66</v>
      </c>
      <c r="B69" s="321">
        <v>2</v>
      </c>
      <c r="C69" s="214">
        <v>10</v>
      </c>
      <c r="D69" s="215" t="s">
        <v>239</v>
      </c>
      <c r="E69" s="44" t="s">
        <v>158</v>
      </c>
      <c r="F69" s="206">
        <v>94</v>
      </c>
      <c r="G69" s="206">
        <v>33</v>
      </c>
      <c r="H69" s="334">
        <v>6</v>
      </c>
      <c r="I69" s="44" t="s">
        <v>331</v>
      </c>
      <c r="J69" s="206">
        <v>119</v>
      </c>
      <c r="K69" s="206">
        <v>78</v>
      </c>
      <c r="L69" s="334">
        <v>3</v>
      </c>
      <c r="M69" s="343">
        <v>5</v>
      </c>
      <c r="N69" s="343">
        <v>4</v>
      </c>
      <c r="O69" s="44" t="s">
        <v>200</v>
      </c>
      <c r="P69" s="207">
        <v>47</v>
      </c>
      <c r="Q69" s="207">
        <v>39</v>
      </c>
      <c r="R69" s="335">
        <v>5</v>
      </c>
      <c r="S69" s="44" t="s">
        <v>128</v>
      </c>
      <c r="T69" s="207">
        <v>48</v>
      </c>
      <c r="U69" s="207">
        <v>42</v>
      </c>
      <c r="V69" s="335">
        <v>5</v>
      </c>
      <c r="W69" s="353">
        <f t="shared" si="11"/>
        <v>4.75</v>
      </c>
      <c r="X69" s="371">
        <f t="shared" si="12"/>
        <v>308</v>
      </c>
      <c r="Y69" s="203">
        <f t="shared" si="13"/>
        <v>50.5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2500308050.5</v>
      </c>
      <c r="AD69" s="77">
        <f t="shared" si="14"/>
        <v>250</v>
      </c>
    </row>
    <row r="70" spans="1:30" ht="18" customHeight="1">
      <c r="A70" s="321">
        <f t="shared" si="10"/>
        <v>66</v>
      </c>
      <c r="B70" s="321">
        <v>3</v>
      </c>
      <c r="C70" s="214">
        <v>8</v>
      </c>
      <c r="D70" s="215" t="s">
        <v>257</v>
      </c>
      <c r="E70" s="44" t="s">
        <v>158</v>
      </c>
      <c r="F70" s="206">
        <v>103</v>
      </c>
      <c r="G70" s="206">
        <v>48</v>
      </c>
      <c r="H70" s="334">
        <v>5</v>
      </c>
      <c r="I70" s="44" t="s">
        <v>331</v>
      </c>
      <c r="J70" s="206">
        <v>110</v>
      </c>
      <c r="K70" s="206">
        <v>64</v>
      </c>
      <c r="L70" s="334">
        <v>4</v>
      </c>
      <c r="M70" s="346">
        <v>5</v>
      </c>
      <c r="N70" s="346">
        <v>4</v>
      </c>
      <c r="O70" s="44" t="s">
        <v>106</v>
      </c>
      <c r="P70" s="207">
        <v>40</v>
      </c>
      <c r="Q70" s="207">
        <v>22</v>
      </c>
      <c r="R70" s="335">
        <v>6</v>
      </c>
      <c r="S70" s="44" t="s">
        <v>200</v>
      </c>
      <c r="T70" s="207">
        <v>55</v>
      </c>
      <c r="U70" s="207">
        <v>63</v>
      </c>
      <c r="V70" s="335">
        <v>4</v>
      </c>
      <c r="W70" s="356">
        <f t="shared" si="11"/>
        <v>4.75</v>
      </c>
      <c r="X70" s="371">
        <f t="shared" si="12"/>
        <v>308</v>
      </c>
      <c r="Y70" s="203">
        <f t="shared" si="13"/>
        <v>51.5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2500308051.5</v>
      </c>
      <c r="AD70" s="77">
        <f t="shared" si="14"/>
        <v>250</v>
      </c>
    </row>
    <row r="71" spans="1:30" ht="18" customHeight="1">
      <c r="A71" s="321">
        <f t="shared" si="10"/>
        <v>68</v>
      </c>
      <c r="B71" s="321">
        <v>2</v>
      </c>
      <c r="C71" s="214">
        <v>2</v>
      </c>
      <c r="D71" s="215" t="s">
        <v>231</v>
      </c>
      <c r="E71" s="44" t="s">
        <v>158</v>
      </c>
      <c r="F71" s="206">
        <v>93</v>
      </c>
      <c r="G71" s="206">
        <v>32</v>
      </c>
      <c r="H71" s="334">
        <v>6</v>
      </c>
      <c r="I71" s="44" t="s">
        <v>159</v>
      </c>
      <c r="J71" s="206">
        <v>102</v>
      </c>
      <c r="K71" s="206">
        <v>50</v>
      </c>
      <c r="L71" s="334">
        <v>5</v>
      </c>
      <c r="M71" s="343">
        <v>4</v>
      </c>
      <c r="N71" s="343">
        <v>4</v>
      </c>
      <c r="O71" s="44" t="s">
        <v>41</v>
      </c>
      <c r="P71" s="207">
        <v>62</v>
      </c>
      <c r="Q71" s="207">
        <v>87</v>
      </c>
      <c r="R71" s="335">
        <v>2</v>
      </c>
      <c r="S71" s="44" t="s">
        <v>200</v>
      </c>
      <c r="T71" s="207">
        <v>50</v>
      </c>
      <c r="U71" s="207">
        <v>47</v>
      </c>
      <c r="V71" s="335">
        <v>5</v>
      </c>
      <c r="W71" s="353">
        <f t="shared" si="11"/>
        <v>4.625</v>
      </c>
      <c r="X71" s="372">
        <f t="shared" si="12"/>
        <v>307</v>
      </c>
      <c r="Y71" s="203">
        <f t="shared" si="13"/>
        <v>49.666666666666664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2550307049.6666665</v>
      </c>
      <c r="AD71" s="77">
        <f t="shared" si="14"/>
        <v>255</v>
      </c>
    </row>
    <row r="72" spans="1:30" ht="18" customHeight="1">
      <c r="A72" s="321">
        <f t="shared" si="10"/>
        <v>68</v>
      </c>
      <c r="B72" s="321">
        <v>3</v>
      </c>
      <c r="C72" s="214">
        <v>19</v>
      </c>
      <c r="D72" s="215" t="s">
        <v>268</v>
      </c>
      <c r="E72" s="44" t="s">
        <v>158</v>
      </c>
      <c r="F72" s="206">
        <v>98</v>
      </c>
      <c r="G72" s="206">
        <v>39</v>
      </c>
      <c r="H72" s="334">
        <v>6</v>
      </c>
      <c r="I72" s="44" t="s">
        <v>159</v>
      </c>
      <c r="J72" s="206">
        <v>95</v>
      </c>
      <c r="K72" s="206">
        <v>40</v>
      </c>
      <c r="L72" s="334">
        <v>5</v>
      </c>
      <c r="M72" s="343">
        <v>2</v>
      </c>
      <c r="N72" s="343">
        <v>2</v>
      </c>
      <c r="O72" s="44" t="s">
        <v>41</v>
      </c>
      <c r="P72" s="207">
        <v>53</v>
      </c>
      <c r="Q72" s="207">
        <v>57</v>
      </c>
      <c r="R72" s="335">
        <v>5</v>
      </c>
      <c r="S72" s="44" t="s">
        <v>47</v>
      </c>
      <c r="T72" s="207">
        <v>61</v>
      </c>
      <c r="U72" s="207">
        <v>80</v>
      </c>
      <c r="V72" s="335">
        <v>3</v>
      </c>
      <c r="W72" s="353">
        <f t="shared" si="11"/>
        <v>4.25</v>
      </c>
      <c r="X72" s="372">
        <f t="shared" si="12"/>
        <v>307</v>
      </c>
      <c r="Y72" s="203">
        <f t="shared" si="13"/>
        <v>49.166666666666664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2700307049.1666665</v>
      </c>
      <c r="AD72" s="77">
        <f t="shared" si="14"/>
        <v>270</v>
      </c>
    </row>
    <row r="73" spans="1:30" ht="18" customHeight="1">
      <c r="A73" s="321">
        <f t="shared" si="10"/>
        <v>70</v>
      </c>
      <c r="B73" s="321">
        <v>4</v>
      </c>
      <c r="C73" s="214">
        <v>9</v>
      </c>
      <c r="D73" s="215" t="s">
        <v>277</v>
      </c>
      <c r="E73" s="44" t="s">
        <v>158</v>
      </c>
      <c r="F73" s="206">
        <v>103</v>
      </c>
      <c r="G73" s="206">
        <v>48</v>
      </c>
      <c r="H73" s="334">
        <v>5</v>
      </c>
      <c r="I73" s="44" t="s">
        <v>159</v>
      </c>
      <c r="J73" s="206">
        <v>77</v>
      </c>
      <c r="K73" s="206">
        <v>20</v>
      </c>
      <c r="L73" s="334">
        <v>7</v>
      </c>
      <c r="M73" s="343">
        <v>3</v>
      </c>
      <c r="N73" s="343">
        <v>1</v>
      </c>
      <c r="O73" s="44" t="s">
        <v>41</v>
      </c>
      <c r="P73" s="207">
        <v>64</v>
      </c>
      <c r="Q73" s="207">
        <v>94</v>
      </c>
      <c r="R73" s="335">
        <v>1</v>
      </c>
      <c r="S73" s="44" t="s">
        <v>47</v>
      </c>
      <c r="T73" s="207">
        <v>61</v>
      </c>
      <c r="U73" s="207">
        <v>80</v>
      </c>
      <c r="V73" s="335">
        <v>3</v>
      </c>
      <c r="W73" s="358">
        <f t="shared" si="11"/>
        <v>4.25</v>
      </c>
      <c r="X73" s="375">
        <f t="shared" si="12"/>
        <v>305</v>
      </c>
      <c r="Y73" s="203">
        <f t="shared" si="13"/>
        <v>51.666666666666664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2700305051.6666665</v>
      </c>
      <c r="AD73" s="77">
        <f t="shared" si="14"/>
        <v>270</v>
      </c>
    </row>
    <row r="74" spans="1:30" ht="18" customHeight="1">
      <c r="A74" s="321">
        <f t="shared" si="10"/>
        <v>71</v>
      </c>
      <c r="B74" s="321">
        <v>3</v>
      </c>
      <c r="C74" s="214">
        <v>16</v>
      </c>
      <c r="D74" s="215" t="s">
        <v>265</v>
      </c>
      <c r="E74" s="44" t="s">
        <v>158</v>
      </c>
      <c r="F74" s="206">
        <v>111</v>
      </c>
      <c r="G74" s="206">
        <v>63</v>
      </c>
      <c r="H74" s="334">
        <v>4</v>
      </c>
      <c r="I74" s="44" t="s">
        <v>159</v>
      </c>
      <c r="J74" s="206">
        <v>102</v>
      </c>
      <c r="K74" s="206">
        <v>50</v>
      </c>
      <c r="L74" s="334">
        <v>5</v>
      </c>
      <c r="M74" s="343">
        <v>4</v>
      </c>
      <c r="N74" s="343">
        <v>5</v>
      </c>
      <c r="O74" s="44" t="s">
        <v>41</v>
      </c>
      <c r="P74" s="207">
        <v>52</v>
      </c>
      <c r="Q74" s="207">
        <v>53</v>
      </c>
      <c r="R74" s="335">
        <v>5</v>
      </c>
      <c r="S74" s="44" t="s">
        <v>130</v>
      </c>
      <c r="T74" s="207">
        <v>39</v>
      </c>
      <c r="U74" s="207">
        <v>8</v>
      </c>
      <c r="V74" s="335">
        <v>8</v>
      </c>
      <c r="W74" s="353">
        <f t="shared" si="11"/>
        <v>4.875</v>
      </c>
      <c r="X74" s="372">
        <f t="shared" si="12"/>
        <v>304</v>
      </c>
      <c r="Y74" s="203">
        <f t="shared" si="13"/>
        <v>47.833333333333336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2450304047.8333335</v>
      </c>
      <c r="AD74" s="77">
        <f t="shared" si="14"/>
        <v>245</v>
      </c>
    </row>
    <row r="75" spans="1:30" ht="18" customHeight="1">
      <c r="A75" s="321">
        <f t="shared" si="10"/>
        <v>71</v>
      </c>
      <c r="B75" s="321">
        <v>4</v>
      </c>
      <c r="C75" s="214">
        <v>8</v>
      </c>
      <c r="D75" s="215" t="s">
        <v>276</v>
      </c>
      <c r="E75" s="44" t="s">
        <v>160</v>
      </c>
      <c r="F75" s="206">
        <v>105</v>
      </c>
      <c r="G75" s="206">
        <v>51</v>
      </c>
      <c r="H75" s="334">
        <v>5</v>
      </c>
      <c r="I75" s="44" t="s">
        <v>331</v>
      </c>
      <c r="J75" s="206">
        <v>100</v>
      </c>
      <c r="K75" s="206">
        <v>47</v>
      </c>
      <c r="L75" s="334">
        <v>5</v>
      </c>
      <c r="M75" s="343">
        <v>6</v>
      </c>
      <c r="N75" s="343">
        <v>2</v>
      </c>
      <c r="O75" s="44" t="s">
        <v>129</v>
      </c>
      <c r="P75" s="207">
        <v>45</v>
      </c>
      <c r="Q75" s="207">
        <v>33</v>
      </c>
      <c r="R75" s="335">
        <v>6</v>
      </c>
      <c r="S75" s="44" t="s">
        <v>128</v>
      </c>
      <c r="T75" s="207">
        <v>54</v>
      </c>
      <c r="U75" s="207">
        <v>61</v>
      </c>
      <c r="V75" s="335">
        <v>4</v>
      </c>
      <c r="W75" s="358">
        <f t="shared" si="11"/>
        <v>5.25</v>
      </c>
      <c r="X75" s="375">
        <f t="shared" si="12"/>
        <v>304</v>
      </c>
      <c r="Y75" s="203">
        <f t="shared" si="13"/>
        <v>48.333333333333336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2300304048.3333335</v>
      </c>
      <c r="AD75" s="77">
        <f t="shared" si="14"/>
        <v>230</v>
      </c>
    </row>
    <row r="76" spans="1:30" ht="18" customHeight="1">
      <c r="A76" s="321">
        <f t="shared" si="10"/>
        <v>71</v>
      </c>
      <c r="B76" s="321">
        <v>6</v>
      </c>
      <c r="C76" s="214">
        <v>15</v>
      </c>
      <c r="D76" s="215" t="s">
        <v>323</v>
      </c>
      <c r="E76" s="44" t="s">
        <v>160</v>
      </c>
      <c r="F76" s="206">
        <v>107</v>
      </c>
      <c r="G76" s="206">
        <v>55</v>
      </c>
      <c r="H76" s="334">
        <v>5</v>
      </c>
      <c r="I76" s="44" t="s">
        <v>331</v>
      </c>
      <c r="J76" s="206">
        <v>119</v>
      </c>
      <c r="K76" s="206">
        <v>78</v>
      </c>
      <c r="L76" s="334">
        <v>3</v>
      </c>
      <c r="M76" s="343">
        <v>6</v>
      </c>
      <c r="N76" s="343">
        <v>2</v>
      </c>
      <c r="O76" s="44" t="s">
        <v>127</v>
      </c>
      <c r="P76" s="206">
        <v>42</v>
      </c>
      <c r="Q76" s="206">
        <v>24</v>
      </c>
      <c r="R76" s="334">
        <v>6</v>
      </c>
      <c r="S76" s="44" t="s">
        <v>128</v>
      </c>
      <c r="T76" s="206">
        <v>36</v>
      </c>
      <c r="U76" s="206">
        <v>10</v>
      </c>
      <c r="V76" s="334">
        <v>7</v>
      </c>
      <c r="W76" s="353">
        <f t="shared" si="11"/>
        <v>5.125</v>
      </c>
      <c r="X76" s="372">
        <f t="shared" si="12"/>
        <v>304</v>
      </c>
      <c r="Y76" s="203">
        <f t="shared" si="13"/>
        <v>50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2350304050</v>
      </c>
      <c r="AD76" s="77">
        <f t="shared" si="14"/>
        <v>235</v>
      </c>
    </row>
    <row r="77" spans="1:30" ht="18" customHeight="1">
      <c r="A77" s="321">
        <f t="shared" si="10"/>
        <v>74</v>
      </c>
      <c r="B77" s="321">
        <v>6</v>
      </c>
      <c r="C77" s="214">
        <v>7</v>
      </c>
      <c r="D77" s="215" t="s">
        <v>315</v>
      </c>
      <c r="E77" s="44" t="s">
        <v>158</v>
      </c>
      <c r="F77" s="209">
        <v>101</v>
      </c>
      <c r="G77" s="209">
        <v>44</v>
      </c>
      <c r="H77" s="337">
        <v>5</v>
      </c>
      <c r="I77" s="44" t="s">
        <v>331</v>
      </c>
      <c r="J77" s="209">
        <v>116</v>
      </c>
      <c r="K77" s="209">
        <v>73</v>
      </c>
      <c r="L77" s="337">
        <v>4</v>
      </c>
      <c r="M77" s="346">
        <v>3</v>
      </c>
      <c r="N77" s="346">
        <v>3</v>
      </c>
      <c r="O77" s="44" t="s">
        <v>129</v>
      </c>
      <c r="P77" s="207">
        <v>42</v>
      </c>
      <c r="Q77" s="207">
        <v>26</v>
      </c>
      <c r="R77" s="335">
        <v>6</v>
      </c>
      <c r="S77" s="44" t="s">
        <v>128</v>
      </c>
      <c r="T77" s="207">
        <v>44</v>
      </c>
      <c r="U77" s="207">
        <v>33</v>
      </c>
      <c r="V77" s="335">
        <v>6</v>
      </c>
      <c r="W77" s="353">
        <f t="shared" si="11"/>
        <v>4.5</v>
      </c>
      <c r="X77" s="372">
        <f t="shared" si="12"/>
        <v>303</v>
      </c>
      <c r="Y77" s="203">
        <f t="shared" si="13"/>
        <v>48.833333333333336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2600303048.8333335</v>
      </c>
      <c r="AD77" s="77">
        <f t="shared" si="14"/>
        <v>260</v>
      </c>
    </row>
    <row r="78" spans="1:30" ht="18" customHeight="1">
      <c r="A78" s="321">
        <f t="shared" si="10"/>
        <v>75</v>
      </c>
      <c r="B78" s="321">
        <v>5</v>
      </c>
      <c r="C78" s="214">
        <v>1</v>
      </c>
      <c r="D78" s="215" t="s">
        <v>289</v>
      </c>
      <c r="E78" s="44" t="s">
        <v>158</v>
      </c>
      <c r="F78" s="206">
        <v>101</v>
      </c>
      <c r="G78" s="206">
        <v>44</v>
      </c>
      <c r="H78" s="334">
        <v>5</v>
      </c>
      <c r="I78" s="44" t="s">
        <v>331</v>
      </c>
      <c r="J78" s="206">
        <v>116</v>
      </c>
      <c r="K78" s="206">
        <v>73</v>
      </c>
      <c r="L78" s="334">
        <v>4</v>
      </c>
      <c r="M78" s="346">
        <v>3</v>
      </c>
      <c r="N78" s="346">
        <v>4</v>
      </c>
      <c r="O78" s="44" t="s">
        <v>127</v>
      </c>
      <c r="P78" s="207">
        <v>35</v>
      </c>
      <c r="Q78" s="207">
        <v>9</v>
      </c>
      <c r="R78" s="335">
        <v>8</v>
      </c>
      <c r="S78" s="44" t="s">
        <v>128</v>
      </c>
      <c r="T78" s="207">
        <v>49</v>
      </c>
      <c r="U78" s="207">
        <v>46</v>
      </c>
      <c r="V78" s="335">
        <v>5</v>
      </c>
      <c r="W78" s="353">
        <f t="shared" si="11"/>
        <v>4.625</v>
      </c>
      <c r="X78" s="372">
        <f t="shared" si="12"/>
        <v>301</v>
      </c>
      <c r="Y78" s="203">
        <f t="shared" si="13"/>
        <v>48.166666666666664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2550301048.1666665</v>
      </c>
      <c r="AD78" s="77">
        <f t="shared" si="14"/>
        <v>255</v>
      </c>
    </row>
    <row r="79" spans="1:30" ht="18" customHeight="1">
      <c r="A79" s="321">
        <f t="shared" si="10"/>
        <v>76</v>
      </c>
      <c r="B79" s="321">
        <v>4</v>
      </c>
      <c r="C79" s="214">
        <v>2</v>
      </c>
      <c r="D79" s="215" t="s">
        <v>272</v>
      </c>
      <c r="E79" s="44" t="s">
        <v>160</v>
      </c>
      <c r="F79" s="206">
        <v>99</v>
      </c>
      <c r="G79" s="206">
        <v>41</v>
      </c>
      <c r="H79" s="334">
        <v>5</v>
      </c>
      <c r="I79" s="44" t="s">
        <v>331</v>
      </c>
      <c r="J79" s="206">
        <v>114</v>
      </c>
      <c r="K79" s="206">
        <v>70</v>
      </c>
      <c r="L79" s="334">
        <v>4</v>
      </c>
      <c r="M79" s="343">
        <v>4</v>
      </c>
      <c r="N79" s="343">
        <v>3</v>
      </c>
      <c r="O79" s="44" t="s">
        <v>106</v>
      </c>
      <c r="P79" s="207">
        <v>46</v>
      </c>
      <c r="Q79" s="207">
        <v>40</v>
      </c>
      <c r="R79" s="335">
        <v>5</v>
      </c>
      <c r="S79" s="44" t="s">
        <v>200</v>
      </c>
      <c r="T79" s="207">
        <v>41</v>
      </c>
      <c r="U79" s="207">
        <v>23</v>
      </c>
      <c r="V79" s="335">
        <v>6</v>
      </c>
      <c r="W79" s="358">
        <f t="shared" si="11"/>
        <v>4.625</v>
      </c>
      <c r="X79" s="375">
        <f t="shared" si="12"/>
        <v>300</v>
      </c>
      <c r="Y79" s="203">
        <f t="shared" si="13"/>
        <v>47.5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2550300047.5</v>
      </c>
      <c r="AD79" s="77">
        <f t="shared" si="14"/>
        <v>255</v>
      </c>
    </row>
    <row r="80" spans="1:30" ht="18" customHeight="1">
      <c r="A80" s="321">
        <f t="shared" si="10"/>
        <v>77</v>
      </c>
      <c r="B80" s="321">
        <v>2</v>
      </c>
      <c r="C80" s="214">
        <v>11</v>
      </c>
      <c r="D80" s="215" t="s">
        <v>240</v>
      </c>
      <c r="E80" s="44" t="s">
        <v>160</v>
      </c>
      <c r="F80" s="206">
        <v>95</v>
      </c>
      <c r="G80" s="206">
        <v>34</v>
      </c>
      <c r="H80" s="334">
        <v>6</v>
      </c>
      <c r="I80" s="44" t="s">
        <v>331</v>
      </c>
      <c r="J80" s="206">
        <v>105</v>
      </c>
      <c r="K80" s="206">
        <v>55</v>
      </c>
      <c r="L80" s="334">
        <v>5</v>
      </c>
      <c r="M80" s="343">
        <v>5</v>
      </c>
      <c r="N80" s="343">
        <v>1</v>
      </c>
      <c r="O80" s="44" t="s">
        <v>333</v>
      </c>
      <c r="P80" s="207">
        <v>43</v>
      </c>
      <c r="Q80" s="207">
        <v>30</v>
      </c>
      <c r="R80" s="335">
        <v>6</v>
      </c>
      <c r="S80" s="44" t="s">
        <v>335</v>
      </c>
      <c r="T80" s="207">
        <v>52</v>
      </c>
      <c r="U80" s="207">
        <v>64</v>
      </c>
      <c r="V80" s="335">
        <v>4</v>
      </c>
      <c r="W80" s="353">
        <f t="shared" si="11"/>
        <v>5.25</v>
      </c>
      <c r="X80" s="371">
        <f t="shared" si="12"/>
        <v>295</v>
      </c>
      <c r="Y80" s="203">
        <f t="shared" si="13"/>
        <v>45.333333333333336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2300295045.3333335</v>
      </c>
      <c r="AD80" s="77">
        <f t="shared" si="14"/>
        <v>230</v>
      </c>
    </row>
    <row r="81" spans="1:30" ht="18" customHeight="1" thickBot="1">
      <c r="A81" s="321">
        <f t="shared" si="10"/>
        <v>78</v>
      </c>
      <c r="B81" s="321">
        <v>1</v>
      </c>
      <c r="C81" s="214">
        <v>6</v>
      </c>
      <c r="D81" s="215" t="s">
        <v>168</v>
      </c>
      <c r="E81" s="44" t="s">
        <v>158</v>
      </c>
      <c r="F81" s="207">
        <v>91</v>
      </c>
      <c r="G81" s="207">
        <v>29</v>
      </c>
      <c r="H81" s="335">
        <v>6</v>
      </c>
      <c r="I81" s="44" t="s">
        <v>159</v>
      </c>
      <c r="J81" s="207">
        <v>91</v>
      </c>
      <c r="K81" s="207">
        <v>35</v>
      </c>
      <c r="L81" s="335">
        <v>6</v>
      </c>
      <c r="M81" s="343">
        <v>4</v>
      </c>
      <c r="N81" s="343">
        <v>1</v>
      </c>
      <c r="O81" s="44" t="s">
        <v>42</v>
      </c>
      <c r="P81" s="207">
        <v>65</v>
      </c>
      <c r="Q81" s="398">
        <v>94</v>
      </c>
      <c r="R81" s="335">
        <v>1</v>
      </c>
      <c r="S81" s="44" t="s">
        <v>200</v>
      </c>
      <c r="T81" s="207">
        <v>47</v>
      </c>
      <c r="U81" s="207">
        <v>39</v>
      </c>
      <c r="V81" s="335">
        <v>5</v>
      </c>
      <c r="W81" s="353">
        <f t="shared" si="11"/>
        <v>4.75</v>
      </c>
      <c r="X81" s="372">
        <f t="shared" si="12"/>
        <v>294</v>
      </c>
      <c r="Y81" s="203">
        <f t="shared" si="13"/>
        <v>43.5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2500294043.5</v>
      </c>
      <c r="AD81" s="77">
        <f t="shared" si="14"/>
        <v>250</v>
      </c>
    </row>
    <row r="82" spans="1:30" ht="18" customHeight="1">
      <c r="A82" s="321">
        <f t="shared" si="10"/>
        <v>78</v>
      </c>
      <c r="B82" s="321">
        <v>6</v>
      </c>
      <c r="C82" s="214">
        <v>17</v>
      </c>
      <c r="D82" s="215" t="s">
        <v>325</v>
      </c>
      <c r="E82" s="44" t="s">
        <v>158</v>
      </c>
      <c r="F82" s="206">
        <v>111</v>
      </c>
      <c r="G82" s="206">
        <v>63</v>
      </c>
      <c r="H82" s="334">
        <v>4</v>
      </c>
      <c r="I82" s="44" t="s">
        <v>332</v>
      </c>
      <c r="J82" s="206">
        <v>103</v>
      </c>
      <c r="K82" s="206">
        <v>52</v>
      </c>
      <c r="L82" s="334">
        <v>5</v>
      </c>
      <c r="M82" s="343">
        <v>3</v>
      </c>
      <c r="N82" s="343">
        <v>3</v>
      </c>
      <c r="O82" s="44" t="s">
        <v>129</v>
      </c>
      <c r="P82" s="206">
        <v>43</v>
      </c>
      <c r="Q82" s="206">
        <v>28</v>
      </c>
      <c r="R82" s="334">
        <v>6</v>
      </c>
      <c r="S82" s="44" t="s">
        <v>128</v>
      </c>
      <c r="T82" s="206">
        <v>37</v>
      </c>
      <c r="U82" s="206">
        <v>13</v>
      </c>
      <c r="V82" s="334">
        <v>7</v>
      </c>
      <c r="W82" s="353">
        <f t="shared" si="11"/>
        <v>4.625</v>
      </c>
      <c r="X82" s="372">
        <f t="shared" si="12"/>
        <v>294</v>
      </c>
      <c r="Y82" s="203">
        <f t="shared" si="13"/>
        <v>45.166666666666664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2550294045.1666665</v>
      </c>
      <c r="AD82" s="77">
        <f t="shared" si="14"/>
        <v>255</v>
      </c>
    </row>
    <row r="83" spans="1:30" ht="18" customHeight="1">
      <c r="A83" s="321">
        <f t="shared" si="10"/>
        <v>80</v>
      </c>
      <c r="B83" s="321">
        <v>2</v>
      </c>
      <c r="C83" s="214">
        <v>6</v>
      </c>
      <c r="D83" s="215" t="s">
        <v>235</v>
      </c>
      <c r="E83" s="44" t="s">
        <v>158</v>
      </c>
      <c r="F83" s="206">
        <v>94</v>
      </c>
      <c r="G83" s="206">
        <v>33</v>
      </c>
      <c r="H83" s="334">
        <v>6</v>
      </c>
      <c r="I83" s="44" t="s">
        <v>331</v>
      </c>
      <c r="J83" s="206">
        <v>82</v>
      </c>
      <c r="K83" s="206">
        <v>26</v>
      </c>
      <c r="L83" s="334">
        <v>6</v>
      </c>
      <c r="M83" s="343">
        <v>4</v>
      </c>
      <c r="N83" s="343">
        <v>2</v>
      </c>
      <c r="O83" s="44" t="s">
        <v>47</v>
      </c>
      <c r="P83" s="207">
        <v>50</v>
      </c>
      <c r="Q83" s="207">
        <v>53</v>
      </c>
      <c r="R83" s="335">
        <v>5</v>
      </c>
      <c r="S83" s="44" t="s">
        <v>42</v>
      </c>
      <c r="T83" s="207">
        <v>62</v>
      </c>
      <c r="U83" s="207">
        <v>83</v>
      </c>
      <c r="V83" s="335">
        <v>3</v>
      </c>
      <c r="W83" s="353">
        <f t="shared" si="11"/>
        <v>5</v>
      </c>
      <c r="X83" s="371">
        <f t="shared" si="12"/>
        <v>288</v>
      </c>
      <c r="Y83" s="203">
        <f t="shared" si="13"/>
        <v>42.333333333333336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2400288042.3333335</v>
      </c>
      <c r="AD83" s="77">
        <f t="shared" si="14"/>
        <v>240</v>
      </c>
    </row>
    <row r="84" spans="1:30" ht="18" customHeight="1">
      <c r="A84" s="321">
        <f t="shared" si="10"/>
        <v>81</v>
      </c>
      <c r="B84" s="321">
        <v>1</v>
      </c>
      <c r="C84" s="214">
        <v>1</v>
      </c>
      <c r="D84" s="215" t="s">
        <v>210</v>
      </c>
      <c r="E84" s="44" t="s">
        <v>160</v>
      </c>
      <c r="F84" s="206">
        <v>95</v>
      </c>
      <c r="G84" s="206">
        <v>34</v>
      </c>
      <c r="H84" s="334">
        <v>6</v>
      </c>
      <c r="I84" s="44" t="s">
        <v>159</v>
      </c>
      <c r="J84" s="206">
        <v>97</v>
      </c>
      <c r="K84" s="206">
        <v>43</v>
      </c>
      <c r="L84" s="334">
        <v>5</v>
      </c>
      <c r="M84" s="343">
        <v>3</v>
      </c>
      <c r="N84" s="343">
        <v>7</v>
      </c>
      <c r="O84" s="44" t="s">
        <v>41</v>
      </c>
      <c r="P84" s="207">
        <v>38</v>
      </c>
      <c r="Q84" s="398">
        <v>17</v>
      </c>
      <c r="R84" s="335">
        <v>7</v>
      </c>
      <c r="S84" s="44" t="s">
        <v>200</v>
      </c>
      <c r="T84" s="207">
        <v>52</v>
      </c>
      <c r="U84" s="207">
        <v>53</v>
      </c>
      <c r="V84" s="335">
        <v>5</v>
      </c>
      <c r="W84" s="353">
        <f t="shared" si="11"/>
        <v>5</v>
      </c>
      <c r="X84" s="371">
        <f t="shared" si="12"/>
        <v>282</v>
      </c>
      <c r="Y84" s="203">
        <f t="shared" si="13"/>
        <v>37.333333333333336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2400282037.3333335</v>
      </c>
      <c r="AD84" s="77">
        <f t="shared" si="14"/>
        <v>240</v>
      </c>
    </row>
    <row r="85" spans="1:30" ht="18" customHeight="1" thickBot="1">
      <c r="A85" s="327">
        <f t="shared" si="10"/>
        <v>82</v>
      </c>
      <c r="B85" s="327">
        <v>1</v>
      </c>
      <c r="C85" s="216">
        <v>9</v>
      </c>
      <c r="D85" s="217" t="s">
        <v>217</v>
      </c>
      <c r="E85" s="338" t="s">
        <v>158</v>
      </c>
      <c r="F85" s="328">
        <v>112</v>
      </c>
      <c r="G85" s="328">
        <v>65</v>
      </c>
      <c r="H85" s="339">
        <v>4</v>
      </c>
      <c r="I85" s="338" t="s">
        <v>159</v>
      </c>
      <c r="J85" s="328">
        <v>75</v>
      </c>
      <c r="K85" s="328">
        <v>16</v>
      </c>
      <c r="L85" s="339">
        <v>7</v>
      </c>
      <c r="M85" s="344">
        <v>5</v>
      </c>
      <c r="N85" s="344">
        <v>4</v>
      </c>
      <c r="O85" s="338" t="s">
        <v>129</v>
      </c>
      <c r="P85" s="329">
        <v>43</v>
      </c>
      <c r="Q85" s="401">
        <v>28</v>
      </c>
      <c r="R85" s="350">
        <v>6</v>
      </c>
      <c r="S85" s="338" t="s">
        <v>127</v>
      </c>
      <c r="T85" s="329">
        <v>51</v>
      </c>
      <c r="U85" s="329">
        <v>49</v>
      </c>
      <c r="V85" s="350">
        <v>5</v>
      </c>
      <c r="W85" s="354">
        <f t="shared" si="11"/>
        <v>5.375</v>
      </c>
      <c r="X85" s="373">
        <f t="shared" si="12"/>
        <v>281</v>
      </c>
      <c r="Y85" s="330">
        <f t="shared" si="13"/>
        <v>39.833333333333336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2250281039.8333335</v>
      </c>
      <c r="AD85" s="77">
        <f t="shared" si="14"/>
        <v>225</v>
      </c>
    </row>
    <row r="86" spans="1:30" ht="18" customHeight="1">
      <c r="A86" s="320">
        <f t="shared" si="10"/>
        <v>82</v>
      </c>
      <c r="B86" s="320">
        <v>5</v>
      </c>
      <c r="C86" s="212">
        <v>5</v>
      </c>
      <c r="D86" s="213" t="s">
        <v>293</v>
      </c>
      <c r="E86" s="51" t="s">
        <v>158</v>
      </c>
      <c r="F86" s="395">
        <v>93</v>
      </c>
      <c r="G86" s="395">
        <v>32</v>
      </c>
      <c r="H86" s="396">
        <v>6</v>
      </c>
      <c r="I86" s="51" t="s">
        <v>331</v>
      </c>
      <c r="J86" s="395">
        <v>100</v>
      </c>
      <c r="K86" s="395">
        <v>47</v>
      </c>
      <c r="L86" s="396">
        <v>5</v>
      </c>
      <c r="M86" s="348">
        <v>4</v>
      </c>
      <c r="N86" s="348">
        <v>3</v>
      </c>
      <c r="O86" s="51" t="s">
        <v>333</v>
      </c>
      <c r="P86" s="211">
        <v>48</v>
      </c>
      <c r="Q86" s="211">
        <v>59</v>
      </c>
      <c r="R86" s="351">
        <v>4</v>
      </c>
      <c r="S86" s="51" t="s">
        <v>130</v>
      </c>
      <c r="T86" s="211">
        <v>40</v>
      </c>
      <c r="U86" s="211">
        <v>15</v>
      </c>
      <c r="V86" s="351">
        <v>7</v>
      </c>
      <c r="W86" s="355">
        <f t="shared" si="11"/>
        <v>5.125</v>
      </c>
      <c r="X86" s="374">
        <f t="shared" si="12"/>
        <v>281</v>
      </c>
      <c r="Y86" s="202">
        <f t="shared" si="13"/>
        <v>38.666666666666664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2350281038.6666665</v>
      </c>
      <c r="AD86" s="77">
        <f t="shared" si="14"/>
        <v>235</v>
      </c>
    </row>
    <row r="87" spans="1:30" ht="18" customHeight="1">
      <c r="A87" s="321">
        <f t="shared" si="10"/>
        <v>82</v>
      </c>
      <c r="B87" s="321">
        <v>6</v>
      </c>
      <c r="C87" s="214">
        <v>9</v>
      </c>
      <c r="D87" s="215" t="s">
        <v>317</v>
      </c>
      <c r="E87" s="44" t="s">
        <v>160</v>
      </c>
      <c r="F87" s="206">
        <v>64</v>
      </c>
      <c r="G87" s="206">
        <v>8</v>
      </c>
      <c r="H87" s="334">
        <v>8</v>
      </c>
      <c r="I87" s="44" t="s">
        <v>331</v>
      </c>
      <c r="J87" s="206">
        <v>114</v>
      </c>
      <c r="K87" s="206">
        <v>70</v>
      </c>
      <c r="L87" s="334">
        <v>4</v>
      </c>
      <c r="M87" s="346">
        <v>5</v>
      </c>
      <c r="N87" s="346">
        <v>4</v>
      </c>
      <c r="O87" s="44" t="s">
        <v>129</v>
      </c>
      <c r="P87" s="207">
        <v>59</v>
      </c>
      <c r="Q87" s="207">
        <v>74</v>
      </c>
      <c r="R87" s="335">
        <v>4</v>
      </c>
      <c r="S87" s="44" t="s">
        <v>128</v>
      </c>
      <c r="T87" s="207">
        <v>44</v>
      </c>
      <c r="U87" s="207">
        <v>33</v>
      </c>
      <c r="V87" s="335">
        <v>6</v>
      </c>
      <c r="W87" s="353">
        <f t="shared" si="11"/>
        <v>5.5</v>
      </c>
      <c r="X87" s="372">
        <f t="shared" si="12"/>
        <v>281</v>
      </c>
      <c r="Y87" s="203">
        <f t="shared" si="13"/>
        <v>43.833333333333336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2200281043.8333335</v>
      </c>
      <c r="AD87" s="77">
        <f t="shared" si="14"/>
        <v>220</v>
      </c>
    </row>
    <row r="88" spans="1:30" ht="18" customHeight="1">
      <c r="A88" s="321">
        <f t="shared" si="10"/>
        <v>85</v>
      </c>
      <c r="B88" s="321">
        <v>1</v>
      </c>
      <c r="C88" s="214">
        <v>20</v>
      </c>
      <c r="D88" s="215" t="s">
        <v>228</v>
      </c>
      <c r="E88" s="44" t="s">
        <v>160</v>
      </c>
      <c r="F88" s="206">
        <v>93</v>
      </c>
      <c r="G88" s="206">
        <v>32</v>
      </c>
      <c r="H88" s="334">
        <v>6</v>
      </c>
      <c r="I88" s="44" t="s">
        <v>159</v>
      </c>
      <c r="J88" s="206">
        <v>95</v>
      </c>
      <c r="K88" s="206">
        <v>40</v>
      </c>
      <c r="L88" s="334">
        <v>5</v>
      </c>
      <c r="M88" s="343">
        <v>3</v>
      </c>
      <c r="N88" s="343">
        <v>3</v>
      </c>
      <c r="O88" s="44" t="s">
        <v>41</v>
      </c>
      <c r="P88" s="207">
        <v>44</v>
      </c>
      <c r="Q88" s="398">
        <v>30</v>
      </c>
      <c r="R88" s="335">
        <v>6</v>
      </c>
      <c r="S88" s="44" t="s">
        <v>200</v>
      </c>
      <c r="T88" s="207">
        <v>48</v>
      </c>
      <c r="U88" s="207">
        <v>41</v>
      </c>
      <c r="V88" s="335">
        <v>5</v>
      </c>
      <c r="W88" s="353">
        <f t="shared" si="11"/>
        <v>4.875</v>
      </c>
      <c r="X88" s="372">
        <f t="shared" si="12"/>
        <v>280</v>
      </c>
      <c r="Y88" s="203">
        <f t="shared" si="13"/>
        <v>35.833333333333336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2450280035.8333335</v>
      </c>
      <c r="AD88" s="77">
        <f t="shared" si="14"/>
        <v>245</v>
      </c>
    </row>
    <row r="89" spans="1:30" ht="18" customHeight="1">
      <c r="A89" s="321">
        <f t="shared" si="10"/>
        <v>86</v>
      </c>
      <c r="B89" s="321">
        <v>2</v>
      </c>
      <c r="C89" s="214">
        <v>20</v>
      </c>
      <c r="D89" s="215" t="s">
        <v>248</v>
      </c>
      <c r="E89" s="44" t="s">
        <v>158</v>
      </c>
      <c r="F89" s="206">
        <v>97</v>
      </c>
      <c r="G89" s="206">
        <v>37</v>
      </c>
      <c r="H89" s="334">
        <v>6</v>
      </c>
      <c r="I89" s="44" t="s">
        <v>331</v>
      </c>
      <c r="J89" s="206">
        <v>76</v>
      </c>
      <c r="K89" s="206">
        <v>18</v>
      </c>
      <c r="L89" s="334">
        <v>7</v>
      </c>
      <c r="M89" s="346">
        <v>4</v>
      </c>
      <c r="N89" s="346">
        <v>2</v>
      </c>
      <c r="O89" s="44" t="s">
        <v>47</v>
      </c>
      <c r="P89" s="207">
        <v>54</v>
      </c>
      <c r="Q89" s="207">
        <v>62</v>
      </c>
      <c r="R89" s="335">
        <v>4</v>
      </c>
      <c r="S89" s="44" t="s">
        <v>42</v>
      </c>
      <c r="T89" s="207">
        <v>52</v>
      </c>
      <c r="U89" s="207">
        <v>56</v>
      </c>
      <c r="V89" s="335">
        <v>5</v>
      </c>
      <c r="W89" s="353">
        <f t="shared" si="11"/>
        <v>5.375</v>
      </c>
      <c r="X89" s="372">
        <f t="shared" si="12"/>
        <v>279</v>
      </c>
      <c r="Y89" s="203">
        <f t="shared" si="13"/>
        <v>38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2250279038</v>
      </c>
      <c r="AD89" s="77">
        <f t="shared" si="14"/>
        <v>225</v>
      </c>
    </row>
    <row r="90" spans="1:30" ht="18" customHeight="1">
      <c r="A90" s="321">
        <f t="shared" si="10"/>
        <v>86</v>
      </c>
      <c r="B90" s="321">
        <v>4</v>
      </c>
      <c r="C90" s="214">
        <v>6</v>
      </c>
      <c r="D90" s="215" t="s">
        <v>169</v>
      </c>
      <c r="E90" s="44" t="s">
        <v>158</v>
      </c>
      <c r="F90" s="206">
        <v>81</v>
      </c>
      <c r="G90" s="206">
        <v>19</v>
      </c>
      <c r="H90" s="334">
        <v>7</v>
      </c>
      <c r="I90" s="44" t="s">
        <v>332</v>
      </c>
      <c r="J90" s="206">
        <v>105</v>
      </c>
      <c r="K90" s="206">
        <v>55</v>
      </c>
      <c r="L90" s="334">
        <v>5</v>
      </c>
      <c r="M90" s="343">
        <v>5</v>
      </c>
      <c r="N90" s="343">
        <v>6</v>
      </c>
      <c r="O90" s="44" t="s">
        <v>129</v>
      </c>
      <c r="P90" s="207">
        <v>43</v>
      </c>
      <c r="Q90" s="207">
        <v>28</v>
      </c>
      <c r="R90" s="335">
        <v>6</v>
      </c>
      <c r="S90" s="44" t="s">
        <v>128</v>
      </c>
      <c r="T90" s="207">
        <v>50</v>
      </c>
      <c r="U90" s="207">
        <v>49</v>
      </c>
      <c r="V90" s="335">
        <v>5</v>
      </c>
      <c r="W90" s="358">
        <f t="shared" si="11"/>
        <v>5.625</v>
      </c>
      <c r="X90" s="375">
        <f t="shared" si="12"/>
        <v>279</v>
      </c>
      <c r="Y90" s="203">
        <f t="shared" si="13"/>
        <v>37.5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2150279037.5</v>
      </c>
      <c r="AD90" s="77">
        <f t="shared" si="14"/>
        <v>215</v>
      </c>
    </row>
    <row r="91" spans="1:30" ht="18" customHeight="1">
      <c r="A91" s="321">
        <f t="shared" si="10"/>
        <v>86</v>
      </c>
      <c r="B91" s="321">
        <v>5</v>
      </c>
      <c r="C91" s="214">
        <v>2</v>
      </c>
      <c r="D91" s="215" t="s">
        <v>290</v>
      </c>
      <c r="E91" s="44" t="s">
        <v>158</v>
      </c>
      <c r="F91" s="206">
        <v>96</v>
      </c>
      <c r="G91" s="206">
        <v>36</v>
      </c>
      <c r="H91" s="334">
        <v>6</v>
      </c>
      <c r="I91" s="44" t="s">
        <v>159</v>
      </c>
      <c r="J91" s="206">
        <v>92</v>
      </c>
      <c r="K91" s="206">
        <v>36</v>
      </c>
      <c r="L91" s="334">
        <v>6</v>
      </c>
      <c r="M91" s="346">
        <v>4</v>
      </c>
      <c r="N91" s="346">
        <v>3</v>
      </c>
      <c r="O91" s="44" t="s">
        <v>127</v>
      </c>
      <c r="P91" s="207">
        <v>48</v>
      </c>
      <c r="Q91" s="207">
        <v>39</v>
      </c>
      <c r="R91" s="335">
        <v>5</v>
      </c>
      <c r="S91" s="44" t="s">
        <v>128</v>
      </c>
      <c r="T91" s="207">
        <v>43</v>
      </c>
      <c r="U91" s="207">
        <v>30</v>
      </c>
      <c r="V91" s="335">
        <v>6</v>
      </c>
      <c r="W91" s="353">
        <f t="shared" si="11"/>
        <v>5.375</v>
      </c>
      <c r="X91" s="372">
        <f t="shared" si="12"/>
        <v>279</v>
      </c>
      <c r="Y91" s="203">
        <f t="shared" si="13"/>
        <v>35.5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2250279035.5</v>
      </c>
      <c r="AD91" s="77">
        <f t="shared" si="14"/>
        <v>225</v>
      </c>
    </row>
    <row r="92" spans="1:30" ht="18" customHeight="1">
      <c r="A92" s="321">
        <f t="shared" si="10"/>
        <v>86</v>
      </c>
      <c r="B92" s="321">
        <v>6</v>
      </c>
      <c r="C92" s="214">
        <v>13</v>
      </c>
      <c r="D92" s="215" t="s">
        <v>321</v>
      </c>
      <c r="E92" s="44" t="s">
        <v>158</v>
      </c>
      <c r="F92" s="206">
        <v>93</v>
      </c>
      <c r="G92" s="206">
        <v>32</v>
      </c>
      <c r="H92" s="334">
        <v>6</v>
      </c>
      <c r="I92" s="44" t="s">
        <v>331</v>
      </c>
      <c r="J92" s="206">
        <v>105</v>
      </c>
      <c r="K92" s="206">
        <v>55</v>
      </c>
      <c r="L92" s="334">
        <v>5</v>
      </c>
      <c r="M92" s="343">
        <v>2</v>
      </c>
      <c r="N92" s="343">
        <v>2</v>
      </c>
      <c r="O92" s="44" t="s">
        <v>129</v>
      </c>
      <c r="P92" s="206">
        <v>45</v>
      </c>
      <c r="Q92" s="206">
        <v>33</v>
      </c>
      <c r="R92" s="334">
        <v>6</v>
      </c>
      <c r="S92" s="44" t="s">
        <v>128</v>
      </c>
      <c r="T92" s="206">
        <v>36</v>
      </c>
      <c r="U92" s="206">
        <v>10</v>
      </c>
      <c r="V92" s="334">
        <v>7</v>
      </c>
      <c r="W92" s="353">
        <f t="shared" si="11"/>
        <v>4.875</v>
      </c>
      <c r="X92" s="372">
        <f t="shared" si="12"/>
        <v>279</v>
      </c>
      <c r="Y92" s="203">
        <f t="shared" si="13"/>
        <v>36.166666666666664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2450279036.1666665</v>
      </c>
      <c r="AD92" s="77">
        <f t="shared" si="14"/>
        <v>245</v>
      </c>
    </row>
    <row r="93" spans="1:30" ht="18" customHeight="1">
      <c r="A93" s="321">
        <f t="shared" si="10"/>
        <v>90</v>
      </c>
      <c r="B93" s="321">
        <v>3</v>
      </c>
      <c r="C93" s="214">
        <v>10</v>
      </c>
      <c r="D93" s="215" t="s">
        <v>259</v>
      </c>
      <c r="E93" s="44" t="s">
        <v>158</v>
      </c>
      <c r="F93" s="206">
        <v>81</v>
      </c>
      <c r="G93" s="206">
        <v>19</v>
      </c>
      <c r="H93" s="334">
        <v>7</v>
      </c>
      <c r="I93" s="44" t="s">
        <v>159</v>
      </c>
      <c r="J93" s="206">
        <v>84</v>
      </c>
      <c r="K93" s="206">
        <v>28</v>
      </c>
      <c r="L93" s="334">
        <v>6</v>
      </c>
      <c r="M93" s="346">
        <v>4</v>
      </c>
      <c r="N93" s="346">
        <v>3</v>
      </c>
      <c r="O93" s="44" t="s">
        <v>41</v>
      </c>
      <c r="P93" s="207">
        <v>51</v>
      </c>
      <c r="Q93" s="207">
        <v>51</v>
      </c>
      <c r="R93" s="335">
        <v>5</v>
      </c>
      <c r="S93" s="44" t="s">
        <v>47</v>
      </c>
      <c r="T93" s="207">
        <v>58</v>
      </c>
      <c r="U93" s="207">
        <v>72</v>
      </c>
      <c r="V93" s="335">
        <v>4</v>
      </c>
      <c r="W93" s="353">
        <f t="shared" si="11"/>
        <v>5.375</v>
      </c>
      <c r="X93" s="372">
        <f t="shared" si="12"/>
        <v>274</v>
      </c>
      <c r="Y93" s="203">
        <f t="shared" si="13"/>
        <v>36.166666666666664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2250274036.1666665</v>
      </c>
      <c r="AD93" s="77">
        <f t="shared" si="14"/>
        <v>225</v>
      </c>
    </row>
    <row r="94" spans="1:30" ht="18" customHeight="1">
      <c r="A94" s="321">
        <f t="shared" si="10"/>
        <v>90</v>
      </c>
      <c r="B94" s="321">
        <v>3</v>
      </c>
      <c r="C94" s="214">
        <v>13</v>
      </c>
      <c r="D94" s="215" t="s">
        <v>262</v>
      </c>
      <c r="E94" s="44" t="s">
        <v>158</v>
      </c>
      <c r="F94" s="206">
        <v>92</v>
      </c>
      <c r="G94" s="206">
        <v>30</v>
      </c>
      <c r="H94" s="334">
        <v>6</v>
      </c>
      <c r="I94" s="44" t="s">
        <v>332</v>
      </c>
      <c r="J94" s="206">
        <v>105</v>
      </c>
      <c r="K94" s="206">
        <v>55</v>
      </c>
      <c r="L94" s="334">
        <v>5</v>
      </c>
      <c r="M94" s="346">
        <v>3</v>
      </c>
      <c r="N94" s="346">
        <v>5</v>
      </c>
      <c r="O94" s="44" t="s">
        <v>129</v>
      </c>
      <c r="P94" s="207">
        <v>40</v>
      </c>
      <c r="Q94" s="207">
        <v>22</v>
      </c>
      <c r="R94" s="335">
        <v>6</v>
      </c>
      <c r="S94" s="44" t="s">
        <v>128</v>
      </c>
      <c r="T94" s="207">
        <v>37</v>
      </c>
      <c r="U94" s="207">
        <v>13</v>
      </c>
      <c r="V94" s="335">
        <v>7</v>
      </c>
      <c r="W94" s="353">
        <f t="shared" si="11"/>
        <v>5.125</v>
      </c>
      <c r="X94" s="372">
        <f t="shared" si="12"/>
        <v>274</v>
      </c>
      <c r="Y94" s="203">
        <f t="shared" si="13"/>
        <v>34.166666666666664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2350274034.1666665</v>
      </c>
      <c r="AD94" s="77">
        <f t="shared" si="14"/>
        <v>235</v>
      </c>
    </row>
    <row r="95" spans="1:30" ht="18" customHeight="1">
      <c r="A95" s="321">
        <f t="shared" si="10"/>
        <v>90</v>
      </c>
      <c r="B95" s="321">
        <v>5</v>
      </c>
      <c r="C95" s="214">
        <v>7</v>
      </c>
      <c r="D95" s="215" t="s">
        <v>295</v>
      </c>
      <c r="E95" s="44" t="s">
        <v>158</v>
      </c>
      <c r="F95" s="206">
        <v>101</v>
      </c>
      <c r="G95" s="206">
        <v>44</v>
      </c>
      <c r="H95" s="334">
        <v>5</v>
      </c>
      <c r="I95" s="44" t="s">
        <v>331</v>
      </c>
      <c r="J95" s="206">
        <v>97</v>
      </c>
      <c r="K95" s="206">
        <v>43</v>
      </c>
      <c r="L95" s="334">
        <v>5</v>
      </c>
      <c r="M95" s="346">
        <v>3</v>
      </c>
      <c r="N95" s="346">
        <v>2</v>
      </c>
      <c r="O95" s="44" t="s">
        <v>127</v>
      </c>
      <c r="P95" s="207">
        <v>41</v>
      </c>
      <c r="Q95" s="207">
        <v>22</v>
      </c>
      <c r="R95" s="335">
        <v>7</v>
      </c>
      <c r="S95" s="44" t="s">
        <v>128</v>
      </c>
      <c r="T95" s="207">
        <v>35</v>
      </c>
      <c r="U95" s="207">
        <v>6</v>
      </c>
      <c r="V95" s="335">
        <v>8</v>
      </c>
      <c r="W95" s="353">
        <f t="shared" si="11"/>
        <v>5.125</v>
      </c>
      <c r="X95" s="372">
        <f t="shared" si="12"/>
        <v>274</v>
      </c>
      <c r="Y95" s="203">
        <f t="shared" si="13"/>
        <v>33.666666666666664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2350274033.6666665</v>
      </c>
      <c r="AD95" s="77">
        <f t="shared" si="14"/>
        <v>235</v>
      </c>
    </row>
    <row r="96" spans="1:30" ht="18" customHeight="1">
      <c r="A96" s="321">
        <f t="shared" si="10"/>
        <v>93</v>
      </c>
      <c r="B96" s="321">
        <v>5</v>
      </c>
      <c r="C96" s="214">
        <v>18</v>
      </c>
      <c r="D96" s="215" t="s">
        <v>305</v>
      </c>
      <c r="E96" s="44" t="s">
        <v>158</v>
      </c>
      <c r="F96" s="206">
        <v>80</v>
      </c>
      <c r="G96" s="206">
        <v>18</v>
      </c>
      <c r="H96" s="334">
        <v>7</v>
      </c>
      <c r="I96" s="44" t="s">
        <v>159</v>
      </c>
      <c r="J96" s="206">
        <v>96</v>
      </c>
      <c r="K96" s="206">
        <v>41</v>
      </c>
      <c r="L96" s="334">
        <v>5</v>
      </c>
      <c r="M96" s="346">
        <v>3</v>
      </c>
      <c r="N96" s="346">
        <v>3</v>
      </c>
      <c r="O96" s="44" t="s">
        <v>128</v>
      </c>
      <c r="P96" s="207">
        <v>46</v>
      </c>
      <c r="Q96" s="207">
        <v>38</v>
      </c>
      <c r="R96" s="335">
        <v>6</v>
      </c>
      <c r="S96" s="44" t="s">
        <v>127</v>
      </c>
      <c r="T96" s="207">
        <v>51</v>
      </c>
      <c r="U96" s="207">
        <v>49</v>
      </c>
      <c r="V96" s="335">
        <v>5</v>
      </c>
      <c r="W96" s="353">
        <f t="shared" si="11"/>
        <v>5.125</v>
      </c>
      <c r="X96" s="372">
        <f t="shared" si="12"/>
        <v>273</v>
      </c>
      <c r="Y96" s="203">
        <f t="shared" si="13"/>
        <v>34.166666666666664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2350273034.1666665</v>
      </c>
      <c r="AD96" s="77">
        <f t="shared" si="14"/>
        <v>235</v>
      </c>
    </row>
    <row r="97" spans="1:30" ht="18" customHeight="1">
      <c r="A97" s="321">
        <f t="shared" si="10"/>
        <v>94</v>
      </c>
      <c r="B97" s="321">
        <v>1</v>
      </c>
      <c r="C97" s="214">
        <v>3</v>
      </c>
      <c r="D97" s="215" t="s">
        <v>212</v>
      </c>
      <c r="E97" s="44" t="s">
        <v>158</v>
      </c>
      <c r="F97" s="206">
        <v>96</v>
      </c>
      <c r="G97" s="206">
        <v>36</v>
      </c>
      <c r="H97" s="334">
        <v>6</v>
      </c>
      <c r="I97" s="44" t="s">
        <v>159</v>
      </c>
      <c r="J97" s="206">
        <v>75</v>
      </c>
      <c r="K97" s="206">
        <v>16</v>
      </c>
      <c r="L97" s="334">
        <v>7</v>
      </c>
      <c r="M97" s="343">
        <v>6</v>
      </c>
      <c r="N97" s="343">
        <v>1</v>
      </c>
      <c r="O97" s="44" t="s">
        <v>42</v>
      </c>
      <c r="P97" s="207">
        <v>52</v>
      </c>
      <c r="Q97" s="398">
        <v>56</v>
      </c>
      <c r="R97" s="335">
        <v>5</v>
      </c>
      <c r="S97" s="44" t="s">
        <v>44</v>
      </c>
      <c r="T97" s="207">
        <v>49</v>
      </c>
      <c r="U97" s="207">
        <v>54</v>
      </c>
      <c r="V97" s="335">
        <v>5</v>
      </c>
      <c r="W97" s="353">
        <f t="shared" si="11"/>
        <v>6</v>
      </c>
      <c r="X97" s="372">
        <f t="shared" si="12"/>
        <v>272</v>
      </c>
      <c r="Y97" s="203">
        <f t="shared" si="13"/>
        <v>35.666666666666664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2000272035.6666667</v>
      </c>
      <c r="AD97" s="77">
        <f t="shared" si="14"/>
        <v>200</v>
      </c>
    </row>
    <row r="98" spans="1:30" ht="18" customHeight="1">
      <c r="A98" s="321">
        <f t="shared" si="10"/>
        <v>94</v>
      </c>
      <c r="B98" s="321">
        <v>2</v>
      </c>
      <c r="C98" s="214">
        <v>18</v>
      </c>
      <c r="D98" s="215" t="s">
        <v>246</v>
      </c>
      <c r="E98" s="44" t="s">
        <v>158</v>
      </c>
      <c r="F98" s="206">
        <v>88</v>
      </c>
      <c r="G98" s="206">
        <v>26</v>
      </c>
      <c r="H98" s="334">
        <v>6</v>
      </c>
      <c r="I98" s="44" t="s">
        <v>159</v>
      </c>
      <c r="J98" s="206">
        <v>99</v>
      </c>
      <c r="K98" s="206">
        <v>46</v>
      </c>
      <c r="L98" s="334">
        <v>5</v>
      </c>
      <c r="M98" s="343">
        <v>4</v>
      </c>
      <c r="N98" s="343">
        <v>6</v>
      </c>
      <c r="O98" s="44" t="s">
        <v>47</v>
      </c>
      <c r="P98" s="207">
        <v>41</v>
      </c>
      <c r="Q98" s="207">
        <v>24</v>
      </c>
      <c r="R98" s="335">
        <v>6</v>
      </c>
      <c r="S98" s="44" t="s">
        <v>200</v>
      </c>
      <c r="T98" s="207">
        <v>44</v>
      </c>
      <c r="U98" s="207">
        <v>30</v>
      </c>
      <c r="V98" s="335">
        <v>6</v>
      </c>
      <c r="W98" s="353">
        <f t="shared" si="11"/>
        <v>5.25</v>
      </c>
      <c r="X98" s="372">
        <f t="shared" si="12"/>
        <v>272</v>
      </c>
      <c r="Y98" s="203">
        <f t="shared" si="13"/>
        <v>33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2300272033</v>
      </c>
      <c r="AD98" s="77">
        <f t="shared" si="14"/>
        <v>230</v>
      </c>
    </row>
    <row r="99" spans="1:30" ht="18" customHeight="1">
      <c r="A99" s="321">
        <f t="shared" si="10"/>
        <v>94</v>
      </c>
      <c r="B99" s="321">
        <v>3</v>
      </c>
      <c r="C99" s="214">
        <v>11</v>
      </c>
      <c r="D99" s="215" t="s">
        <v>260</v>
      </c>
      <c r="E99" s="44" t="s">
        <v>160</v>
      </c>
      <c r="F99" s="206">
        <v>66</v>
      </c>
      <c r="G99" s="206">
        <v>10</v>
      </c>
      <c r="H99" s="334">
        <v>8</v>
      </c>
      <c r="I99" s="44" t="s">
        <v>331</v>
      </c>
      <c r="J99" s="206">
        <v>121</v>
      </c>
      <c r="K99" s="206">
        <v>82</v>
      </c>
      <c r="L99" s="334">
        <v>3</v>
      </c>
      <c r="M99" s="346">
        <v>5</v>
      </c>
      <c r="N99" s="346">
        <v>8</v>
      </c>
      <c r="O99" s="44" t="s">
        <v>130</v>
      </c>
      <c r="P99" s="207">
        <v>40</v>
      </c>
      <c r="Q99" s="207">
        <v>15</v>
      </c>
      <c r="R99" s="335">
        <v>7</v>
      </c>
      <c r="S99" s="44" t="s">
        <v>334</v>
      </c>
      <c r="T99" s="207">
        <v>45</v>
      </c>
      <c r="U99" s="207">
        <v>41</v>
      </c>
      <c r="V99" s="335">
        <v>5</v>
      </c>
      <c r="W99" s="353">
        <f t="shared" si="11"/>
        <v>5.5</v>
      </c>
      <c r="X99" s="372">
        <f t="shared" si="12"/>
        <v>272</v>
      </c>
      <c r="Y99" s="203">
        <f t="shared" si="13"/>
        <v>40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2200272040</v>
      </c>
      <c r="AD99" s="77">
        <f t="shared" si="14"/>
        <v>220</v>
      </c>
    </row>
    <row r="100" spans="1:30" ht="18" customHeight="1">
      <c r="A100" s="321">
        <f t="shared" ref="A100:A127" si="16">RANK(X100,$X$4:$X$127,)</f>
        <v>94</v>
      </c>
      <c r="B100" s="321">
        <v>4</v>
      </c>
      <c r="C100" s="214">
        <v>10</v>
      </c>
      <c r="D100" s="215" t="s">
        <v>278</v>
      </c>
      <c r="E100" s="44" t="s">
        <v>158</v>
      </c>
      <c r="F100" s="206">
        <v>99</v>
      </c>
      <c r="G100" s="206">
        <v>41</v>
      </c>
      <c r="H100" s="334">
        <v>5</v>
      </c>
      <c r="I100" s="44" t="s">
        <v>332</v>
      </c>
      <c r="J100" s="206">
        <v>82</v>
      </c>
      <c r="K100" s="206">
        <v>26</v>
      </c>
      <c r="L100" s="334">
        <v>6</v>
      </c>
      <c r="M100" s="343">
        <v>5</v>
      </c>
      <c r="N100" s="343">
        <v>6</v>
      </c>
      <c r="O100" s="44" t="s">
        <v>46</v>
      </c>
      <c r="P100" s="207">
        <v>36</v>
      </c>
      <c r="Q100" s="207">
        <v>7</v>
      </c>
      <c r="R100" s="335">
        <v>8</v>
      </c>
      <c r="S100" s="44" t="s">
        <v>106</v>
      </c>
      <c r="T100" s="207">
        <v>55</v>
      </c>
      <c r="U100" s="207">
        <v>63</v>
      </c>
      <c r="V100" s="335">
        <v>4</v>
      </c>
      <c r="W100" s="358">
        <f t="shared" ref="W100:W127" si="17">AVERAGE(H100,L100,M100,AVERAGE(R100,V100))</f>
        <v>5.5</v>
      </c>
      <c r="X100" s="375">
        <f t="shared" ref="X100:X127" si="18">SUM(F100,J100,P100,T100)</f>
        <v>272</v>
      </c>
      <c r="Y100" s="203">
        <f t="shared" ref="Y100:Y127" si="19">AVERAGE(G100,K100,AVERAGE(Q100,U100))</f>
        <v>34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2200272034</v>
      </c>
      <c r="AD100" s="77">
        <f t="shared" si="14"/>
        <v>220</v>
      </c>
    </row>
    <row r="101" spans="1:30" ht="18" customHeight="1">
      <c r="A101" s="321">
        <f t="shared" si="16"/>
        <v>98</v>
      </c>
      <c r="B101" s="321">
        <v>6</v>
      </c>
      <c r="C101" s="214">
        <v>11</v>
      </c>
      <c r="D101" s="215" t="s">
        <v>319</v>
      </c>
      <c r="E101" s="44" t="s">
        <v>158</v>
      </c>
      <c r="F101" s="206">
        <v>77</v>
      </c>
      <c r="G101" s="206">
        <v>16</v>
      </c>
      <c r="H101" s="334">
        <v>7</v>
      </c>
      <c r="I101" s="44" t="s">
        <v>331</v>
      </c>
      <c r="J101" s="206">
        <v>108</v>
      </c>
      <c r="K101" s="206">
        <v>60</v>
      </c>
      <c r="L101" s="334">
        <v>4</v>
      </c>
      <c r="M101" s="343">
        <v>3</v>
      </c>
      <c r="N101" s="343">
        <v>2</v>
      </c>
      <c r="O101" s="44" t="s">
        <v>127</v>
      </c>
      <c r="P101" s="206">
        <v>43</v>
      </c>
      <c r="Q101" s="206">
        <v>26</v>
      </c>
      <c r="R101" s="334">
        <v>6</v>
      </c>
      <c r="S101" s="44" t="s">
        <v>128</v>
      </c>
      <c r="T101" s="206">
        <v>41</v>
      </c>
      <c r="U101" s="206">
        <v>25</v>
      </c>
      <c r="V101" s="334">
        <v>6</v>
      </c>
      <c r="W101" s="353">
        <f t="shared" si="17"/>
        <v>5</v>
      </c>
      <c r="X101" s="372">
        <f t="shared" si="18"/>
        <v>269</v>
      </c>
      <c r="Y101" s="203">
        <f t="shared" si="19"/>
        <v>33.833333333333336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2400269033.8333335</v>
      </c>
      <c r="AD101" s="77">
        <f t="shared" si="14"/>
        <v>240</v>
      </c>
    </row>
    <row r="102" spans="1:30" ht="18" customHeight="1">
      <c r="A102" s="321">
        <f t="shared" si="16"/>
        <v>99</v>
      </c>
      <c r="B102" s="321">
        <v>1</v>
      </c>
      <c r="C102" s="214">
        <v>15</v>
      </c>
      <c r="D102" s="215" t="s">
        <v>223</v>
      </c>
      <c r="E102" s="44" t="s">
        <v>158</v>
      </c>
      <c r="F102" s="206">
        <v>98</v>
      </c>
      <c r="G102" s="206">
        <v>39</v>
      </c>
      <c r="H102" s="334">
        <v>6</v>
      </c>
      <c r="I102" s="44" t="s">
        <v>159</v>
      </c>
      <c r="J102" s="206">
        <v>79</v>
      </c>
      <c r="K102" s="206">
        <v>23</v>
      </c>
      <c r="L102" s="334">
        <v>6</v>
      </c>
      <c r="M102" s="343">
        <v>4</v>
      </c>
      <c r="N102" s="343">
        <v>4</v>
      </c>
      <c r="O102" s="44" t="s">
        <v>41</v>
      </c>
      <c r="P102" s="207">
        <v>41</v>
      </c>
      <c r="Q102" s="398">
        <v>22</v>
      </c>
      <c r="R102" s="335">
        <v>6</v>
      </c>
      <c r="S102" s="44" t="s">
        <v>200</v>
      </c>
      <c r="T102" s="207">
        <v>50</v>
      </c>
      <c r="U102" s="207">
        <v>47</v>
      </c>
      <c r="V102" s="335">
        <v>5</v>
      </c>
      <c r="W102" s="353">
        <f t="shared" si="17"/>
        <v>5.375</v>
      </c>
      <c r="X102" s="372">
        <f t="shared" si="18"/>
        <v>268</v>
      </c>
      <c r="Y102" s="203">
        <f t="shared" si="19"/>
        <v>32.166666666666664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2250268032.1666665</v>
      </c>
      <c r="AD102" s="77">
        <f t="shared" si="14"/>
        <v>225</v>
      </c>
    </row>
    <row r="103" spans="1:30" ht="18" customHeight="1">
      <c r="A103" s="321">
        <f t="shared" si="16"/>
        <v>100</v>
      </c>
      <c r="B103" s="321">
        <v>1</v>
      </c>
      <c r="C103" s="214">
        <v>2</v>
      </c>
      <c r="D103" s="215" t="s">
        <v>211</v>
      </c>
      <c r="E103" s="44" t="s">
        <v>158</v>
      </c>
      <c r="F103" s="206">
        <v>95</v>
      </c>
      <c r="G103" s="206">
        <v>34</v>
      </c>
      <c r="H103" s="334">
        <v>6</v>
      </c>
      <c r="I103" s="44" t="s">
        <v>159</v>
      </c>
      <c r="J103" s="206">
        <v>92</v>
      </c>
      <c r="K103" s="206">
        <v>36</v>
      </c>
      <c r="L103" s="334">
        <v>6</v>
      </c>
      <c r="M103" s="343">
        <v>4</v>
      </c>
      <c r="N103" s="343">
        <v>1</v>
      </c>
      <c r="O103" s="44" t="s">
        <v>41</v>
      </c>
      <c r="P103" s="207">
        <v>42</v>
      </c>
      <c r="Q103" s="398">
        <v>25</v>
      </c>
      <c r="R103" s="335">
        <v>6</v>
      </c>
      <c r="S103" s="44" t="s">
        <v>200</v>
      </c>
      <c r="T103" s="207">
        <v>38</v>
      </c>
      <c r="U103" s="207">
        <v>17</v>
      </c>
      <c r="V103" s="335">
        <v>7</v>
      </c>
      <c r="W103" s="353">
        <f t="shared" si="17"/>
        <v>5.625</v>
      </c>
      <c r="X103" s="371">
        <f t="shared" si="18"/>
        <v>267</v>
      </c>
      <c r="Y103" s="203">
        <f t="shared" si="19"/>
        <v>30.333333333333332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2150267030.3333335</v>
      </c>
      <c r="AD103" s="77">
        <f t="shared" si="14"/>
        <v>215</v>
      </c>
    </row>
    <row r="104" spans="1:30" ht="18" customHeight="1" thickBot="1">
      <c r="A104" s="321">
        <f t="shared" si="16"/>
        <v>101</v>
      </c>
      <c r="B104" s="321">
        <v>4</v>
      </c>
      <c r="C104" s="214">
        <v>18</v>
      </c>
      <c r="D104" s="215" t="s">
        <v>284</v>
      </c>
      <c r="E104" s="44" t="s">
        <v>158</v>
      </c>
      <c r="F104" s="206">
        <v>86</v>
      </c>
      <c r="G104" s="206">
        <v>24</v>
      </c>
      <c r="H104" s="334">
        <v>6</v>
      </c>
      <c r="I104" s="44" t="s">
        <v>331</v>
      </c>
      <c r="J104" s="206">
        <v>97</v>
      </c>
      <c r="K104" s="206">
        <v>43</v>
      </c>
      <c r="L104" s="334">
        <v>5</v>
      </c>
      <c r="M104" s="346">
        <v>4</v>
      </c>
      <c r="N104" s="346">
        <v>6</v>
      </c>
      <c r="O104" s="44" t="s">
        <v>200</v>
      </c>
      <c r="P104" s="207">
        <v>36</v>
      </c>
      <c r="Q104" s="207">
        <v>12</v>
      </c>
      <c r="R104" s="335">
        <v>7</v>
      </c>
      <c r="S104" s="44" t="s">
        <v>128</v>
      </c>
      <c r="T104" s="207">
        <v>42</v>
      </c>
      <c r="U104" s="207">
        <v>27</v>
      </c>
      <c r="V104" s="335">
        <v>6</v>
      </c>
      <c r="W104" s="353">
        <f t="shared" si="17"/>
        <v>5.375</v>
      </c>
      <c r="X104" s="372">
        <f t="shared" si="18"/>
        <v>261</v>
      </c>
      <c r="Y104" s="203">
        <f t="shared" si="19"/>
        <v>28.833333333333332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2250261028.8333335</v>
      </c>
      <c r="AD104" s="77">
        <f t="shared" si="14"/>
        <v>225</v>
      </c>
    </row>
    <row r="105" spans="1:30" ht="18" customHeight="1">
      <c r="A105" s="321">
        <f t="shared" si="16"/>
        <v>102</v>
      </c>
      <c r="B105" s="321">
        <v>5</v>
      </c>
      <c r="C105" s="214">
        <v>19</v>
      </c>
      <c r="D105" s="215" t="s">
        <v>306</v>
      </c>
      <c r="E105" s="100" t="s">
        <v>158</v>
      </c>
      <c r="F105" s="206">
        <v>85</v>
      </c>
      <c r="G105" s="206">
        <v>23</v>
      </c>
      <c r="H105" s="334">
        <v>6</v>
      </c>
      <c r="I105" s="100" t="s">
        <v>331</v>
      </c>
      <c r="J105" s="206">
        <v>95</v>
      </c>
      <c r="K105" s="206">
        <v>40</v>
      </c>
      <c r="L105" s="334">
        <v>5</v>
      </c>
      <c r="M105" s="346">
        <v>4</v>
      </c>
      <c r="N105" s="346">
        <v>3</v>
      </c>
      <c r="O105" s="100" t="s">
        <v>127</v>
      </c>
      <c r="P105" s="207">
        <v>36</v>
      </c>
      <c r="Q105" s="207">
        <v>12</v>
      </c>
      <c r="R105" s="335">
        <v>7</v>
      </c>
      <c r="S105" s="100" t="s">
        <v>128</v>
      </c>
      <c r="T105" s="207">
        <v>44</v>
      </c>
      <c r="U105" s="207">
        <v>33</v>
      </c>
      <c r="V105" s="335">
        <v>6</v>
      </c>
      <c r="W105" s="353">
        <f t="shared" si="17"/>
        <v>5.375</v>
      </c>
      <c r="X105" s="372">
        <f t="shared" si="18"/>
        <v>260</v>
      </c>
      <c r="Y105" s="203">
        <f t="shared" si="19"/>
        <v>28.5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2250260028.5</v>
      </c>
      <c r="AD105" s="77">
        <f t="shared" si="14"/>
        <v>225</v>
      </c>
    </row>
    <row r="106" spans="1:30" ht="18" customHeight="1" thickBot="1">
      <c r="A106" s="327">
        <f t="shared" si="16"/>
        <v>103</v>
      </c>
      <c r="B106" s="327">
        <v>2</v>
      </c>
      <c r="C106" s="216">
        <v>16</v>
      </c>
      <c r="D106" s="217" t="s">
        <v>244</v>
      </c>
      <c r="E106" s="338" t="s">
        <v>158</v>
      </c>
      <c r="F106" s="328">
        <v>84</v>
      </c>
      <c r="G106" s="328">
        <v>22</v>
      </c>
      <c r="H106" s="339">
        <v>7</v>
      </c>
      <c r="I106" s="338" t="s">
        <v>159</v>
      </c>
      <c r="J106" s="328">
        <v>99</v>
      </c>
      <c r="K106" s="328">
        <v>46</v>
      </c>
      <c r="L106" s="339">
        <v>5</v>
      </c>
      <c r="M106" s="344">
        <v>4</v>
      </c>
      <c r="N106" s="344">
        <v>4</v>
      </c>
      <c r="O106" s="338" t="s">
        <v>45</v>
      </c>
      <c r="P106" s="329">
        <v>41</v>
      </c>
      <c r="Q106" s="329">
        <v>26</v>
      </c>
      <c r="R106" s="350">
        <v>6</v>
      </c>
      <c r="S106" s="338" t="s">
        <v>106</v>
      </c>
      <c r="T106" s="329">
        <v>35</v>
      </c>
      <c r="U106" s="329">
        <v>5</v>
      </c>
      <c r="V106" s="350">
        <v>8</v>
      </c>
      <c r="W106" s="354">
        <f t="shared" si="17"/>
        <v>5.75</v>
      </c>
      <c r="X106" s="391">
        <f t="shared" si="18"/>
        <v>259</v>
      </c>
      <c r="Y106" s="330">
        <f t="shared" si="19"/>
        <v>27.833333333333332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2100259027.8333333</v>
      </c>
      <c r="AD106" s="77">
        <f t="shared" si="14"/>
        <v>210</v>
      </c>
    </row>
    <row r="107" spans="1:30" ht="18" customHeight="1">
      <c r="A107" s="320">
        <f t="shared" si="16"/>
        <v>104</v>
      </c>
      <c r="B107" s="320">
        <v>3</v>
      </c>
      <c r="C107" s="212">
        <v>9</v>
      </c>
      <c r="D107" s="213" t="s">
        <v>258</v>
      </c>
      <c r="E107" s="51" t="s">
        <v>160</v>
      </c>
      <c r="F107" s="395">
        <v>75</v>
      </c>
      <c r="G107" s="395">
        <v>15</v>
      </c>
      <c r="H107" s="396">
        <v>7</v>
      </c>
      <c r="I107" s="51" t="s">
        <v>159</v>
      </c>
      <c r="J107" s="395">
        <v>95</v>
      </c>
      <c r="K107" s="395">
        <v>40</v>
      </c>
      <c r="L107" s="396">
        <v>5</v>
      </c>
      <c r="M107" s="348">
        <v>9</v>
      </c>
      <c r="N107" s="348">
        <v>6</v>
      </c>
      <c r="O107" s="51" t="s">
        <v>127</v>
      </c>
      <c r="P107" s="211">
        <v>43</v>
      </c>
      <c r="Q107" s="211">
        <v>26</v>
      </c>
      <c r="R107" s="351">
        <v>6</v>
      </c>
      <c r="S107" s="51" t="s">
        <v>128</v>
      </c>
      <c r="T107" s="211">
        <v>40</v>
      </c>
      <c r="U107" s="211">
        <v>22</v>
      </c>
      <c r="V107" s="351">
        <v>6</v>
      </c>
      <c r="W107" s="355">
        <f t="shared" si="17"/>
        <v>6.75</v>
      </c>
      <c r="X107" s="374">
        <f t="shared" si="18"/>
        <v>253</v>
      </c>
      <c r="Y107" s="202">
        <f t="shared" si="19"/>
        <v>26.333333333333332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1700253026.3333333</v>
      </c>
      <c r="AD107" s="77">
        <f t="shared" si="14"/>
        <v>170</v>
      </c>
    </row>
    <row r="108" spans="1:30" ht="18" customHeight="1">
      <c r="A108" s="321">
        <f t="shared" si="16"/>
        <v>104</v>
      </c>
      <c r="B108" s="321">
        <v>4</v>
      </c>
      <c r="C108" s="214">
        <v>12</v>
      </c>
      <c r="D108" s="215" t="s">
        <v>279</v>
      </c>
      <c r="E108" s="44" t="s">
        <v>158</v>
      </c>
      <c r="F108" s="206">
        <v>90</v>
      </c>
      <c r="G108" s="206">
        <v>28</v>
      </c>
      <c r="H108" s="334">
        <v>6</v>
      </c>
      <c r="I108" s="44" t="s">
        <v>331</v>
      </c>
      <c r="J108" s="206">
        <v>89</v>
      </c>
      <c r="K108" s="206">
        <v>33</v>
      </c>
      <c r="L108" s="334">
        <v>6</v>
      </c>
      <c r="M108" s="343">
        <v>5</v>
      </c>
      <c r="N108" s="343">
        <v>6</v>
      </c>
      <c r="O108" s="44" t="s">
        <v>127</v>
      </c>
      <c r="P108" s="207">
        <v>39</v>
      </c>
      <c r="Q108" s="207">
        <v>18</v>
      </c>
      <c r="R108" s="335">
        <v>7</v>
      </c>
      <c r="S108" s="44" t="s">
        <v>128</v>
      </c>
      <c r="T108" s="207">
        <v>35</v>
      </c>
      <c r="U108" s="207">
        <v>6</v>
      </c>
      <c r="V108" s="335">
        <v>8</v>
      </c>
      <c r="W108" s="358">
        <f t="shared" si="17"/>
        <v>6.125</v>
      </c>
      <c r="X108" s="375">
        <f t="shared" si="18"/>
        <v>253</v>
      </c>
      <c r="Y108" s="203">
        <f t="shared" si="19"/>
        <v>24.333333333333332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1950253024.3333333</v>
      </c>
      <c r="AD108" s="77">
        <f t="shared" si="14"/>
        <v>195</v>
      </c>
    </row>
    <row r="109" spans="1:30" ht="18" customHeight="1">
      <c r="A109" s="321">
        <f t="shared" si="16"/>
        <v>106</v>
      </c>
      <c r="B109" s="321">
        <v>1</v>
      </c>
      <c r="C109" s="214">
        <v>13</v>
      </c>
      <c r="D109" s="215" t="s">
        <v>221</v>
      </c>
      <c r="E109" s="44" t="s">
        <v>158</v>
      </c>
      <c r="F109" s="206">
        <v>78</v>
      </c>
      <c r="G109" s="206">
        <v>17</v>
      </c>
      <c r="H109" s="334">
        <v>7</v>
      </c>
      <c r="I109" s="44" t="s">
        <v>159</v>
      </c>
      <c r="J109" s="206">
        <v>75</v>
      </c>
      <c r="K109" s="206">
        <v>16</v>
      </c>
      <c r="L109" s="334">
        <v>7</v>
      </c>
      <c r="M109" s="343">
        <v>8</v>
      </c>
      <c r="N109" s="343">
        <v>5</v>
      </c>
      <c r="O109" s="44" t="s">
        <v>47</v>
      </c>
      <c r="P109" s="207">
        <v>43</v>
      </c>
      <c r="Q109" s="398">
        <v>32</v>
      </c>
      <c r="R109" s="335">
        <v>6</v>
      </c>
      <c r="S109" s="44" t="s">
        <v>106</v>
      </c>
      <c r="T109" s="207">
        <v>51</v>
      </c>
      <c r="U109" s="207">
        <v>52</v>
      </c>
      <c r="V109" s="335">
        <v>5</v>
      </c>
      <c r="W109" s="353">
        <f t="shared" si="17"/>
        <v>6.875</v>
      </c>
      <c r="X109" s="372">
        <f t="shared" si="18"/>
        <v>247</v>
      </c>
      <c r="Y109" s="203">
        <f t="shared" si="19"/>
        <v>25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1650247025</v>
      </c>
      <c r="AD109" s="77">
        <f t="shared" si="14"/>
        <v>165</v>
      </c>
    </row>
    <row r="110" spans="1:30" ht="18" customHeight="1">
      <c r="A110" s="321">
        <f t="shared" si="16"/>
        <v>107</v>
      </c>
      <c r="B110" s="321">
        <v>2</v>
      </c>
      <c r="C110" s="214">
        <v>17</v>
      </c>
      <c r="D110" s="215" t="s">
        <v>245</v>
      </c>
      <c r="E110" s="44" t="s">
        <v>160</v>
      </c>
      <c r="F110" s="206">
        <v>71</v>
      </c>
      <c r="G110" s="206">
        <v>13</v>
      </c>
      <c r="H110" s="334">
        <v>7</v>
      </c>
      <c r="I110" s="44" t="s">
        <v>331</v>
      </c>
      <c r="J110" s="206">
        <v>89</v>
      </c>
      <c r="K110" s="206">
        <v>33</v>
      </c>
      <c r="L110" s="334">
        <v>6</v>
      </c>
      <c r="M110" s="343">
        <v>6</v>
      </c>
      <c r="N110" s="343">
        <v>5</v>
      </c>
      <c r="O110" s="44" t="s">
        <v>41</v>
      </c>
      <c r="P110" s="207">
        <v>41</v>
      </c>
      <c r="Q110" s="207">
        <v>22</v>
      </c>
      <c r="R110" s="335">
        <v>6</v>
      </c>
      <c r="S110" s="44" t="s">
        <v>200</v>
      </c>
      <c r="T110" s="207">
        <v>40</v>
      </c>
      <c r="U110" s="207">
        <v>20</v>
      </c>
      <c r="V110" s="335">
        <v>7</v>
      </c>
      <c r="W110" s="353">
        <f t="shared" si="17"/>
        <v>6.375</v>
      </c>
      <c r="X110" s="372">
        <f t="shared" si="18"/>
        <v>241</v>
      </c>
      <c r="Y110" s="203">
        <f t="shared" si="19"/>
        <v>22.333333333333332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1850241022.3333333</v>
      </c>
      <c r="AD110" s="77">
        <f t="shared" si="14"/>
        <v>185</v>
      </c>
    </row>
    <row r="111" spans="1:30" ht="18" customHeight="1">
      <c r="A111" s="321">
        <f t="shared" si="16"/>
        <v>108</v>
      </c>
      <c r="B111" s="321">
        <v>4</v>
      </c>
      <c r="C111" s="214">
        <v>20</v>
      </c>
      <c r="D111" s="215" t="s">
        <v>286</v>
      </c>
      <c r="E111" s="44" t="s">
        <v>158</v>
      </c>
      <c r="F111" s="206">
        <v>86</v>
      </c>
      <c r="G111" s="206">
        <v>24</v>
      </c>
      <c r="H111" s="334">
        <v>6</v>
      </c>
      <c r="I111" s="44" t="s">
        <v>159</v>
      </c>
      <c r="J111" s="206">
        <v>81</v>
      </c>
      <c r="K111" s="206">
        <v>25</v>
      </c>
      <c r="L111" s="334">
        <v>6</v>
      </c>
      <c r="M111" s="346">
        <v>5</v>
      </c>
      <c r="N111" s="346">
        <v>4</v>
      </c>
      <c r="O111" s="44" t="s">
        <v>127</v>
      </c>
      <c r="P111" s="207">
        <v>33</v>
      </c>
      <c r="Q111" s="207">
        <v>6</v>
      </c>
      <c r="R111" s="335">
        <v>8</v>
      </c>
      <c r="S111" s="44" t="s">
        <v>128</v>
      </c>
      <c r="T111" s="207">
        <v>35</v>
      </c>
      <c r="U111" s="207">
        <v>6</v>
      </c>
      <c r="V111" s="335">
        <v>8</v>
      </c>
      <c r="W111" s="353">
        <f t="shared" si="17"/>
        <v>6.25</v>
      </c>
      <c r="X111" s="372">
        <f t="shared" si="18"/>
        <v>235</v>
      </c>
      <c r="Y111" s="203">
        <f t="shared" si="19"/>
        <v>18.333333333333332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1900235018.3333333</v>
      </c>
      <c r="AD111" s="77">
        <f t="shared" si="14"/>
        <v>190</v>
      </c>
    </row>
    <row r="112" spans="1:30" ht="18" customHeight="1">
      <c r="A112" s="321">
        <f t="shared" si="16"/>
        <v>109</v>
      </c>
      <c r="B112" s="321">
        <v>1</v>
      </c>
      <c r="C112" s="214">
        <v>10</v>
      </c>
      <c r="D112" s="215" t="s">
        <v>218</v>
      </c>
      <c r="E112" s="44" t="s">
        <v>160</v>
      </c>
      <c r="F112" s="206">
        <v>63</v>
      </c>
      <c r="G112" s="206">
        <v>7</v>
      </c>
      <c r="H112" s="334">
        <v>8</v>
      </c>
      <c r="I112" s="44" t="s">
        <v>331</v>
      </c>
      <c r="J112" s="206">
        <v>72</v>
      </c>
      <c r="K112" s="206">
        <v>9</v>
      </c>
      <c r="L112" s="334">
        <v>8</v>
      </c>
      <c r="M112" s="343">
        <v>8</v>
      </c>
      <c r="N112" s="343">
        <v>2</v>
      </c>
      <c r="O112" s="44" t="s">
        <v>42</v>
      </c>
      <c r="P112" s="207">
        <v>58</v>
      </c>
      <c r="Q112" s="398">
        <v>71</v>
      </c>
      <c r="R112" s="335">
        <v>4</v>
      </c>
      <c r="S112" s="44" t="s">
        <v>200</v>
      </c>
      <c r="T112" s="207">
        <v>39</v>
      </c>
      <c r="U112" s="207">
        <v>19</v>
      </c>
      <c r="V112" s="335">
        <v>7</v>
      </c>
      <c r="W112" s="353">
        <f t="shared" si="17"/>
        <v>7.375</v>
      </c>
      <c r="X112" s="372">
        <f t="shared" si="18"/>
        <v>232</v>
      </c>
      <c r="Y112" s="203">
        <f t="shared" si="19"/>
        <v>20.333333333333332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1450232020.3333333</v>
      </c>
      <c r="AD112" s="77">
        <f t="shared" si="14"/>
        <v>145</v>
      </c>
    </row>
    <row r="113" spans="1:30" ht="18" customHeight="1">
      <c r="A113" s="321">
        <f t="shared" si="16"/>
        <v>110</v>
      </c>
      <c r="B113" s="321">
        <v>1</v>
      </c>
      <c r="C113" s="214">
        <v>4</v>
      </c>
      <c r="D113" s="215" t="s">
        <v>213</v>
      </c>
      <c r="E113" s="44" t="s">
        <v>158</v>
      </c>
      <c r="F113" s="206">
        <v>66</v>
      </c>
      <c r="G113" s="206">
        <v>10</v>
      </c>
      <c r="H113" s="334">
        <v>8</v>
      </c>
      <c r="I113" s="44" t="s">
        <v>159</v>
      </c>
      <c r="J113" s="206">
        <v>90</v>
      </c>
      <c r="K113" s="206">
        <v>34</v>
      </c>
      <c r="L113" s="334">
        <v>6</v>
      </c>
      <c r="M113" s="343">
        <v>5</v>
      </c>
      <c r="N113" s="343">
        <v>3</v>
      </c>
      <c r="O113" s="44" t="s">
        <v>41</v>
      </c>
      <c r="P113" s="207">
        <v>38</v>
      </c>
      <c r="Q113" s="398">
        <v>17</v>
      </c>
      <c r="R113" s="335">
        <v>7</v>
      </c>
      <c r="S113" s="44" t="s">
        <v>200</v>
      </c>
      <c r="T113" s="207">
        <v>37</v>
      </c>
      <c r="U113" s="207">
        <v>15</v>
      </c>
      <c r="V113" s="335">
        <v>7</v>
      </c>
      <c r="W113" s="353">
        <f t="shared" si="17"/>
        <v>6.5</v>
      </c>
      <c r="X113" s="372">
        <f t="shared" si="18"/>
        <v>231</v>
      </c>
      <c r="Y113" s="203">
        <f t="shared" si="19"/>
        <v>20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1800231020</v>
      </c>
      <c r="AD113" s="77">
        <f t="shared" si="14"/>
        <v>180</v>
      </c>
    </row>
    <row r="114" spans="1:30" ht="18" customHeight="1">
      <c r="A114" s="321">
        <f t="shared" si="16"/>
        <v>111</v>
      </c>
      <c r="B114" s="321">
        <v>2</v>
      </c>
      <c r="C114" s="214">
        <v>22</v>
      </c>
      <c r="D114" s="215" t="s">
        <v>250</v>
      </c>
      <c r="E114" s="44" t="s">
        <v>158</v>
      </c>
      <c r="F114" s="206">
        <v>65</v>
      </c>
      <c r="G114" s="206">
        <v>9</v>
      </c>
      <c r="H114" s="334">
        <v>8</v>
      </c>
      <c r="I114" s="44" t="s">
        <v>159</v>
      </c>
      <c r="J114" s="206">
        <v>88</v>
      </c>
      <c r="K114" s="206">
        <v>32</v>
      </c>
      <c r="L114" s="334">
        <v>6</v>
      </c>
      <c r="M114" s="346">
        <v>5</v>
      </c>
      <c r="N114" s="346">
        <v>4</v>
      </c>
      <c r="O114" s="44" t="s">
        <v>47</v>
      </c>
      <c r="P114" s="207">
        <v>42</v>
      </c>
      <c r="Q114" s="207">
        <v>28</v>
      </c>
      <c r="R114" s="335">
        <v>6</v>
      </c>
      <c r="S114" s="44" t="s">
        <v>46</v>
      </c>
      <c r="T114" s="207">
        <v>35</v>
      </c>
      <c r="U114" s="207">
        <v>3</v>
      </c>
      <c r="V114" s="335">
        <v>8</v>
      </c>
      <c r="W114" s="353">
        <f t="shared" si="17"/>
        <v>6.5</v>
      </c>
      <c r="X114" s="372">
        <f t="shared" si="18"/>
        <v>230</v>
      </c>
      <c r="Y114" s="203">
        <f t="shared" si="19"/>
        <v>18.833333333333332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1800230018.8333333</v>
      </c>
      <c r="AD114" s="77">
        <f t="shared" si="14"/>
        <v>180</v>
      </c>
    </row>
    <row r="115" spans="1:30" ht="18" customHeight="1">
      <c r="A115" s="321">
        <f t="shared" si="16"/>
        <v>112</v>
      </c>
      <c r="B115" s="321">
        <v>1</v>
      </c>
      <c r="C115" s="214">
        <v>17</v>
      </c>
      <c r="D115" s="215" t="s">
        <v>225</v>
      </c>
      <c r="E115" s="44" t="s">
        <v>158</v>
      </c>
      <c r="F115" s="209">
        <v>59</v>
      </c>
      <c r="G115" s="209">
        <v>3</v>
      </c>
      <c r="H115" s="337">
        <v>9</v>
      </c>
      <c r="I115" s="44" t="s">
        <v>331</v>
      </c>
      <c r="J115" s="209">
        <v>75</v>
      </c>
      <c r="K115" s="209">
        <v>16</v>
      </c>
      <c r="L115" s="337">
        <v>7</v>
      </c>
      <c r="M115" s="343">
        <v>8</v>
      </c>
      <c r="N115" s="343">
        <v>2</v>
      </c>
      <c r="O115" s="44" t="s">
        <v>42</v>
      </c>
      <c r="P115" s="207">
        <v>50</v>
      </c>
      <c r="Q115" s="398">
        <v>51</v>
      </c>
      <c r="R115" s="335">
        <v>5</v>
      </c>
      <c r="S115" s="44" t="s">
        <v>44</v>
      </c>
      <c r="T115" s="207">
        <v>40</v>
      </c>
      <c r="U115" s="207">
        <v>16</v>
      </c>
      <c r="V115" s="335">
        <v>7</v>
      </c>
      <c r="W115" s="353">
        <f t="shared" si="17"/>
        <v>7.5</v>
      </c>
      <c r="X115" s="372">
        <f t="shared" si="18"/>
        <v>224</v>
      </c>
      <c r="Y115" s="203">
        <f t="shared" si="19"/>
        <v>17.5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1400224017.5</v>
      </c>
      <c r="AD115" s="77">
        <f t="shared" si="14"/>
        <v>140</v>
      </c>
    </row>
    <row r="116" spans="1:30" ht="18" customHeight="1">
      <c r="A116" s="321">
        <f t="shared" si="16"/>
        <v>112</v>
      </c>
      <c r="B116" s="321">
        <v>3</v>
      </c>
      <c r="C116" s="214">
        <v>3</v>
      </c>
      <c r="D116" s="215" t="s">
        <v>253</v>
      </c>
      <c r="E116" s="100" t="s">
        <v>158</v>
      </c>
      <c r="F116" s="206">
        <v>76</v>
      </c>
      <c r="G116" s="206">
        <v>16</v>
      </c>
      <c r="H116" s="334">
        <v>7</v>
      </c>
      <c r="I116" s="100" t="s">
        <v>331</v>
      </c>
      <c r="J116" s="206">
        <v>66</v>
      </c>
      <c r="K116" s="206">
        <v>1</v>
      </c>
      <c r="L116" s="334">
        <v>9</v>
      </c>
      <c r="M116" s="346">
        <v>4</v>
      </c>
      <c r="N116" s="346">
        <v>5</v>
      </c>
      <c r="O116" s="100" t="s">
        <v>41</v>
      </c>
      <c r="P116" s="207">
        <v>46</v>
      </c>
      <c r="Q116" s="207">
        <v>35</v>
      </c>
      <c r="R116" s="335">
        <v>6</v>
      </c>
      <c r="S116" s="100" t="s">
        <v>200</v>
      </c>
      <c r="T116" s="207">
        <v>36</v>
      </c>
      <c r="U116" s="207">
        <v>12</v>
      </c>
      <c r="V116" s="335">
        <v>7</v>
      </c>
      <c r="W116" s="353">
        <f t="shared" si="17"/>
        <v>6.625</v>
      </c>
      <c r="X116" s="372">
        <f t="shared" si="18"/>
        <v>224</v>
      </c>
      <c r="Y116" s="203">
        <f t="shared" si="19"/>
        <v>13.5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1750224013.5</v>
      </c>
      <c r="AD116" s="77">
        <f t="shared" si="14"/>
        <v>175</v>
      </c>
    </row>
    <row r="117" spans="1:30" ht="18" customHeight="1">
      <c r="A117" s="321">
        <f t="shared" si="16"/>
        <v>114</v>
      </c>
      <c r="B117" s="321">
        <v>4</v>
      </c>
      <c r="C117" s="214">
        <v>1</v>
      </c>
      <c r="D117" s="215" t="s">
        <v>271</v>
      </c>
      <c r="E117" s="44" t="s">
        <v>158</v>
      </c>
      <c r="F117" s="206">
        <v>76</v>
      </c>
      <c r="G117" s="206">
        <v>16</v>
      </c>
      <c r="H117" s="334">
        <v>7</v>
      </c>
      <c r="I117" s="44" t="s">
        <v>159</v>
      </c>
      <c r="J117" s="206">
        <v>76</v>
      </c>
      <c r="K117" s="206">
        <v>18</v>
      </c>
      <c r="L117" s="334">
        <v>7</v>
      </c>
      <c r="M117" s="343">
        <v>7</v>
      </c>
      <c r="N117" s="343">
        <v>6</v>
      </c>
      <c r="O117" s="44" t="s">
        <v>47</v>
      </c>
      <c r="P117" s="207">
        <v>42</v>
      </c>
      <c r="Q117" s="207">
        <v>28</v>
      </c>
      <c r="R117" s="335">
        <v>6</v>
      </c>
      <c r="S117" s="44" t="s">
        <v>200</v>
      </c>
      <c r="T117" s="207">
        <v>28</v>
      </c>
      <c r="U117" s="207">
        <v>0</v>
      </c>
      <c r="V117" s="335">
        <v>9</v>
      </c>
      <c r="W117" s="353">
        <f t="shared" si="17"/>
        <v>7.125</v>
      </c>
      <c r="X117" s="372">
        <f t="shared" si="18"/>
        <v>222</v>
      </c>
      <c r="Y117" s="203">
        <f t="shared" si="19"/>
        <v>16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1550222016</v>
      </c>
      <c r="AD117" s="77">
        <f t="shared" si="14"/>
        <v>155</v>
      </c>
    </row>
    <row r="118" spans="1:30" ht="18" customHeight="1">
      <c r="A118" s="321">
        <f t="shared" si="16"/>
        <v>115</v>
      </c>
      <c r="B118" s="321">
        <v>3</v>
      </c>
      <c r="C118" s="214">
        <v>2</v>
      </c>
      <c r="D118" s="215" t="s">
        <v>252</v>
      </c>
      <c r="E118" s="44" t="s">
        <v>158</v>
      </c>
      <c r="F118" s="206">
        <v>64</v>
      </c>
      <c r="G118" s="206">
        <v>8</v>
      </c>
      <c r="H118" s="334">
        <v>8</v>
      </c>
      <c r="I118" s="44" t="s">
        <v>159</v>
      </c>
      <c r="J118" s="206">
        <v>73</v>
      </c>
      <c r="K118" s="206">
        <v>11</v>
      </c>
      <c r="L118" s="334">
        <v>7</v>
      </c>
      <c r="M118" s="346">
        <v>8</v>
      </c>
      <c r="N118" s="346">
        <v>7</v>
      </c>
      <c r="O118" s="44" t="s">
        <v>43</v>
      </c>
      <c r="P118" s="207">
        <v>43</v>
      </c>
      <c r="Q118" s="207">
        <v>31</v>
      </c>
      <c r="R118" s="335">
        <v>6</v>
      </c>
      <c r="S118" s="44" t="s">
        <v>200</v>
      </c>
      <c r="T118" s="207">
        <v>41</v>
      </c>
      <c r="U118" s="207">
        <v>23</v>
      </c>
      <c r="V118" s="335">
        <v>6</v>
      </c>
      <c r="W118" s="353">
        <f t="shared" si="17"/>
        <v>7.25</v>
      </c>
      <c r="X118" s="372">
        <f t="shared" si="18"/>
        <v>221</v>
      </c>
      <c r="Y118" s="203">
        <f t="shared" si="19"/>
        <v>15.333333333333334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1500221015.3333333</v>
      </c>
      <c r="AD118" s="77">
        <f t="shared" si="14"/>
        <v>150</v>
      </c>
    </row>
    <row r="119" spans="1:30" ht="18" customHeight="1">
      <c r="A119" s="321">
        <f t="shared" si="16"/>
        <v>116</v>
      </c>
      <c r="B119" s="321">
        <v>2</v>
      </c>
      <c r="C119" s="214">
        <v>1</v>
      </c>
      <c r="D119" s="215" t="s">
        <v>230</v>
      </c>
      <c r="E119" s="44" t="s">
        <v>158</v>
      </c>
      <c r="F119" s="206">
        <v>76</v>
      </c>
      <c r="G119" s="206">
        <v>16</v>
      </c>
      <c r="H119" s="334">
        <v>7</v>
      </c>
      <c r="I119" s="44" t="s">
        <v>159</v>
      </c>
      <c r="J119" s="206">
        <v>68</v>
      </c>
      <c r="K119" s="206">
        <v>3</v>
      </c>
      <c r="L119" s="334">
        <v>8</v>
      </c>
      <c r="M119" s="343">
        <v>6</v>
      </c>
      <c r="N119" s="343">
        <v>7</v>
      </c>
      <c r="O119" s="44" t="s">
        <v>41</v>
      </c>
      <c r="P119" s="207">
        <v>34</v>
      </c>
      <c r="Q119" s="207">
        <v>7</v>
      </c>
      <c r="R119" s="335">
        <v>8</v>
      </c>
      <c r="S119" s="44" t="s">
        <v>47</v>
      </c>
      <c r="T119" s="207">
        <v>40</v>
      </c>
      <c r="U119" s="207">
        <v>20</v>
      </c>
      <c r="V119" s="335">
        <v>7</v>
      </c>
      <c r="W119" s="353">
        <f t="shared" si="17"/>
        <v>7.125</v>
      </c>
      <c r="X119" s="372">
        <f t="shared" si="18"/>
        <v>218</v>
      </c>
      <c r="Y119" s="203">
        <f t="shared" si="19"/>
        <v>10.833333333333334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1550218010.8333333</v>
      </c>
      <c r="AD119" s="77">
        <f t="shared" si="14"/>
        <v>155</v>
      </c>
    </row>
    <row r="120" spans="1:30" ht="18" customHeight="1">
      <c r="A120" s="321">
        <f t="shared" si="16"/>
        <v>117</v>
      </c>
      <c r="B120" s="321">
        <v>1</v>
      </c>
      <c r="C120" s="214">
        <v>18</v>
      </c>
      <c r="D120" s="215" t="s">
        <v>226</v>
      </c>
      <c r="E120" s="44" t="s">
        <v>158</v>
      </c>
      <c r="F120" s="206">
        <v>65</v>
      </c>
      <c r="G120" s="206">
        <v>9</v>
      </c>
      <c r="H120" s="334">
        <v>8</v>
      </c>
      <c r="I120" s="44" t="s">
        <v>159</v>
      </c>
      <c r="J120" s="206">
        <v>75</v>
      </c>
      <c r="K120" s="206">
        <v>16</v>
      </c>
      <c r="L120" s="334">
        <v>7</v>
      </c>
      <c r="M120" s="343">
        <v>6</v>
      </c>
      <c r="N120" s="343">
        <v>5</v>
      </c>
      <c r="O120" s="44" t="s">
        <v>47</v>
      </c>
      <c r="P120" s="207">
        <v>46</v>
      </c>
      <c r="Q120" s="398">
        <v>42</v>
      </c>
      <c r="R120" s="335">
        <v>5</v>
      </c>
      <c r="S120" s="44" t="s">
        <v>200</v>
      </c>
      <c r="T120" s="207">
        <v>31</v>
      </c>
      <c r="U120" s="207">
        <v>1</v>
      </c>
      <c r="V120" s="335">
        <v>9</v>
      </c>
      <c r="W120" s="353">
        <f t="shared" si="17"/>
        <v>7</v>
      </c>
      <c r="X120" s="372">
        <f t="shared" si="18"/>
        <v>217</v>
      </c>
      <c r="Y120" s="203">
        <f t="shared" si="19"/>
        <v>15.5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1600217015.5</v>
      </c>
      <c r="AD120" s="77">
        <f t="shared" si="14"/>
        <v>160</v>
      </c>
    </row>
    <row r="121" spans="1:30" ht="18" customHeight="1">
      <c r="A121" s="321">
        <f t="shared" si="16"/>
        <v>118</v>
      </c>
      <c r="B121" s="321">
        <v>3</v>
      </c>
      <c r="C121" s="214">
        <v>7</v>
      </c>
      <c r="D121" s="215" t="s">
        <v>256</v>
      </c>
      <c r="E121" s="44" t="s">
        <v>158</v>
      </c>
      <c r="F121" s="206">
        <v>53</v>
      </c>
      <c r="G121" s="206">
        <v>1</v>
      </c>
      <c r="H121" s="334">
        <v>9</v>
      </c>
      <c r="I121" s="44" t="s">
        <v>159</v>
      </c>
      <c r="J121" s="206">
        <v>71</v>
      </c>
      <c r="K121" s="206">
        <v>8</v>
      </c>
      <c r="L121" s="334">
        <v>8</v>
      </c>
      <c r="M121" s="346">
        <v>5</v>
      </c>
      <c r="N121" s="346">
        <v>9</v>
      </c>
      <c r="O121" s="44" t="s">
        <v>41</v>
      </c>
      <c r="P121" s="207">
        <v>54</v>
      </c>
      <c r="Q121" s="207">
        <v>61</v>
      </c>
      <c r="R121" s="335">
        <v>4</v>
      </c>
      <c r="S121" s="44" t="s">
        <v>128</v>
      </c>
      <c r="T121" s="207">
        <v>36</v>
      </c>
      <c r="U121" s="207">
        <v>10</v>
      </c>
      <c r="V121" s="335">
        <v>7</v>
      </c>
      <c r="W121" s="353">
        <f t="shared" si="17"/>
        <v>6.875</v>
      </c>
      <c r="X121" s="372">
        <f t="shared" si="18"/>
        <v>214</v>
      </c>
      <c r="Y121" s="203">
        <f t="shared" si="19"/>
        <v>14.833333333333334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1650214014.8333333</v>
      </c>
      <c r="AD121" s="77">
        <f t="shared" si="14"/>
        <v>165</v>
      </c>
    </row>
    <row r="122" spans="1:30" ht="18" customHeight="1">
      <c r="A122" s="321">
        <f t="shared" si="16"/>
        <v>119</v>
      </c>
      <c r="B122" s="321">
        <v>2</v>
      </c>
      <c r="C122" s="214">
        <v>4</v>
      </c>
      <c r="D122" s="215" t="s">
        <v>233</v>
      </c>
      <c r="E122" s="44" t="s">
        <v>160</v>
      </c>
      <c r="F122" s="206">
        <v>59</v>
      </c>
      <c r="G122" s="206">
        <v>3</v>
      </c>
      <c r="H122" s="334">
        <v>9</v>
      </c>
      <c r="I122" s="44" t="s">
        <v>331</v>
      </c>
      <c r="J122" s="206">
        <v>73</v>
      </c>
      <c r="K122" s="206">
        <v>11</v>
      </c>
      <c r="L122" s="334">
        <v>7</v>
      </c>
      <c r="M122" s="343">
        <v>8</v>
      </c>
      <c r="N122" s="343">
        <v>4</v>
      </c>
      <c r="O122" s="44" t="s">
        <v>41</v>
      </c>
      <c r="P122" s="207">
        <v>38</v>
      </c>
      <c r="Q122" s="207">
        <v>17</v>
      </c>
      <c r="R122" s="335">
        <v>7</v>
      </c>
      <c r="S122" s="44" t="s">
        <v>42</v>
      </c>
      <c r="T122" s="207">
        <v>36</v>
      </c>
      <c r="U122" s="207">
        <v>8</v>
      </c>
      <c r="V122" s="335">
        <v>8</v>
      </c>
      <c r="W122" s="353">
        <f t="shared" si="17"/>
        <v>7.875</v>
      </c>
      <c r="X122" s="372">
        <f t="shared" si="18"/>
        <v>206</v>
      </c>
      <c r="Y122" s="203">
        <f t="shared" si="19"/>
        <v>8.8333333333333339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1250206008.8333333</v>
      </c>
      <c r="AD122" s="77">
        <f t="shared" si="14"/>
        <v>125</v>
      </c>
    </row>
    <row r="123" spans="1:30" ht="18" customHeight="1">
      <c r="A123" s="321">
        <f t="shared" si="16"/>
        <v>120</v>
      </c>
      <c r="B123" s="321">
        <v>2</v>
      </c>
      <c r="C123" s="214">
        <v>9</v>
      </c>
      <c r="D123" s="215" t="s">
        <v>238</v>
      </c>
      <c r="E123" s="44" t="s">
        <v>158</v>
      </c>
      <c r="F123" s="206">
        <v>56</v>
      </c>
      <c r="G123" s="206">
        <v>2</v>
      </c>
      <c r="H123" s="334">
        <v>9</v>
      </c>
      <c r="I123" s="44" t="s">
        <v>159</v>
      </c>
      <c r="J123" s="206">
        <v>63</v>
      </c>
      <c r="K123" s="206">
        <v>0</v>
      </c>
      <c r="L123" s="334">
        <v>9</v>
      </c>
      <c r="M123" s="343">
        <v>8</v>
      </c>
      <c r="N123" s="343">
        <v>7</v>
      </c>
      <c r="O123" s="44" t="s">
        <v>41</v>
      </c>
      <c r="P123" s="207">
        <v>39</v>
      </c>
      <c r="Q123" s="207">
        <v>19</v>
      </c>
      <c r="R123" s="335">
        <v>7</v>
      </c>
      <c r="S123" s="44" t="s">
        <v>43</v>
      </c>
      <c r="T123" s="207">
        <v>41</v>
      </c>
      <c r="U123" s="207">
        <v>21</v>
      </c>
      <c r="V123" s="335">
        <v>7</v>
      </c>
      <c r="W123" s="353">
        <f t="shared" si="17"/>
        <v>8.25</v>
      </c>
      <c r="X123" s="371">
        <f t="shared" si="18"/>
        <v>199</v>
      </c>
      <c r="Y123" s="203">
        <f t="shared" si="19"/>
        <v>7.333333333333333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1100199007.3333333</v>
      </c>
      <c r="AD123" s="77">
        <f t="shared" si="14"/>
        <v>110</v>
      </c>
    </row>
    <row r="124" spans="1:30" ht="18" customHeight="1">
      <c r="A124" s="321">
        <f t="shared" si="16"/>
        <v>120</v>
      </c>
      <c r="B124" s="321">
        <v>3</v>
      </c>
      <c r="C124" s="214">
        <v>14</v>
      </c>
      <c r="D124" s="215" t="s">
        <v>263</v>
      </c>
      <c r="E124" s="44" t="s">
        <v>158</v>
      </c>
      <c r="F124" s="206">
        <v>54</v>
      </c>
      <c r="G124" s="206">
        <v>1</v>
      </c>
      <c r="H124" s="334">
        <v>9</v>
      </c>
      <c r="I124" s="44" t="s">
        <v>159</v>
      </c>
      <c r="J124" s="206">
        <v>69</v>
      </c>
      <c r="K124" s="206">
        <v>5</v>
      </c>
      <c r="L124" s="334">
        <v>8</v>
      </c>
      <c r="M124" s="346">
        <v>6</v>
      </c>
      <c r="N124" s="346">
        <v>7</v>
      </c>
      <c r="O124" s="44" t="s">
        <v>47</v>
      </c>
      <c r="P124" s="207">
        <v>38</v>
      </c>
      <c r="Q124" s="207">
        <v>15</v>
      </c>
      <c r="R124" s="335">
        <v>7</v>
      </c>
      <c r="S124" s="44" t="s">
        <v>200</v>
      </c>
      <c r="T124" s="207">
        <v>38</v>
      </c>
      <c r="U124" s="207">
        <v>17</v>
      </c>
      <c r="V124" s="335">
        <v>7</v>
      </c>
      <c r="W124" s="353">
        <f t="shared" si="17"/>
        <v>7.5</v>
      </c>
      <c r="X124" s="372">
        <f t="shared" si="18"/>
        <v>199</v>
      </c>
      <c r="Y124" s="203">
        <f t="shared" si="19"/>
        <v>7.333333333333333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1400199007.3333333</v>
      </c>
      <c r="AD124" s="77">
        <f t="shared" si="14"/>
        <v>140</v>
      </c>
    </row>
    <row r="125" spans="1:30" ht="18" customHeight="1" thickBot="1">
      <c r="A125" s="321">
        <f t="shared" si="16"/>
        <v>122</v>
      </c>
      <c r="B125" s="321">
        <v>4</v>
      </c>
      <c r="C125" s="214">
        <v>19</v>
      </c>
      <c r="D125" s="215" t="s">
        <v>285</v>
      </c>
      <c r="E125" s="44" t="s">
        <v>158</v>
      </c>
      <c r="F125" s="207">
        <v>51</v>
      </c>
      <c r="G125" s="207">
        <v>1</v>
      </c>
      <c r="H125" s="335">
        <v>9</v>
      </c>
      <c r="I125" s="44" t="s">
        <v>331</v>
      </c>
      <c r="J125" s="207">
        <v>68</v>
      </c>
      <c r="K125" s="207">
        <v>3</v>
      </c>
      <c r="L125" s="335">
        <v>8</v>
      </c>
      <c r="M125" s="346">
        <v>9</v>
      </c>
      <c r="N125" s="346">
        <v>7</v>
      </c>
      <c r="O125" s="44" t="s">
        <v>127</v>
      </c>
      <c r="P125" s="207">
        <v>33</v>
      </c>
      <c r="Q125" s="207">
        <v>6</v>
      </c>
      <c r="R125" s="335">
        <v>8</v>
      </c>
      <c r="S125" s="44" t="s">
        <v>128</v>
      </c>
      <c r="T125" s="207">
        <v>41</v>
      </c>
      <c r="U125" s="207">
        <v>25</v>
      </c>
      <c r="V125" s="335">
        <v>6</v>
      </c>
      <c r="W125" s="353">
        <f t="shared" si="17"/>
        <v>8.25</v>
      </c>
      <c r="X125" s="372">
        <f t="shared" si="18"/>
        <v>193</v>
      </c>
      <c r="Y125" s="203">
        <f t="shared" si="19"/>
        <v>6.5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1100193006.5</v>
      </c>
      <c r="AD125" s="77">
        <f t="shared" si="14"/>
        <v>110</v>
      </c>
    </row>
    <row r="126" spans="1:30" ht="18" customHeight="1" thickBot="1">
      <c r="A126" s="321">
        <f t="shared" si="16"/>
        <v>123</v>
      </c>
      <c r="B126" s="321">
        <v>1</v>
      </c>
      <c r="C126" s="214">
        <v>19</v>
      </c>
      <c r="D126" s="215" t="s">
        <v>227</v>
      </c>
      <c r="E126" s="44" t="s">
        <v>158</v>
      </c>
      <c r="F126" s="206">
        <v>43</v>
      </c>
      <c r="G126" s="206">
        <v>0</v>
      </c>
      <c r="H126" s="334">
        <v>9</v>
      </c>
      <c r="I126" s="44" t="s">
        <v>331</v>
      </c>
      <c r="J126" s="206">
        <v>72</v>
      </c>
      <c r="K126" s="206">
        <v>9</v>
      </c>
      <c r="L126" s="334">
        <v>8</v>
      </c>
      <c r="M126" s="343">
        <v>9</v>
      </c>
      <c r="N126" s="343">
        <v>8</v>
      </c>
      <c r="O126" s="44" t="s">
        <v>43</v>
      </c>
      <c r="P126" s="207">
        <v>40</v>
      </c>
      <c r="Q126" s="398">
        <v>18</v>
      </c>
      <c r="R126" s="335">
        <v>7</v>
      </c>
      <c r="S126" s="44" t="s">
        <v>200</v>
      </c>
      <c r="T126" s="207">
        <v>34</v>
      </c>
      <c r="U126" s="207">
        <v>5</v>
      </c>
      <c r="V126" s="335">
        <v>8</v>
      </c>
      <c r="W126" s="353">
        <f t="shared" si="17"/>
        <v>8.375</v>
      </c>
      <c r="X126" s="372">
        <f t="shared" si="18"/>
        <v>189</v>
      </c>
      <c r="Y126" s="203">
        <f t="shared" si="19"/>
        <v>6.833333333333333</v>
      </c>
      <c r="Z126" s="196"/>
      <c r="AA126" s="197"/>
    </row>
    <row r="127" spans="1:30" ht="17.25" thickBot="1">
      <c r="A127" s="322">
        <f t="shared" si="16"/>
        <v>124</v>
      </c>
      <c r="B127" s="322">
        <v>2</v>
      </c>
      <c r="C127" s="218">
        <v>15</v>
      </c>
      <c r="D127" s="219" t="s">
        <v>243</v>
      </c>
      <c r="E127" s="185" t="s">
        <v>158</v>
      </c>
      <c r="F127" s="210">
        <v>43</v>
      </c>
      <c r="G127" s="210">
        <v>0</v>
      </c>
      <c r="H127" s="341">
        <v>9</v>
      </c>
      <c r="I127" s="185" t="s">
        <v>331</v>
      </c>
      <c r="J127" s="210">
        <v>66</v>
      </c>
      <c r="K127" s="210">
        <v>1</v>
      </c>
      <c r="L127" s="341">
        <v>9</v>
      </c>
      <c r="M127" s="367">
        <v>9</v>
      </c>
      <c r="N127" s="367">
        <v>9</v>
      </c>
      <c r="O127" s="185" t="s">
        <v>340</v>
      </c>
      <c r="P127" s="383" t="s">
        <v>340</v>
      </c>
      <c r="Q127" s="383" t="s">
        <v>340</v>
      </c>
      <c r="R127" s="384" t="s">
        <v>340</v>
      </c>
      <c r="S127" s="185" t="s">
        <v>340</v>
      </c>
      <c r="T127" s="383" t="s">
        <v>340</v>
      </c>
      <c r="U127" s="383" t="s">
        <v>340</v>
      </c>
      <c r="V127" s="384" t="s">
        <v>340</v>
      </c>
      <c r="W127" s="359" t="e">
        <f t="shared" si="17"/>
        <v>#DIV/0!</v>
      </c>
      <c r="X127" s="403">
        <f t="shared" si="18"/>
        <v>109</v>
      </c>
      <c r="Y127" s="204" t="e">
        <f t="shared" si="19"/>
        <v>#DIV/0!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123</v>
      </c>
      <c r="U128" s="73">
        <f>COUNT(U4:U126)</f>
        <v>123</v>
      </c>
      <c r="V128" s="73">
        <f>COUNT(V4:V126)</f>
        <v>123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0">G129-G128</f>
        <v>0</v>
      </c>
      <c r="H130" s="75">
        <f t="shared" si="20"/>
        <v>0</v>
      </c>
      <c r="I130" s="75"/>
      <c r="J130" s="75">
        <f t="shared" si="20"/>
        <v>0</v>
      </c>
      <c r="K130" s="75">
        <f t="shared" si="20"/>
        <v>0</v>
      </c>
      <c r="L130" s="75">
        <f t="shared" si="20"/>
        <v>0</v>
      </c>
      <c r="M130" s="75">
        <f t="shared" si="20"/>
        <v>0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0</v>
      </c>
      <c r="U130" s="75">
        <f t="shared" si="20"/>
        <v>0</v>
      </c>
      <c r="V130" s="75">
        <f t="shared" si="20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6" priority="6">
      <formula>$Z4&lt;=15</formula>
    </cfRule>
  </conditionalFormatting>
  <conditionalFormatting sqref="AA4:AA125">
    <cfRule type="expression" dxfId="25" priority="5">
      <formula>$AA4&lt;=30</formula>
    </cfRule>
  </conditionalFormatting>
  <conditionalFormatting sqref="V134:V1048576 R134:R1048576 L134:M1048576 H134:H1048576 H1:H132 L1:M132 R1:R132 V1:V132">
    <cfRule type="cellIs" dxfId="24" priority="4" operator="equal">
      <formula>1</formula>
    </cfRule>
  </conditionalFormatting>
  <conditionalFormatting sqref="V134:V1048576 R134:R1048576 L134:M1048576 H134:H1048576 H1:H132 L1:M132 R1:R132 V1:V132">
    <cfRule type="cellIs" dxfId="23" priority="3" operator="equal">
      <formula>2</formula>
    </cfRule>
  </conditionalFormatting>
  <conditionalFormatting sqref="H133 L133:M133 R133 V133">
    <cfRule type="cellIs" dxfId="22" priority="2" operator="equal">
      <formula>1</formula>
    </cfRule>
  </conditionalFormatting>
  <conditionalFormatting sqref="H133 L133:M133 R133 V133">
    <cfRule type="cellIs" dxfId="21" priority="1" operator="equal">
      <formula>2</formula>
    </cfRule>
  </conditionalFormatting>
  <dataValidations count="6">
    <dataValidation type="list" allowBlank="1" showInputMessage="1" showErrorMessage="1" sqref="I4:I127" xr:uid="{E6B6CD6F-AC14-496E-AAF4-A243E9E39941}">
      <formula1>"확률과통계,미적분,기하"</formula1>
    </dataValidation>
    <dataValidation type="list" allowBlank="1" showInputMessage="1" showErrorMessage="1" sqref="E4:E127" xr:uid="{02D5D265-D97D-4510-813D-3E2EABDC4474}">
      <formula1>"화법과작문,언어와매체"</formula1>
    </dataValidation>
    <dataValidation type="whole" allowBlank="1" showInputMessage="1" showErrorMessage="1" sqref="F4:F127 J4:J127" xr:uid="{BE268D14-4090-43D8-AA48-42D2BB49B796}">
      <formula1>0</formula1>
      <formula2>200</formula2>
    </dataValidation>
    <dataValidation type="decimal" allowBlank="1" showInputMessage="1" showErrorMessage="1" sqref="G4:G127 Q4:Q127 K4:K127 U4:U127" xr:uid="{0DE5A037-8104-4097-B5A7-8FC907E07CDD}">
      <formula1>0</formula1>
      <formula2>100</formula2>
    </dataValidation>
    <dataValidation type="whole" allowBlank="1" showInputMessage="1" showErrorMessage="1" sqref="H4:H127 L4:N127 R4:R127 V4:V127" xr:uid="{8C4978FD-7CC0-4452-A11F-9B6869D32EA0}">
      <formula1>1</formula1>
      <formula2>9</formula2>
    </dataValidation>
    <dataValidation type="whole" allowBlank="1" showInputMessage="1" showErrorMessage="1" sqref="P4:P127 T4:T127" xr:uid="{745F4B01-43D0-4FD1-8C55-53A605A73D72}">
      <formula1>0</formula1>
      <formula2>100</formula2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683-9425-4502-80D1-C2DEB376CF40}">
  <sheetPr>
    <tabColor rgb="FFFFFF00"/>
  </sheetPr>
  <dimension ref="A1:AD133"/>
  <sheetViews>
    <sheetView zoomScaleNormal="100" zoomScaleSheetLayoutView="100" workbookViewId="0">
      <pane xSplit="4" ySplit="3" topLeftCell="E4" activePane="bottomRight" state="frozen"/>
      <selection activeCell="G35" sqref="G35"/>
      <selection pane="topRight" activeCell="G35" sqref="G35"/>
      <selection pane="bottomLeft" activeCell="G35" sqref="G35"/>
      <selection pane="bottomRight" activeCell="E4" sqref="E4"/>
    </sheetView>
  </sheetViews>
  <sheetFormatPr defaultColWidth="9" defaultRowHeight="16.5"/>
  <cols>
    <col min="1" max="2" width="9" style="71"/>
    <col min="3" max="3" width="6.25" style="71" bestFit="1" customWidth="1"/>
    <col min="4" max="4" width="7.375" style="71" bestFit="1" customWidth="1"/>
    <col min="5" max="5" width="8.625" style="71" customWidth="1"/>
    <col min="6" max="6" width="5" style="71" customWidth="1"/>
    <col min="7" max="8" width="8.75" style="71" bestFit="1" customWidth="1"/>
    <col min="9" max="9" width="8.625" style="71" customWidth="1"/>
    <col min="10" max="11" width="5" style="71" customWidth="1"/>
    <col min="12" max="12" width="3.75" style="71" customWidth="1"/>
    <col min="13" max="14" width="8" style="71" customWidth="1"/>
    <col min="15" max="15" width="8.625" style="71" customWidth="1"/>
    <col min="16" max="17" width="5" style="71" customWidth="1"/>
    <col min="18" max="18" width="3.75" style="71" customWidth="1"/>
    <col min="19" max="19" width="8.625" style="71" customWidth="1"/>
    <col min="20" max="21" width="5" style="71" customWidth="1"/>
    <col min="22" max="22" width="3.75" style="71" customWidth="1"/>
    <col min="23" max="23" width="9" style="79"/>
    <col min="24" max="24" width="7.5" style="72" customWidth="1"/>
    <col min="25" max="25" width="7.5" style="71" customWidth="1"/>
    <col min="26" max="27" width="6.25" style="71" hidden="1" customWidth="1"/>
    <col min="28" max="28" width="0" style="71" hidden="1" customWidth="1"/>
    <col min="29" max="29" width="15.25" style="71" hidden="1" customWidth="1"/>
    <col min="30" max="30" width="9" style="71" hidden="1" customWidth="1"/>
    <col min="31" max="16384" width="9" style="71"/>
  </cols>
  <sheetData>
    <row r="1" spans="1:30" ht="50.25" customHeight="1" thickBot="1">
      <c r="B1" s="409" t="s">
        <v>348</v>
      </c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0"/>
      <c r="V1" s="410"/>
      <c r="W1" s="410"/>
      <c r="X1" s="410"/>
      <c r="Y1" s="410"/>
      <c r="Z1" s="410"/>
      <c r="AA1" s="411"/>
    </row>
    <row r="2" spans="1:30" ht="18" customHeight="1">
      <c r="A2" s="407" t="s">
        <v>341</v>
      </c>
      <c r="B2" s="412" t="s">
        <v>201</v>
      </c>
      <c r="C2" s="416" t="s">
        <v>202</v>
      </c>
      <c r="D2" s="415" t="s">
        <v>15</v>
      </c>
      <c r="E2" s="413" t="s">
        <v>76</v>
      </c>
      <c r="F2" s="414"/>
      <c r="G2" s="414"/>
      <c r="H2" s="415"/>
      <c r="I2" s="413" t="s">
        <v>59</v>
      </c>
      <c r="J2" s="414"/>
      <c r="K2" s="414"/>
      <c r="L2" s="415"/>
      <c r="M2" s="198" t="s">
        <v>49</v>
      </c>
      <c r="N2" s="198" t="s">
        <v>39</v>
      </c>
      <c r="O2" s="412" t="s">
        <v>18</v>
      </c>
      <c r="P2" s="421"/>
      <c r="Q2" s="421"/>
      <c r="R2" s="422"/>
      <c r="S2" s="413" t="s">
        <v>20</v>
      </c>
      <c r="T2" s="421"/>
      <c r="U2" s="421"/>
      <c r="V2" s="422"/>
      <c r="W2" s="425" t="s">
        <v>81</v>
      </c>
      <c r="X2" s="423" t="s">
        <v>63</v>
      </c>
      <c r="Y2" s="424"/>
      <c r="Z2" s="418" t="s">
        <v>64</v>
      </c>
      <c r="AA2" s="419"/>
    </row>
    <row r="3" spans="1:30" ht="18" customHeight="1" thickBot="1">
      <c r="A3" s="408"/>
      <c r="B3" s="408"/>
      <c r="C3" s="417"/>
      <c r="D3" s="420"/>
      <c r="E3" s="76" t="s">
        <v>98</v>
      </c>
      <c r="F3" s="324" t="s">
        <v>23</v>
      </c>
      <c r="G3" s="325" t="str">
        <f>IF($C3="가채점","원점수","백분위")</f>
        <v>백분위</v>
      </c>
      <c r="H3" s="393" t="s">
        <v>1</v>
      </c>
      <c r="I3" s="76" t="s">
        <v>99</v>
      </c>
      <c r="J3" s="324" t="s">
        <v>23</v>
      </c>
      <c r="K3" s="325" t="str">
        <f>IF($C3="가채점","원점수","백분위")</f>
        <v>백분위</v>
      </c>
      <c r="L3" s="393" t="s">
        <v>1</v>
      </c>
      <c r="M3" s="360" t="s">
        <v>1</v>
      </c>
      <c r="N3" s="360" t="s">
        <v>1</v>
      </c>
      <c r="O3" s="76" t="s">
        <v>31</v>
      </c>
      <c r="P3" s="324" t="s">
        <v>29</v>
      </c>
      <c r="Q3" s="325" t="s">
        <v>8</v>
      </c>
      <c r="R3" s="393" t="s">
        <v>1</v>
      </c>
      <c r="S3" s="76" t="s">
        <v>31</v>
      </c>
      <c r="T3" s="324" t="s">
        <v>29</v>
      </c>
      <c r="U3" s="325" t="str">
        <f>IF($C3="가채점","원점수","백분위")</f>
        <v>백분위</v>
      </c>
      <c r="V3" s="393" t="s">
        <v>1</v>
      </c>
      <c r="W3" s="426"/>
      <c r="X3" s="369" t="s">
        <v>35</v>
      </c>
      <c r="Y3" s="326" t="str">
        <f>IF($C3="가채점","원점수","백분위")&amp; "평균"</f>
        <v>백분위평균</v>
      </c>
      <c r="Z3" s="160" t="s">
        <v>36</v>
      </c>
      <c r="AA3" s="137" t="s">
        <v>37</v>
      </c>
    </row>
    <row r="4" spans="1:30" ht="18" customHeight="1">
      <c r="A4" s="320">
        <f t="shared" ref="A4:A35" si="0">RANK(Y4,$Y$4:$Y$126,)</f>
        <v>1</v>
      </c>
      <c r="B4" s="320">
        <v>5</v>
      </c>
      <c r="C4" s="212">
        <v>20</v>
      </c>
      <c r="D4" s="377" t="s">
        <v>307</v>
      </c>
      <c r="E4" s="332" t="s">
        <v>160</v>
      </c>
      <c r="F4" s="317">
        <v>125</v>
      </c>
      <c r="G4" s="317">
        <v>95</v>
      </c>
      <c r="H4" s="333">
        <v>2</v>
      </c>
      <c r="I4" s="332" t="s">
        <v>331</v>
      </c>
      <c r="J4" s="317">
        <v>133</v>
      </c>
      <c r="K4" s="317">
        <v>98</v>
      </c>
      <c r="L4" s="333">
        <v>1</v>
      </c>
      <c r="M4" s="389">
        <v>3</v>
      </c>
      <c r="N4" s="389">
        <v>4</v>
      </c>
      <c r="O4" s="332" t="s">
        <v>41</v>
      </c>
      <c r="P4" s="318">
        <v>64</v>
      </c>
      <c r="Q4" s="397">
        <v>94</v>
      </c>
      <c r="R4" s="349">
        <v>1</v>
      </c>
      <c r="S4" s="332" t="s">
        <v>200</v>
      </c>
      <c r="T4" s="318">
        <v>65</v>
      </c>
      <c r="U4" s="318">
        <v>95</v>
      </c>
      <c r="V4" s="349">
        <v>1</v>
      </c>
      <c r="W4" s="352">
        <f t="shared" ref="W4:W35" si="1">AVERAGE(H4,L4,M4,AVERAGE(R4,V4))</f>
        <v>1.75</v>
      </c>
      <c r="X4" s="386">
        <f t="shared" ref="X4:X35" si="2">SUM(F4,J4,P4,T4)</f>
        <v>387</v>
      </c>
      <c r="Y4" s="323">
        <f t="shared" ref="Y4:Y35" si="3">AVERAGE(G4,K4,AVERAGE(Q4,U4))</f>
        <v>95.833333333333329</v>
      </c>
      <c r="Z4" s="319" t="e">
        <f>IF(#REF!="","",$AA4-COUNTIFS(#REF!,"&lt;&gt;"&amp;#REF!,$AA$4:$AA$125,"&lt;"&amp;$AA4))</f>
        <v>#REF!</v>
      </c>
      <c r="AA4" s="193" t="e">
        <f>IF(#REF!="","",RANK($AC4,$AC$4:$AC$125))</f>
        <v>#REF!</v>
      </c>
      <c r="AC4" s="78">
        <f>IF(X4=0,0,(AD4*10000000)+(X4*1000) +Y4)</f>
        <v>3700387095.8333335</v>
      </c>
      <c r="AD4" s="77">
        <f t="shared" ref="AD4:AD67" si="4">IF(X4=0,"",(IF(H4=0,1,11-H4)*2+IF(L4=0,1,11-L4)*2+IF(M4=0,1,11-M4)*2+IF(R4=0,1,11-R4)+IF(V4=0,11-R4,11-V4))*5)</f>
        <v>370</v>
      </c>
    </row>
    <row r="5" spans="1:30" ht="18" customHeight="1">
      <c r="A5" s="321">
        <f t="shared" si="0"/>
        <v>2</v>
      </c>
      <c r="B5" s="321">
        <v>5</v>
      </c>
      <c r="C5" s="214">
        <v>16</v>
      </c>
      <c r="D5" s="378" t="s">
        <v>303</v>
      </c>
      <c r="E5" s="44" t="s">
        <v>160</v>
      </c>
      <c r="F5" s="206">
        <v>120</v>
      </c>
      <c r="G5" s="206">
        <v>84</v>
      </c>
      <c r="H5" s="334">
        <v>3</v>
      </c>
      <c r="I5" s="44" t="s">
        <v>331</v>
      </c>
      <c r="J5" s="206">
        <v>130</v>
      </c>
      <c r="K5" s="206">
        <v>95</v>
      </c>
      <c r="L5" s="334">
        <v>1</v>
      </c>
      <c r="M5" s="346">
        <v>3</v>
      </c>
      <c r="N5" s="346">
        <v>4</v>
      </c>
      <c r="O5" s="44" t="s">
        <v>47</v>
      </c>
      <c r="P5" s="207">
        <v>66</v>
      </c>
      <c r="Q5" s="397">
        <v>97</v>
      </c>
      <c r="R5" s="335">
        <v>1</v>
      </c>
      <c r="S5" s="44" t="s">
        <v>128</v>
      </c>
      <c r="T5" s="207">
        <v>64</v>
      </c>
      <c r="U5" s="207">
        <v>92</v>
      </c>
      <c r="V5" s="335">
        <v>2</v>
      </c>
      <c r="W5" s="353">
        <f t="shared" si="1"/>
        <v>2.125</v>
      </c>
      <c r="X5" s="372">
        <f t="shared" si="2"/>
        <v>380</v>
      </c>
      <c r="Y5" s="203">
        <f t="shared" si="3"/>
        <v>91.166666666666671</v>
      </c>
      <c r="Z5" s="200" t="e">
        <f>IF(#REF!="","",$AA5-COUNTIFS(#REF!,"&lt;&gt;"&amp;#REF!,$AA$4:$AA$125,"&lt;"&amp;$AA5))</f>
        <v>#REF!</v>
      </c>
      <c r="AA5" s="194" t="e">
        <f>IF(#REF!="","",RANK($AC5,$AC$4:$AC$125))</f>
        <v>#REF!</v>
      </c>
      <c r="AC5" s="78">
        <f t="shared" ref="AC5:AC68" si="5">IF(X5=0,0,(AD5*10000000)+(X5*1000) +Y5)</f>
        <v>3550380091.1666665</v>
      </c>
      <c r="AD5" s="77">
        <f t="shared" si="4"/>
        <v>355</v>
      </c>
    </row>
    <row r="6" spans="1:30" ht="18" customHeight="1">
      <c r="A6" s="321">
        <f t="shared" si="0"/>
        <v>2</v>
      </c>
      <c r="B6" s="321">
        <v>6</v>
      </c>
      <c r="C6" s="214">
        <v>18</v>
      </c>
      <c r="D6" s="378" t="s">
        <v>326</v>
      </c>
      <c r="E6" s="44" t="s">
        <v>160</v>
      </c>
      <c r="F6" s="206">
        <v>124</v>
      </c>
      <c r="G6" s="206">
        <v>93</v>
      </c>
      <c r="H6" s="334">
        <v>2</v>
      </c>
      <c r="I6" s="44" t="s">
        <v>331</v>
      </c>
      <c r="J6" s="206">
        <v>124</v>
      </c>
      <c r="K6" s="206">
        <v>86</v>
      </c>
      <c r="L6" s="334">
        <v>3</v>
      </c>
      <c r="M6" s="343">
        <v>3</v>
      </c>
      <c r="N6" s="343">
        <v>1</v>
      </c>
      <c r="O6" s="44" t="s">
        <v>130</v>
      </c>
      <c r="P6" s="206">
        <v>64</v>
      </c>
      <c r="Q6" s="399">
        <v>92</v>
      </c>
      <c r="R6" s="334">
        <v>2</v>
      </c>
      <c r="S6" s="44" t="s">
        <v>127</v>
      </c>
      <c r="T6" s="206">
        <v>66</v>
      </c>
      <c r="U6" s="206">
        <v>97</v>
      </c>
      <c r="V6" s="334">
        <v>1</v>
      </c>
      <c r="W6" s="353">
        <f t="shared" si="1"/>
        <v>2.375</v>
      </c>
      <c r="X6" s="372">
        <f t="shared" si="2"/>
        <v>378</v>
      </c>
      <c r="Y6" s="203">
        <f t="shared" si="3"/>
        <v>91.166666666666671</v>
      </c>
      <c r="Z6" s="200" t="e">
        <f>IF(#REF!="","",$AA6-COUNTIFS(#REF!,"&lt;&gt;"&amp;#REF!,$AA$4:$AA$125,"&lt;"&amp;$AA6))</f>
        <v>#REF!</v>
      </c>
      <c r="AA6" s="194" t="e">
        <f>IF(#REF!="","",RANK($AC6,$AC$4:$AC$125))</f>
        <v>#REF!</v>
      </c>
      <c r="AC6" s="78">
        <f t="shared" si="5"/>
        <v>3450378091.1666665</v>
      </c>
      <c r="AD6" s="77">
        <f t="shared" si="4"/>
        <v>345</v>
      </c>
    </row>
    <row r="7" spans="1:30" ht="18" customHeight="1">
      <c r="A7" s="321">
        <f t="shared" si="0"/>
        <v>4</v>
      </c>
      <c r="B7" s="321">
        <v>5</v>
      </c>
      <c r="C7" s="214">
        <v>11</v>
      </c>
      <c r="D7" s="378" t="s">
        <v>298</v>
      </c>
      <c r="E7" s="44" t="s">
        <v>160</v>
      </c>
      <c r="F7" s="206">
        <v>119</v>
      </c>
      <c r="G7" s="206">
        <v>81</v>
      </c>
      <c r="H7" s="334">
        <v>3</v>
      </c>
      <c r="I7" s="44" t="s">
        <v>331</v>
      </c>
      <c r="J7" s="206">
        <v>133</v>
      </c>
      <c r="K7" s="206">
        <v>98</v>
      </c>
      <c r="L7" s="334">
        <v>1</v>
      </c>
      <c r="M7" s="346">
        <v>2</v>
      </c>
      <c r="N7" s="346">
        <v>3</v>
      </c>
      <c r="O7" s="44" t="s">
        <v>127</v>
      </c>
      <c r="P7" s="207">
        <v>64</v>
      </c>
      <c r="Q7" s="397">
        <v>94</v>
      </c>
      <c r="R7" s="335">
        <v>2</v>
      </c>
      <c r="S7" s="44" t="s">
        <v>128</v>
      </c>
      <c r="T7" s="207">
        <v>64</v>
      </c>
      <c r="U7" s="207">
        <v>92</v>
      </c>
      <c r="V7" s="335">
        <v>2</v>
      </c>
      <c r="W7" s="353">
        <f t="shared" si="1"/>
        <v>2</v>
      </c>
      <c r="X7" s="372">
        <f t="shared" si="2"/>
        <v>380</v>
      </c>
      <c r="Y7" s="203">
        <f t="shared" si="3"/>
        <v>90.666666666666671</v>
      </c>
      <c r="Z7" s="200" t="e">
        <f>IF(#REF!="","",$AA7-COUNTIFS(#REF!,"&lt;&gt;"&amp;#REF!,$AA$4:$AA$125,"&lt;"&amp;$AA7))</f>
        <v>#REF!</v>
      </c>
      <c r="AA7" s="194" t="e">
        <f>IF(#REF!="","",RANK($AC7,$AC$4:$AC$125))</f>
        <v>#REF!</v>
      </c>
      <c r="AC7" s="78">
        <f t="shared" si="5"/>
        <v>3600380090.6666665</v>
      </c>
      <c r="AD7" s="77">
        <f t="shared" si="4"/>
        <v>360</v>
      </c>
    </row>
    <row r="8" spans="1:30" ht="18" customHeight="1">
      <c r="A8" s="321">
        <f t="shared" si="0"/>
        <v>5</v>
      </c>
      <c r="B8" s="321">
        <v>6</v>
      </c>
      <c r="C8" s="214">
        <v>3</v>
      </c>
      <c r="D8" s="378" t="s">
        <v>311</v>
      </c>
      <c r="E8" s="44" t="s">
        <v>160</v>
      </c>
      <c r="F8" s="206">
        <v>119</v>
      </c>
      <c r="G8" s="206">
        <v>81</v>
      </c>
      <c r="H8" s="334">
        <v>3</v>
      </c>
      <c r="I8" s="44" t="s">
        <v>331</v>
      </c>
      <c r="J8" s="206">
        <v>135</v>
      </c>
      <c r="K8" s="206">
        <v>99</v>
      </c>
      <c r="L8" s="334">
        <v>1</v>
      </c>
      <c r="M8" s="346">
        <v>1</v>
      </c>
      <c r="N8" s="346">
        <v>1</v>
      </c>
      <c r="O8" s="44" t="s">
        <v>130</v>
      </c>
      <c r="P8" s="207">
        <v>62</v>
      </c>
      <c r="Q8" s="397">
        <v>86</v>
      </c>
      <c r="R8" s="335">
        <v>3</v>
      </c>
      <c r="S8" s="44" t="s">
        <v>127</v>
      </c>
      <c r="T8" s="207">
        <v>56</v>
      </c>
      <c r="U8" s="207">
        <v>68</v>
      </c>
      <c r="V8" s="335">
        <v>4</v>
      </c>
      <c r="W8" s="353">
        <f t="shared" si="1"/>
        <v>2.125</v>
      </c>
      <c r="X8" s="372">
        <f t="shared" si="2"/>
        <v>372</v>
      </c>
      <c r="Y8" s="203">
        <f t="shared" si="3"/>
        <v>85.666666666666671</v>
      </c>
      <c r="Z8" s="200" t="e">
        <f>IF(#REF!="","",$AA8-COUNTIFS(#REF!,"&lt;&gt;"&amp;#REF!,$AA$4:$AA$125,"&lt;"&amp;$AA8))</f>
        <v>#REF!</v>
      </c>
      <c r="AA8" s="194" t="e">
        <f>IF(#REF!="","",RANK($AC8,$AC$4:$AC$125))</f>
        <v>#REF!</v>
      </c>
      <c r="AC8" s="78">
        <f t="shared" si="5"/>
        <v>3550372085.6666665</v>
      </c>
      <c r="AD8" s="77">
        <f t="shared" si="4"/>
        <v>355</v>
      </c>
    </row>
    <row r="9" spans="1:30" ht="18" customHeight="1">
      <c r="A9" s="321">
        <f t="shared" si="0"/>
        <v>6</v>
      </c>
      <c r="B9" s="321">
        <v>6</v>
      </c>
      <c r="C9" s="214">
        <v>5</v>
      </c>
      <c r="D9" s="378" t="s">
        <v>313</v>
      </c>
      <c r="E9" s="44" t="s">
        <v>160</v>
      </c>
      <c r="F9" s="206">
        <v>118</v>
      </c>
      <c r="G9" s="206">
        <v>79</v>
      </c>
      <c r="H9" s="334">
        <v>3</v>
      </c>
      <c r="I9" s="44" t="s">
        <v>331</v>
      </c>
      <c r="J9" s="206">
        <v>133</v>
      </c>
      <c r="K9" s="206">
        <v>98</v>
      </c>
      <c r="L9" s="334">
        <v>1</v>
      </c>
      <c r="M9" s="346">
        <v>3</v>
      </c>
      <c r="N9" s="346">
        <v>1</v>
      </c>
      <c r="O9" s="44" t="s">
        <v>130</v>
      </c>
      <c r="P9" s="207">
        <v>64</v>
      </c>
      <c r="Q9" s="397">
        <v>92</v>
      </c>
      <c r="R9" s="335">
        <v>2</v>
      </c>
      <c r="S9" s="44" t="s">
        <v>127</v>
      </c>
      <c r="T9" s="207">
        <v>53</v>
      </c>
      <c r="U9" s="207">
        <v>56</v>
      </c>
      <c r="V9" s="335">
        <v>5</v>
      </c>
      <c r="W9" s="353">
        <f t="shared" si="1"/>
        <v>2.625</v>
      </c>
      <c r="X9" s="372">
        <f t="shared" si="2"/>
        <v>368</v>
      </c>
      <c r="Y9" s="203">
        <f t="shared" si="3"/>
        <v>83.666666666666671</v>
      </c>
      <c r="Z9" s="200" t="e">
        <f>IF(#REF!="","",$AA9-COUNTIFS(#REF!,"&lt;&gt;"&amp;#REF!,$AA$4:$AA$125,"&lt;"&amp;$AA9))</f>
        <v>#REF!</v>
      </c>
      <c r="AA9" s="194" t="e">
        <f>IF(#REF!="","",RANK($AC9,$AC$4:$AC$125))</f>
        <v>#REF!</v>
      </c>
      <c r="AC9" s="78">
        <f t="shared" si="5"/>
        <v>3350368083.6666665</v>
      </c>
      <c r="AD9" s="77">
        <f t="shared" si="4"/>
        <v>335</v>
      </c>
    </row>
    <row r="10" spans="1:30" ht="18" customHeight="1">
      <c r="A10" s="321">
        <f t="shared" si="0"/>
        <v>7</v>
      </c>
      <c r="B10" s="321">
        <v>2</v>
      </c>
      <c r="C10" s="214">
        <v>3</v>
      </c>
      <c r="D10" s="378" t="s">
        <v>232</v>
      </c>
      <c r="E10" s="44" t="s">
        <v>158</v>
      </c>
      <c r="F10" s="206">
        <v>124</v>
      </c>
      <c r="G10" s="206">
        <v>93</v>
      </c>
      <c r="H10" s="334">
        <v>2</v>
      </c>
      <c r="I10" s="44" t="s">
        <v>331</v>
      </c>
      <c r="J10" s="206">
        <v>114</v>
      </c>
      <c r="K10" s="206">
        <v>70</v>
      </c>
      <c r="L10" s="334">
        <v>4</v>
      </c>
      <c r="M10" s="343">
        <v>1</v>
      </c>
      <c r="N10" s="343">
        <v>1</v>
      </c>
      <c r="O10" s="44" t="s">
        <v>41</v>
      </c>
      <c r="P10" s="207">
        <v>64</v>
      </c>
      <c r="Q10" s="397">
        <v>94</v>
      </c>
      <c r="R10" s="335">
        <v>1</v>
      </c>
      <c r="S10" s="44" t="s">
        <v>44</v>
      </c>
      <c r="T10" s="207">
        <v>61</v>
      </c>
      <c r="U10" s="207">
        <v>80</v>
      </c>
      <c r="V10" s="335">
        <v>3</v>
      </c>
      <c r="W10" s="353">
        <f t="shared" si="1"/>
        <v>2.25</v>
      </c>
      <c r="X10" s="371">
        <f t="shared" si="2"/>
        <v>363</v>
      </c>
      <c r="Y10" s="203">
        <f t="shared" si="3"/>
        <v>83.333333333333329</v>
      </c>
      <c r="Z10" s="200" t="e">
        <f>IF(#REF!="","",$AA10-COUNTIFS(#REF!,"&lt;&gt;"&amp;#REF!,$AA$4:$AA$125,"&lt;"&amp;$AA10))</f>
        <v>#REF!</v>
      </c>
      <c r="AA10" s="194" t="e">
        <f>IF(#REF!="","",RANK($AC10,$AC$4:$AC$125))</f>
        <v>#REF!</v>
      </c>
      <c r="AC10" s="78">
        <f t="shared" si="5"/>
        <v>3500363083.3333335</v>
      </c>
      <c r="AD10" s="77">
        <f t="shared" si="4"/>
        <v>350</v>
      </c>
    </row>
    <row r="11" spans="1:30" ht="18" customHeight="1">
      <c r="A11" s="321">
        <f t="shared" si="0"/>
        <v>7</v>
      </c>
      <c r="B11" s="321">
        <v>3</v>
      </c>
      <c r="C11" s="214">
        <v>17</v>
      </c>
      <c r="D11" s="378" t="s">
        <v>266</v>
      </c>
      <c r="E11" s="44" t="s">
        <v>160</v>
      </c>
      <c r="F11" s="206">
        <v>124</v>
      </c>
      <c r="G11" s="206">
        <v>93</v>
      </c>
      <c r="H11" s="334">
        <v>2</v>
      </c>
      <c r="I11" s="44" t="s">
        <v>331</v>
      </c>
      <c r="J11" s="206">
        <v>124</v>
      </c>
      <c r="K11" s="206">
        <v>86</v>
      </c>
      <c r="L11" s="334">
        <v>3</v>
      </c>
      <c r="M11" s="343">
        <v>1</v>
      </c>
      <c r="N11" s="343">
        <v>4</v>
      </c>
      <c r="O11" s="44" t="s">
        <v>41</v>
      </c>
      <c r="P11" s="207">
        <v>54</v>
      </c>
      <c r="Q11" s="397">
        <v>61</v>
      </c>
      <c r="R11" s="335">
        <v>4</v>
      </c>
      <c r="S11" s="44" t="s">
        <v>200</v>
      </c>
      <c r="T11" s="207">
        <v>60</v>
      </c>
      <c r="U11" s="207">
        <v>81</v>
      </c>
      <c r="V11" s="335">
        <v>3</v>
      </c>
      <c r="W11" s="353">
        <f t="shared" si="1"/>
        <v>2.375</v>
      </c>
      <c r="X11" s="372">
        <f t="shared" si="2"/>
        <v>362</v>
      </c>
      <c r="Y11" s="203">
        <f t="shared" si="3"/>
        <v>83.333333333333329</v>
      </c>
      <c r="Z11" s="200" t="e">
        <f>IF(#REF!="","",$AA11-COUNTIFS(#REF!,"&lt;&gt;"&amp;#REF!,$AA$4:$AA$125,"&lt;"&amp;$AA11))</f>
        <v>#REF!</v>
      </c>
      <c r="AA11" s="194" t="e">
        <f>IF(#REF!="","",RANK($AC11,$AC$4:$AC$125))</f>
        <v>#REF!</v>
      </c>
      <c r="AC11" s="78">
        <f t="shared" si="5"/>
        <v>3450362083.3333335</v>
      </c>
      <c r="AD11" s="77">
        <f t="shared" si="4"/>
        <v>345</v>
      </c>
    </row>
    <row r="12" spans="1:30" ht="18" customHeight="1">
      <c r="A12" s="321">
        <f t="shared" si="0"/>
        <v>9</v>
      </c>
      <c r="B12" s="321">
        <v>6</v>
      </c>
      <c r="C12" s="214">
        <v>19</v>
      </c>
      <c r="D12" s="378" t="s">
        <v>327</v>
      </c>
      <c r="E12" s="44" t="s">
        <v>158</v>
      </c>
      <c r="F12" s="206">
        <v>119</v>
      </c>
      <c r="G12" s="206">
        <v>81</v>
      </c>
      <c r="H12" s="334">
        <v>3</v>
      </c>
      <c r="I12" s="44" t="s">
        <v>331</v>
      </c>
      <c r="J12" s="206">
        <v>121</v>
      </c>
      <c r="K12" s="206">
        <v>82</v>
      </c>
      <c r="L12" s="334">
        <v>3</v>
      </c>
      <c r="M12" s="343">
        <v>3</v>
      </c>
      <c r="N12" s="343">
        <v>2</v>
      </c>
      <c r="O12" s="44" t="s">
        <v>127</v>
      </c>
      <c r="P12" s="206">
        <v>57</v>
      </c>
      <c r="Q12" s="399">
        <v>72</v>
      </c>
      <c r="R12" s="334">
        <v>4</v>
      </c>
      <c r="S12" s="44" t="s">
        <v>128</v>
      </c>
      <c r="T12" s="206">
        <v>63</v>
      </c>
      <c r="U12" s="206">
        <v>91</v>
      </c>
      <c r="V12" s="334">
        <v>2</v>
      </c>
      <c r="W12" s="353">
        <f t="shared" si="1"/>
        <v>3</v>
      </c>
      <c r="X12" s="372">
        <f t="shared" si="2"/>
        <v>360</v>
      </c>
      <c r="Y12" s="203">
        <f t="shared" si="3"/>
        <v>81.5</v>
      </c>
      <c r="Z12" s="200" t="e">
        <f>IF(#REF!="","",$AA12-COUNTIFS(#REF!,"&lt;&gt;"&amp;#REF!,$AA$4:$AA$125,"&lt;"&amp;$AA12))</f>
        <v>#REF!</v>
      </c>
      <c r="AA12" s="194" t="e">
        <f>IF(#REF!="","",RANK($AC12,$AC$4:$AC$125))</f>
        <v>#REF!</v>
      </c>
      <c r="AC12" s="78">
        <f t="shared" si="5"/>
        <v>3200360081.5</v>
      </c>
      <c r="AD12" s="77">
        <f t="shared" si="4"/>
        <v>320</v>
      </c>
    </row>
    <row r="13" spans="1:30" ht="18" customHeight="1">
      <c r="A13" s="321">
        <f t="shared" si="0"/>
        <v>10</v>
      </c>
      <c r="B13" s="321">
        <v>1</v>
      </c>
      <c r="C13" s="214">
        <v>8</v>
      </c>
      <c r="D13" s="378" t="s">
        <v>216</v>
      </c>
      <c r="E13" s="100" t="s">
        <v>158</v>
      </c>
      <c r="F13" s="206">
        <v>113</v>
      </c>
      <c r="G13" s="206">
        <v>68</v>
      </c>
      <c r="H13" s="334">
        <v>4</v>
      </c>
      <c r="I13" s="44" t="s">
        <v>331</v>
      </c>
      <c r="J13" s="206">
        <v>127</v>
      </c>
      <c r="K13" s="206">
        <v>91</v>
      </c>
      <c r="L13" s="334">
        <v>2</v>
      </c>
      <c r="M13" s="343">
        <v>1</v>
      </c>
      <c r="N13" s="343">
        <v>1</v>
      </c>
      <c r="O13" s="44" t="s">
        <v>45</v>
      </c>
      <c r="P13" s="207">
        <v>64</v>
      </c>
      <c r="Q13" s="394">
        <v>88</v>
      </c>
      <c r="R13" s="335">
        <v>3</v>
      </c>
      <c r="S13" s="44" t="s">
        <v>200</v>
      </c>
      <c r="T13" s="207">
        <v>60</v>
      </c>
      <c r="U13" s="207">
        <v>81</v>
      </c>
      <c r="V13" s="335">
        <v>3</v>
      </c>
      <c r="W13" s="353">
        <f t="shared" si="1"/>
        <v>2.5</v>
      </c>
      <c r="X13" s="372">
        <f t="shared" si="2"/>
        <v>364</v>
      </c>
      <c r="Y13" s="203">
        <f t="shared" si="3"/>
        <v>81.166666666666671</v>
      </c>
      <c r="Z13" s="200" t="e">
        <f>IF(#REF!="","",$AA13-COUNTIFS(#REF!,"&lt;&gt;"&amp;#REF!,$AA$4:$AA$125,"&lt;"&amp;$AA13))</f>
        <v>#REF!</v>
      </c>
      <c r="AA13" s="194" t="e">
        <f>IF(#REF!="","",RANK($AC13,$AC$4:$AC$125))</f>
        <v>#REF!</v>
      </c>
      <c r="AC13" s="78">
        <f t="shared" si="5"/>
        <v>3400364081.1666665</v>
      </c>
      <c r="AD13" s="77">
        <f t="shared" si="4"/>
        <v>340</v>
      </c>
    </row>
    <row r="14" spans="1:30" ht="18" customHeight="1">
      <c r="A14" s="321">
        <f t="shared" si="0"/>
        <v>11</v>
      </c>
      <c r="B14" s="321">
        <v>3</v>
      </c>
      <c r="C14" s="214">
        <v>21</v>
      </c>
      <c r="D14" s="378" t="s">
        <v>270</v>
      </c>
      <c r="E14" s="44" t="s">
        <v>160</v>
      </c>
      <c r="F14" s="206">
        <v>124</v>
      </c>
      <c r="G14" s="206">
        <v>93</v>
      </c>
      <c r="H14" s="334">
        <v>2</v>
      </c>
      <c r="I14" s="44" t="s">
        <v>331</v>
      </c>
      <c r="J14" s="206">
        <v>121</v>
      </c>
      <c r="K14" s="206">
        <v>82</v>
      </c>
      <c r="L14" s="334">
        <v>3</v>
      </c>
      <c r="M14" s="343">
        <v>3</v>
      </c>
      <c r="N14" s="343">
        <v>3</v>
      </c>
      <c r="O14" s="44" t="s">
        <v>106</v>
      </c>
      <c r="P14" s="207">
        <v>55</v>
      </c>
      <c r="Q14" s="397">
        <v>63</v>
      </c>
      <c r="R14" s="335">
        <v>4</v>
      </c>
      <c r="S14" s="44" t="s">
        <v>200</v>
      </c>
      <c r="T14" s="207">
        <v>58</v>
      </c>
      <c r="U14" s="207">
        <v>73</v>
      </c>
      <c r="V14" s="335">
        <v>4</v>
      </c>
      <c r="W14" s="388">
        <f t="shared" si="1"/>
        <v>3</v>
      </c>
      <c r="X14" s="372">
        <f t="shared" si="2"/>
        <v>358</v>
      </c>
      <c r="Y14" s="203">
        <f t="shared" si="3"/>
        <v>81</v>
      </c>
      <c r="Z14" s="200" t="e">
        <f>IF(#REF!="","",$AA14-COUNTIFS(#REF!,"&lt;&gt;"&amp;#REF!,$AA$4:$AA$125,"&lt;"&amp;$AA14))</f>
        <v>#REF!</v>
      </c>
      <c r="AA14" s="194" t="e">
        <f>IF(#REF!="","",RANK($AC14,$AC$4:$AC$125))</f>
        <v>#REF!</v>
      </c>
      <c r="AC14" s="78">
        <f t="shared" si="5"/>
        <v>3200358081</v>
      </c>
      <c r="AD14" s="77">
        <f t="shared" si="4"/>
        <v>320</v>
      </c>
    </row>
    <row r="15" spans="1:30" ht="18" customHeight="1">
      <c r="A15" s="321">
        <f t="shared" si="0"/>
        <v>12</v>
      </c>
      <c r="B15" s="321">
        <v>5</v>
      </c>
      <c r="C15" s="214">
        <v>10</v>
      </c>
      <c r="D15" s="378" t="s">
        <v>297</v>
      </c>
      <c r="E15" s="44" t="s">
        <v>160</v>
      </c>
      <c r="F15" s="206">
        <v>125</v>
      </c>
      <c r="G15" s="206">
        <v>95</v>
      </c>
      <c r="H15" s="334">
        <v>2</v>
      </c>
      <c r="I15" s="44" t="s">
        <v>331</v>
      </c>
      <c r="J15" s="206">
        <v>112</v>
      </c>
      <c r="K15" s="206">
        <v>67</v>
      </c>
      <c r="L15" s="334">
        <v>4</v>
      </c>
      <c r="M15" s="346">
        <v>3</v>
      </c>
      <c r="N15" s="346">
        <v>1</v>
      </c>
      <c r="O15" s="44" t="s">
        <v>130</v>
      </c>
      <c r="P15" s="207">
        <v>58</v>
      </c>
      <c r="Q15" s="397">
        <v>74</v>
      </c>
      <c r="R15" s="335">
        <v>4</v>
      </c>
      <c r="S15" s="44" t="s">
        <v>127</v>
      </c>
      <c r="T15" s="207">
        <v>59</v>
      </c>
      <c r="U15" s="207">
        <v>79</v>
      </c>
      <c r="V15" s="335">
        <v>3</v>
      </c>
      <c r="W15" s="353">
        <f t="shared" si="1"/>
        <v>3.125</v>
      </c>
      <c r="X15" s="372">
        <f t="shared" si="2"/>
        <v>354</v>
      </c>
      <c r="Y15" s="203">
        <f t="shared" si="3"/>
        <v>79.5</v>
      </c>
      <c r="Z15" s="200" t="e">
        <f>IF(#REF!="","",$AA15-COUNTIFS(#REF!,"&lt;&gt;"&amp;#REF!,$AA$4:$AA$125,"&lt;"&amp;$AA15))</f>
        <v>#REF!</v>
      </c>
      <c r="AA15" s="194" t="e">
        <f>IF(#REF!="","",RANK($AC15,$AC$4:$AC$125))</f>
        <v>#REF!</v>
      </c>
      <c r="AC15" s="78">
        <f t="shared" si="5"/>
        <v>3150354079.5</v>
      </c>
      <c r="AD15" s="77">
        <f t="shared" si="4"/>
        <v>315</v>
      </c>
    </row>
    <row r="16" spans="1:30" ht="18" customHeight="1">
      <c r="A16" s="321">
        <f t="shared" si="0"/>
        <v>13</v>
      </c>
      <c r="B16" s="321">
        <v>5</v>
      </c>
      <c r="C16" s="214">
        <v>9</v>
      </c>
      <c r="D16" s="378" t="s">
        <v>170</v>
      </c>
      <c r="E16" s="44" t="s">
        <v>160</v>
      </c>
      <c r="F16" s="206">
        <v>123</v>
      </c>
      <c r="G16" s="206">
        <v>90</v>
      </c>
      <c r="H16" s="334">
        <v>2</v>
      </c>
      <c r="I16" s="44" t="s">
        <v>331</v>
      </c>
      <c r="J16" s="206">
        <v>116</v>
      </c>
      <c r="K16" s="206">
        <v>73</v>
      </c>
      <c r="L16" s="334">
        <v>4</v>
      </c>
      <c r="M16" s="346">
        <v>2</v>
      </c>
      <c r="N16" s="346">
        <v>2</v>
      </c>
      <c r="O16" s="44" t="s">
        <v>130</v>
      </c>
      <c r="P16" s="207">
        <v>54</v>
      </c>
      <c r="Q16" s="397">
        <v>60</v>
      </c>
      <c r="R16" s="335">
        <v>4</v>
      </c>
      <c r="S16" s="44" t="s">
        <v>128</v>
      </c>
      <c r="T16" s="207">
        <v>62</v>
      </c>
      <c r="U16" s="207">
        <v>87</v>
      </c>
      <c r="V16" s="335">
        <v>2</v>
      </c>
      <c r="W16" s="353">
        <f t="shared" si="1"/>
        <v>2.75</v>
      </c>
      <c r="X16" s="372">
        <f t="shared" si="2"/>
        <v>355</v>
      </c>
      <c r="Y16" s="203">
        <f t="shared" si="3"/>
        <v>78.833333333333329</v>
      </c>
      <c r="Z16" s="200" t="e">
        <f>IF(#REF!="","",$AA16-COUNTIFS(#REF!,"&lt;&gt;"&amp;#REF!,$AA$4:$AA$125,"&lt;"&amp;$AA16))</f>
        <v>#REF!</v>
      </c>
      <c r="AA16" s="194" t="e">
        <f>IF(#REF!="","",RANK($AC16,$AC$4:$AC$125))</f>
        <v>#REF!</v>
      </c>
      <c r="AC16" s="78">
        <f t="shared" si="5"/>
        <v>3300355078.8333335</v>
      </c>
      <c r="AD16" s="77">
        <f t="shared" si="4"/>
        <v>330</v>
      </c>
    </row>
    <row r="17" spans="1:30" ht="18" customHeight="1">
      <c r="A17" s="321">
        <f t="shared" si="0"/>
        <v>14</v>
      </c>
      <c r="B17" s="321">
        <v>6</v>
      </c>
      <c r="C17" s="214">
        <v>14</v>
      </c>
      <c r="D17" s="378" t="s">
        <v>322</v>
      </c>
      <c r="E17" s="44" t="s">
        <v>160</v>
      </c>
      <c r="F17" s="206">
        <v>123</v>
      </c>
      <c r="G17" s="206">
        <v>90</v>
      </c>
      <c r="H17" s="334">
        <v>2</v>
      </c>
      <c r="I17" s="44" t="s">
        <v>331</v>
      </c>
      <c r="J17" s="206">
        <v>119</v>
      </c>
      <c r="K17" s="206">
        <v>78</v>
      </c>
      <c r="L17" s="334">
        <v>3</v>
      </c>
      <c r="M17" s="343">
        <v>1</v>
      </c>
      <c r="N17" s="343">
        <v>4</v>
      </c>
      <c r="O17" s="44" t="s">
        <v>129</v>
      </c>
      <c r="P17" s="206">
        <v>49</v>
      </c>
      <c r="Q17" s="399">
        <v>42</v>
      </c>
      <c r="R17" s="334">
        <v>5</v>
      </c>
      <c r="S17" s="44" t="s">
        <v>128</v>
      </c>
      <c r="T17" s="206">
        <v>64</v>
      </c>
      <c r="U17" s="206">
        <v>92</v>
      </c>
      <c r="V17" s="334">
        <v>2</v>
      </c>
      <c r="W17" s="353">
        <f t="shared" si="1"/>
        <v>2.375</v>
      </c>
      <c r="X17" s="372">
        <f t="shared" si="2"/>
        <v>355</v>
      </c>
      <c r="Y17" s="203">
        <f t="shared" si="3"/>
        <v>78.333333333333329</v>
      </c>
      <c r="Z17" s="200" t="e">
        <f>IF(#REF!="","",$AA17-COUNTIFS(#REF!,"&lt;&gt;"&amp;#REF!,$AA$4:$AA$125,"&lt;"&amp;$AA17))</f>
        <v>#REF!</v>
      </c>
      <c r="AA17" s="194" t="e">
        <f>IF(#REF!="","",RANK($AC17,$AC$4:$AC$125))</f>
        <v>#REF!</v>
      </c>
      <c r="AC17" s="78">
        <f t="shared" si="5"/>
        <v>3450355078.3333335</v>
      </c>
      <c r="AD17" s="77">
        <f t="shared" si="4"/>
        <v>345</v>
      </c>
    </row>
    <row r="18" spans="1:30" ht="18" customHeight="1">
      <c r="A18" s="321">
        <f t="shared" si="0"/>
        <v>15</v>
      </c>
      <c r="B18" s="321">
        <v>1</v>
      </c>
      <c r="C18" s="214">
        <v>5</v>
      </c>
      <c r="D18" s="378" t="s">
        <v>214</v>
      </c>
      <c r="E18" s="44" t="s">
        <v>160</v>
      </c>
      <c r="F18" s="206">
        <v>113</v>
      </c>
      <c r="G18" s="206">
        <v>68</v>
      </c>
      <c r="H18" s="334">
        <v>4</v>
      </c>
      <c r="I18" s="44" t="s">
        <v>331</v>
      </c>
      <c r="J18" s="206">
        <v>116</v>
      </c>
      <c r="K18" s="206">
        <v>73</v>
      </c>
      <c r="L18" s="334">
        <v>4</v>
      </c>
      <c r="M18" s="343">
        <v>3</v>
      </c>
      <c r="N18" s="343">
        <v>1</v>
      </c>
      <c r="O18" s="44" t="s">
        <v>106</v>
      </c>
      <c r="P18" s="207">
        <v>65</v>
      </c>
      <c r="Q18" s="394">
        <v>96</v>
      </c>
      <c r="R18" s="335">
        <v>1</v>
      </c>
      <c r="S18" s="44" t="s">
        <v>200</v>
      </c>
      <c r="T18" s="207">
        <v>62</v>
      </c>
      <c r="U18" s="207">
        <v>88</v>
      </c>
      <c r="V18" s="335">
        <v>2</v>
      </c>
      <c r="W18" s="353">
        <f t="shared" si="1"/>
        <v>3.125</v>
      </c>
      <c r="X18" s="372">
        <f t="shared" si="2"/>
        <v>356</v>
      </c>
      <c r="Y18" s="203">
        <f t="shared" si="3"/>
        <v>77.666666666666671</v>
      </c>
      <c r="Z18" s="200" t="e">
        <f>IF(#REF!="","",$AA18-COUNTIFS(#REF!,"&lt;&gt;"&amp;#REF!,$AA$4:$AA$125,"&lt;"&amp;$AA18))</f>
        <v>#REF!</v>
      </c>
      <c r="AA18" s="194" t="e">
        <f>IF(#REF!="","",RANK($AC18,$AC$4:$AC$125))</f>
        <v>#REF!</v>
      </c>
      <c r="AC18" s="78">
        <f t="shared" si="5"/>
        <v>3150356077.6666665</v>
      </c>
      <c r="AD18" s="77">
        <f t="shared" si="4"/>
        <v>315</v>
      </c>
    </row>
    <row r="19" spans="1:30" ht="18" customHeight="1">
      <c r="A19" s="321">
        <f t="shared" si="0"/>
        <v>16</v>
      </c>
      <c r="B19" s="321">
        <v>5</v>
      </c>
      <c r="C19" s="214">
        <v>15</v>
      </c>
      <c r="D19" s="378" t="s">
        <v>302</v>
      </c>
      <c r="E19" s="44" t="s">
        <v>158</v>
      </c>
      <c r="F19" s="206">
        <v>117</v>
      </c>
      <c r="G19" s="206">
        <v>76</v>
      </c>
      <c r="H19" s="334">
        <v>3</v>
      </c>
      <c r="I19" s="44" t="s">
        <v>331</v>
      </c>
      <c r="J19" s="206">
        <v>124</v>
      </c>
      <c r="K19" s="206">
        <v>86</v>
      </c>
      <c r="L19" s="334">
        <v>3</v>
      </c>
      <c r="M19" s="346">
        <v>1</v>
      </c>
      <c r="N19" s="346">
        <v>2</v>
      </c>
      <c r="O19" s="44" t="s">
        <v>130</v>
      </c>
      <c r="P19" s="207">
        <v>54</v>
      </c>
      <c r="Q19" s="397">
        <v>60</v>
      </c>
      <c r="R19" s="335">
        <v>4</v>
      </c>
      <c r="S19" s="44" t="s">
        <v>128</v>
      </c>
      <c r="T19" s="207">
        <v>60</v>
      </c>
      <c r="U19" s="207">
        <v>80</v>
      </c>
      <c r="V19" s="335">
        <v>3</v>
      </c>
      <c r="W19" s="353">
        <f t="shared" si="1"/>
        <v>2.625</v>
      </c>
      <c r="X19" s="372">
        <f t="shared" si="2"/>
        <v>355</v>
      </c>
      <c r="Y19" s="203">
        <f t="shared" si="3"/>
        <v>77.333333333333329</v>
      </c>
      <c r="Z19" s="200" t="e">
        <f>IF(#REF!="","",$AA19-COUNTIFS(#REF!,"&lt;&gt;"&amp;#REF!,$AA$4:$AA$125,"&lt;"&amp;$AA19))</f>
        <v>#REF!</v>
      </c>
      <c r="AA19" s="194" t="e">
        <f>IF(#REF!="","",RANK($AC19,$AC$4:$AC$125))</f>
        <v>#REF!</v>
      </c>
      <c r="AC19" s="78">
        <f t="shared" si="5"/>
        <v>3350355077.3333335</v>
      </c>
      <c r="AD19" s="77">
        <f t="shared" si="4"/>
        <v>335</v>
      </c>
    </row>
    <row r="20" spans="1:30" ht="18" customHeight="1">
      <c r="A20" s="321">
        <f t="shared" si="0"/>
        <v>17</v>
      </c>
      <c r="B20" s="321">
        <v>4</v>
      </c>
      <c r="C20" s="214">
        <v>5</v>
      </c>
      <c r="D20" s="378" t="s">
        <v>274</v>
      </c>
      <c r="E20" s="44" t="s">
        <v>160</v>
      </c>
      <c r="F20" s="206">
        <v>112</v>
      </c>
      <c r="G20" s="206">
        <v>65</v>
      </c>
      <c r="H20" s="334">
        <v>4</v>
      </c>
      <c r="I20" s="44" t="s">
        <v>331</v>
      </c>
      <c r="J20" s="206">
        <v>130</v>
      </c>
      <c r="K20" s="206">
        <v>95</v>
      </c>
      <c r="L20" s="334">
        <v>1</v>
      </c>
      <c r="M20" s="343">
        <v>3</v>
      </c>
      <c r="N20" s="343">
        <v>1</v>
      </c>
      <c r="O20" s="44" t="s">
        <v>129</v>
      </c>
      <c r="P20" s="207">
        <v>54</v>
      </c>
      <c r="Q20" s="397">
        <v>55</v>
      </c>
      <c r="R20" s="335">
        <v>5</v>
      </c>
      <c r="S20" s="44" t="s">
        <v>127</v>
      </c>
      <c r="T20" s="207">
        <v>61</v>
      </c>
      <c r="U20" s="207">
        <v>87</v>
      </c>
      <c r="V20" s="335">
        <v>2</v>
      </c>
      <c r="W20" s="358">
        <f t="shared" si="1"/>
        <v>2.875</v>
      </c>
      <c r="X20" s="375">
        <f t="shared" si="2"/>
        <v>357</v>
      </c>
      <c r="Y20" s="203">
        <f t="shared" si="3"/>
        <v>77</v>
      </c>
      <c r="Z20" s="200" t="e">
        <f>IF(#REF!="","",$AA20-COUNTIFS(#REF!,"&lt;&gt;"&amp;#REF!,$AA$4:$AA$125,"&lt;"&amp;$AA20))</f>
        <v>#REF!</v>
      </c>
      <c r="AA20" s="194" t="e">
        <f>IF(#REF!="","",RANK($AC20,$AC$4:$AC$125))</f>
        <v>#REF!</v>
      </c>
      <c r="AC20" s="78">
        <f t="shared" si="5"/>
        <v>3250357077</v>
      </c>
      <c r="AD20" s="77">
        <f t="shared" si="4"/>
        <v>325</v>
      </c>
    </row>
    <row r="21" spans="1:30" ht="18" customHeight="1">
      <c r="A21" s="321">
        <f t="shared" si="0"/>
        <v>18</v>
      </c>
      <c r="B21" s="321">
        <v>4</v>
      </c>
      <c r="C21" s="214">
        <v>7</v>
      </c>
      <c r="D21" s="378" t="s">
        <v>275</v>
      </c>
      <c r="E21" s="44" t="s">
        <v>160</v>
      </c>
      <c r="F21" s="206">
        <v>107</v>
      </c>
      <c r="G21" s="206">
        <v>55</v>
      </c>
      <c r="H21" s="334">
        <v>5</v>
      </c>
      <c r="I21" s="44" t="s">
        <v>331</v>
      </c>
      <c r="J21" s="206">
        <v>127</v>
      </c>
      <c r="K21" s="206">
        <v>91</v>
      </c>
      <c r="L21" s="334">
        <v>2</v>
      </c>
      <c r="M21" s="343">
        <v>4</v>
      </c>
      <c r="N21" s="343">
        <v>3</v>
      </c>
      <c r="O21" s="44" t="s">
        <v>45</v>
      </c>
      <c r="P21" s="207">
        <v>66</v>
      </c>
      <c r="Q21" s="397">
        <v>92</v>
      </c>
      <c r="R21" s="335">
        <v>2</v>
      </c>
      <c r="S21" s="44" t="s">
        <v>200</v>
      </c>
      <c r="T21" s="207">
        <v>58</v>
      </c>
      <c r="U21" s="207">
        <v>73</v>
      </c>
      <c r="V21" s="335">
        <v>4</v>
      </c>
      <c r="W21" s="358">
        <f t="shared" si="1"/>
        <v>3.5</v>
      </c>
      <c r="X21" s="375">
        <f t="shared" si="2"/>
        <v>358</v>
      </c>
      <c r="Y21" s="203">
        <f t="shared" si="3"/>
        <v>76.166666666666671</v>
      </c>
      <c r="Z21" s="200" t="e">
        <f>IF(#REF!="","",$AA21-COUNTIFS(#REF!,"&lt;&gt;"&amp;#REF!,$AA$4:$AA$125,"&lt;"&amp;$AA21))</f>
        <v>#REF!</v>
      </c>
      <c r="AA21" s="194" t="e">
        <f>IF(#REF!="","",RANK($AC21,$AC$4:$AC$125))</f>
        <v>#REF!</v>
      </c>
      <c r="AC21" s="78">
        <f t="shared" si="5"/>
        <v>3000358076.1666665</v>
      </c>
      <c r="AD21" s="77">
        <f t="shared" si="4"/>
        <v>300</v>
      </c>
    </row>
    <row r="22" spans="1:30" ht="18" customHeight="1">
      <c r="A22" s="321">
        <f t="shared" si="0"/>
        <v>19</v>
      </c>
      <c r="B22" s="321">
        <v>4</v>
      </c>
      <c r="C22" s="214">
        <v>3</v>
      </c>
      <c r="D22" s="378" t="s">
        <v>273</v>
      </c>
      <c r="E22" s="44" t="s">
        <v>158</v>
      </c>
      <c r="F22" s="206">
        <v>124</v>
      </c>
      <c r="G22" s="206">
        <v>93</v>
      </c>
      <c r="H22" s="334">
        <v>2</v>
      </c>
      <c r="I22" s="44" t="s">
        <v>159</v>
      </c>
      <c r="J22" s="206">
        <v>104</v>
      </c>
      <c r="K22" s="206">
        <v>54</v>
      </c>
      <c r="L22" s="334">
        <v>5</v>
      </c>
      <c r="M22" s="343">
        <v>1</v>
      </c>
      <c r="N22" s="343">
        <v>5</v>
      </c>
      <c r="O22" s="44" t="s">
        <v>41</v>
      </c>
      <c r="P22" s="207">
        <v>58</v>
      </c>
      <c r="Q22" s="397">
        <v>73</v>
      </c>
      <c r="R22" s="335">
        <v>4</v>
      </c>
      <c r="S22" s="44" t="s">
        <v>106</v>
      </c>
      <c r="T22" s="207">
        <v>63</v>
      </c>
      <c r="U22" s="207">
        <v>88</v>
      </c>
      <c r="V22" s="335">
        <v>2</v>
      </c>
      <c r="W22" s="358">
        <f t="shared" si="1"/>
        <v>2.75</v>
      </c>
      <c r="X22" s="375">
        <f t="shared" si="2"/>
        <v>349</v>
      </c>
      <c r="Y22" s="203">
        <f t="shared" si="3"/>
        <v>75.833333333333329</v>
      </c>
      <c r="Z22" s="200" t="e">
        <f>IF(#REF!="","",$AA22-COUNTIFS(#REF!,"&lt;&gt;"&amp;#REF!,$AA$4:$AA$125,"&lt;"&amp;$AA22))</f>
        <v>#REF!</v>
      </c>
      <c r="AA22" s="194" t="e">
        <f>IF(#REF!="","",RANK($AC22,$AC$4:$AC$125))</f>
        <v>#REF!</v>
      </c>
      <c r="AC22" s="78">
        <f t="shared" si="5"/>
        <v>3300349075.8333335</v>
      </c>
      <c r="AD22" s="77">
        <f t="shared" si="4"/>
        <v>330</v>
      </c>
    </row>
    <row r="23" spans="1:30" ht="18" customHeight="1" thickBot="1">
      <c r="A23" s="321">
        <f t="shared" si="0"/>
        <v>20</v>
      </c>
      <c r="B23" s="321">
        <v>5</v>
      </c>
      <c r="C23" s="214">
        <v>21</v>
      </c>
      <c r="D23" s="378" t="s">
        <v>308</v>
      </c>
      <c r="E23" s="44" t="s">
        <v>160</v>
      </c>
      <c r="F23" s="206">
        <v>120</v>
      </c>
      <c r="G23" s="206">
        <v>84</v>
      </c>
      <c r="H23" s="334">
        <v>3</v>
      </c>
      <c r="I23" s="44" t="s">
        <v>331</v>
      </c>
      <c r="J23" s="206">
        <v>109</v>
      </c>
      <c r="K23" s="206">
        <v>62</v>
      </c>
      <c r="L23" s="334">
        <v>4</v>
      </c>
      <c r="M23" s="346">
        <v>4</v>
      </c>
      <c r="N23" s="346">
        <v>1</v>
      </c>
      <c r="O23" s="44" t="s">
        <v>130</v>
      </c>
      <c r="P23" s="207">
        <v>53</v>
      </c>
      <c r="Q23" s="397">
        <v>58</v>
      </c>
      <c r="R23" s="335">
        <v>5</v>
      </c>
      <c r="S23" s="44" t="s">
        <v>128</v>
      </c>
      <c r="T23" s="207">
        <v>65</v>
      </c>
      <c r="U23" s="207">
        <v>95</v>
      </c>
      <c r="V23" s="335">
        <v>2</v>
      </c>
      <c r="W23" s="353">
        <f t="shared" si="1"/>
        <v>3.625</v>
      </c>
      <c r="X23" s="372">
        <f t="shared" si="2"/>
        <v>347</v>
      </c>
      <c r="Y23" s="203">
        <f t="shared" si="3"/>
        <v>74.166666666666671</v>
      </c>
      <c r="Z23" s="201" t="e">
        <f>IF(#REF!="","",$AA23-COUNTIFS(#REF!,"&lt;&gt;"&amp;#REF!,$AA$4:$AA$125,"&lt;"&amp;$AA23))</f>
        <v>#REF!</v>
      </c>
      <c r="AA23" s="195" t="e">
        <f>IF(#REF!="","",RANK($AC23,$AC$4:$AC$125))</f>
        <v>#REF!</v>
      </c>
      <c r="AC23" s="78">
        <f t="shared" si="5"/>
        <v>2950347074.1666665</v>
      </c>
      <c r="AD23" s="77">
        <f t="shared" si="4"/>
        <v>295</v>
      </c>
    </row>
    <row r="24" spans="1:30" ht="18" customHeight="1" thickBot="1">
      <c r="A24" s="322">
        <f t="shared" si="0"/>
        <v>21</v>
      </c>
      <c r="B24" s="322">
        <v>5</v>
      </c>
      <c r="C24" s="218">
        <v>4</v>
      </c>
      <c r="D24" s="379" t="s">
        <v>292</v>
      </c>
      <c r="E24" s="338" t="s">
        <v>158</v>
      </c>
      <c r="F24" s="328">
        <v>105</v>
      </c>
      <c r="G24" s="328">
        <v>51</v>
      </c>
      <c r="H24" s="339">
        <v>5</v>
      </c>
      <c r="I24" s="338" t="s">
        <v>331</v>
      </c>
      <c r="J24" s="328">
        <v>124</v>
      </c>
      <c r="K24" s="328">
        <v>86</v>
      </c>
      <c r="L24" s="339">
        <v>3</v>
      </c>
      <c r="M24" s="347">
        <v>3</v>
      </c>
      <c r="N24" s="347">
        <v>4</v>
      </c>
      <c r="O24" s="338" t="s">
        <v>129</v>
      </c>
      <c r="P24" s="329">
        <v>58</v>
      </c>
      <c r="Q24" s="397">
        <v>70</v>
      </c>
      <c r="R24" s="350">
        <v>4</v>
      </c>
      <c r="S24" s="338" t="s">
        <v>128</v>
      </c>
      <c r="T24" s="329">
        <v>62</v>
      </c>
      <c r="U24" s="329">
        <v>87</v>
      </c>
      <c r="V24" s="350">
        <v>2</v>
      </c>
      <c r="W24" s="354">
        <f t="shared" si="1"/>
        <v>3.5</v>
      </c>
      <c r="X24" s="373">
        <f t="shared" si="2"/>
        <v>349</v>
      </c>
      <c r="Y24" s="330">
        <f t="shared" si="3"/>
        <v>71.833333333333329</v>
      </c>
      <c r="Z24" s="199" t="e">
        <f>IF(#REF!="","",$AA24-COUNTIFS(#REF!,"&lt;&gt;"&amp;#REF!,$AA$4:$AA$125,"&lt;"&amp;$AA24))</f>
        <v>#REF!</v>
      </c>
      <c r="AA24" s="193" t="e">
        <f>IF(#REF!="","",RANK($AC24,$AC$4:$AC$125))</f>
        <v>#REF!</v>
      </c>
      <c r="AC24" s="78">
        <f t="shared" si="5"/>
        <v>3000349071.8333335</v>
      </c>
      <c r="AD24" s="77">
        <f t="shared" si="4"/>
        <v>300</v>
      </c>
    </row>
    <row r="25" spans="1:30" ht="18" customHeight="1">
      <c r="A25" s="320">
        <f t="shared" si="0"/>
        <v>22</v>
      </c>
      <c r="B25" s="320">
        <v>4</v>
      </c>
      <c r="C25" s="212">
        <v>11</v>
      </c>
      <c r="D25" s="213" t="s">
        <v>256</v>
      </c>
      <c r="E25" s="51" t="s">
        <v>160</v>
      </c>
      <c r="F25" s="205">
        <v>116</v>
      </c>
      <c r="G25" s="205">
        <v>74</v>
      </c>
      <c r="H25" s="340">
        <v>4</v>
      </c>
      <c r="I25" s="51" t="s">
        <v>159</v>
      </c>
      <c r="J25" s="205">
        <v>109</v>
      </c>
      <c r="K25" s="205">
        <v>62</v>
      </c>
      <c r="L25" s="340">
        <v>4</v>
      </c>
      <c r="M25" s="345">
        <v>5</v>
      </c>
      <c r="N25" s="345">
        <v>2</v>
      </c>
      <c r="O25" s="51" t="s">
        <v>44</v>
      </c>
      <c r="P25" s="211">
        <v>60</v>
      </c>
      <c r="Q25" s="211">
        <v>77</v>
      </c>
      <c r="R25" s="351">
        <v>3</v>
      </c>
      <c r="S25" s="51" t="s">
        <v>200</v>
      </c>
      <c r="T25" s="211">
        <v>59</v>
      </c>
      <c r="U25" s="211">
        <v>76</v>
      </c>
      <c r="V25" s="351">
        <v>3</v>
      </c>
      <c r="W25" s="385">
        <f t="shared" si="1"/>
        <v>4</v>
      </c>
      <c r="X25" s="387">
        <f t="shared" si="2"/>
        <v>344</v>
      </c>
      <c r="Y25" s="202">
        <f t="shared" si="3"/>
        <v>70.833333333333329</v>
      </c>
      <c r="Z25" s="200" t="e">
        <f>IF(#REF!="","",$AA25-COUNTIFS(#REF!,"&lt;&gt;"&amp;#REF!,$AA$4:$AA$125,"&lt;"&amp;$AA25))</f>
        <v>#REF!</v>
      </c>
      <c r="AA25" s="194" t="e">
        <f>IF(#REF!="","",RANK($AC25,$AC$4:$AC$125))</f>
        <v>#REF!</v>
      </c>
      <c r="AC25" s="78">
        <f t="shared" si="5"/>
        <v>2800344070.8333335</v>
      </c>
      <c r="AD25" s="77">
        <f t="shared" si="4"/>
        <v>280</v>
      </c>
    </row>
    <row r="26" spans="1:30" ht="18" customHeight="1">
      <c r="A26" s="321">
        <f t="shared" si="0"/>
        <v>22</v>
      </c>
      <c r="B26" s="321">
        <v>6</v>
      </c>
      <c r="C26" s="214">
        <v>10</v>
      </c>
      <c r="D26" s="215" t="s">
        <v>318</v>
      </c>
      <c r="E26" s="44" t="s">
        <v>160</v>
      </c>
      <c r="F26" s="206">
        <v>119</v>
      </c>
      <c r="G26" s="206">
        <v>81</v>
      </c>
      <c r="H26" s="334">
        <v>3</v>
      </c>
      <c r="I26" s="44" t="s">
        <v>331</v>
      </c>
      <c r="J26" s="206">
        <v>121</v>
      </c>
      <c r="K26" s="206">
        <v>82</v>
      </c>
      <c r="L26" s="334">
        <v>3</v>
      </c>
      <c r="M26" s="346">
        <v>3</v>
      </c>
      <c r="N26" s="346">
        <v>2</v>
      </c>
      <c r="O26" s="44" t="s">
        <v>200</v>
      </c>
      <c r="P26" s="207">
        <v>52</v>
      </c>
      <c r="Q26" s="207">
        <v>53</v>
      </c>
      <c r="R26" s="335">
        <v>5</v>
      </c>
      <c r="S26" s="44" t="s">
        <v>128</v>
      </c>
      <c r="T26" s="207">
        <v>49</v>
      </c>
      <c r="U26" s="207">
        <v>46</v>
      </c>
      <c r="V26" s="335">
        <v>5</v>
      </c>
      <c r="W26" s="353">
        <f t="shared" si="1"/>
        <v>3.5</v>
      </c>
      <c r="X26" s="372">
        <f t="shared" si="2"/>
        <v>341</v>
      </c>
      <c r="Y26" s="203">
        <f t="shared" si="3"/>
        <v>70.833333333333329</v>
      </c>
      <c r="Z26" s="200" t="e">
        <f>IF(#REF!="","",$AA26-COUNTIFS(#REF!,"&lt;&gt;"&amp;#REF!,$AA$4:$AA$125,"&lt;"&amp;$AA26))</f>
        <v>#REF!</v>
      </c>
      <c r="AA26" s="194" t="e">
        <f>IF(#REF!="","",RANK($AC26,$AC$4:$AC$125))</f>
        <v>#REF!</v>
      </c>
      <c r="AC26" s="78">
        <f t="shared" si="5"/>
        <v>3000341070.8333335</v>
      </c>
      <c r="AD26" s="77">
        <f t="shared" si="4"/>
        <v>300</v>
      </c>
    </row>
    <row r="27" spans="1:30" ht="18" customHeight="1">
      <c r="A27" s="321">
        <f t="shared" si="0"/>
        <v>24</v>
      </c>
      <c r="B27" s="321">
        <v>1</v>
      </c>
      <c r="C27" s="214">
        <v>12</v>
      </c>
      <c r="D27" s="215" t="s">
        <v>220</v>
      </c>
      <c r="E27" s="44" t="s">
        <v>158</v>
      </c>
      <c r="F27" s="206">
        <v>115</v>
      </c>
      <c r="G27" s="206">
        <v>72</v>
      </c>
      <c r="H27" s="334">
        <v>4</v>
      </c>
      <c r="I27" s="44" t="s">
        <v>159</v>
      </c>
      <c r="J27" s="206">
        <v>104</v>
      </c>
      <c r="K27" s="206">
        <v>54</v>
      </c>
      <c r="L27" s="334">
        <v>5</v>
      </c>
      <c r="M27" s="343">
        <v>4</v>
      </c>
      <c r="N27" s="343">
        <v>1</v>
      </c>
      <c r="O27" s="44" t="s">
        <v>42</v>
      </c>
      <c r="P27" s="207">
        <v>67</v>
      </c>
      <c r="Q27" s="398">
        <v>99</v>
      </c>
      <c r="R27" s="335">
        <v>1</v>
      </c>
      <c r="S27" s="44" t="s">
        <v>200</v>
      </c>
      <c r="T27" s="207">
        <v>58</v>
      </c>
      <c r="U27" s="207">
        <v>73</v>
      </c>
      <c r="V27" s="335">
        <v>4</v>
      </c>
      <c r="W27" s="353">
        <f t="shared" si="1"/>
        <v>3.875</v>
      </c>
      <c r="X27" s="372">
        <f t="shared" si="2"/>
        <v>344</v>
      </c>
      <c r="Y27" s="203">
        <f t="shared" si="3"/>
        <v>70.666666666666671</v>
      </c>
      <c r="Z27" s="200" t="e">
        <f>IF(#REF!="","",$AA27-COUNTIFS(#REF!,"&lt;&gt;"&amp;#REF!,$AA$4:$AA$125,"&lt;"&amp;$AA27))</f>
        <v>#REF!</v>
      </c>
      <c r="AA27" s="194" t="e">
        <f>IF(#REF!="","",RANK($AC27,$AC$4:$AC$125))</f>
        <v>#REF!</v>
      </c>
      <c r="AC27" s="78">
        <f t="shared" si="5"/>
        <v>2850344070.6666665</v>
      </c>
      <c r="AD27" s="77">
        <f t="shared" si="4"/>
        <v>285</v>
      </c>
    </row>
    <row r="28" spans="1:30" ht="18" customHeight="1">
      <c r="A28" s="321">
        <f t="shared" si="0"/>
        <v>25</v>
      </c>
      <c r="B28" s="321">
        <v>5</v>
      </c>
      <c r="C28" s="214">
        <v>8</v>
      </c>
      <c r="D28" s="215" t="s">
        <v>296</v>
      </c>
      <c r="E28" s="44" t="s">
        <v>160</v>
      </c>
      <c r="F28" s="209">
        <v>121</v>
      </c>
      <c r="G28" s="209">
        <v>86</v>
      </c>
      <c r="H28" s="337">
        <v>3</v>
      </c>
      <c r="I28" s="44" t="s">
        <v>331</v>
      </c>
      <c r="J28" s="209">
        <v>119</v>
      </c>
      <c r="K28" s="209">
        <v>78</v>
      </c>
      <c r="L28" s="337">
        <v>3</v>
      </c>
      <c r="M28" s="346">
        <v>2</v>
      </c>
      <c r="N28" s="346">
        <v>3</v>
      </c>
      <c r="O28" s="44" t="s">
        <v>200</v>
      </c>
      <c r="P28" s="207">
        <v>49</v>
      </c>
      <c r="Q28" s="207">
        <v>44</v>
      </c>
      <c r="R28" s="335">
        <v>5</v>
      </c>
      <c r="S28" s="44" t="s">
        <v>128</v>
      </c>
      <c r="T28" s="207">
        <v>51</v>
      </c>
      <c r="U28" s="207">
        <v>51</v>
      </c>
      <c r="V28" s="335">
        <v>5</v>
      </c>
      <c r="W28" s="353">
        <f t="shared" si="1"/>
        <v>3.25</v>
      </c>
      <c r="X28" s="372">
        <f t="shared" si="2"/>
        <v>340</v>
      </c>
      <c r="Y28" s="203">
        <f t="shared" si="3"/>
        <v>70.5</v>
      </c>
      <c r="Z28" s="200" t="e">
        <f>IF(#REF!="","",$AA28-COUNTIFS(#REF!,"&lt;&gt;"&amp;#REF!,$AA$4:$AA$125,"&lt;"&amp;$AA28))</f>
        <v>#REF!</v>
      </c>
      <c r="AA28" s="194" t="e">
        <f>IF(#REF!="","",RANK($AC28,$AC$4:$AC$125))</f>
        <v>#REF!</v>
      </c>
      <c r="AC28" s="78">
        <f t="shared" si="5"/>
        <v>3100340070.5</v>
      </c>
      <c r="AD28" s="77">
        <f t="shared" si="4"/>
        <v>310</v>
      </c>
    </row>
    <row r="29" spans="1:30" ht="18" customHeight="1">
      <c r="A29" s="321">
        <f t="shared" si="0"/>
        <v>26</v>
      </c>
      <c r="B29" s="321">
        <v>4</v>
      </c>
      <c r="C29" s="214">
        <v>14</v>
      </c>
      <c r="D29" s="215" t="s">
        <v>281</v>
      </c>
      <c r="E29" s="44" t="s">
        <v>158</v>
      </c>
      <c r="F29" s="206">
        <v>109</v>
      </c>
      <c r="G29" s="206">
        <v>59</v>
      </c>
      <c r="H29" s="334">
        <v>4</v>
      </c>
      <c r="I29" s="44" t="s">
        <v>159</v>
      </c>
      <c r="J29" s="206">
        <v>112</v>
      </c>
      <c r="K29" s="206">
        <v>67</v>
      </c>
      <c r="L29" s="334">
        <v>4</v>
      </c>
      <c r="M29" s="346">
        <v>3</v>
      </c>
      <c r="N29" s="346">
        <v>2</v>
      </c>
      <c r="O29" s="44" t="s">
        <v>106</v>
      </c>
      <c r="P29" s="207">
        <v>58</v>
      </c>
      <c r="Q29" s="207">
        <v>72</v>
      </c>
      <c r="R29" s="335">
        <v>4</v>
      </c>
      <c r="S29" s="44" t="s">
        <v>200</v>
      </c>
      <c r="T29" s="207">
        <v>65</v>
      </c>
      <c r="U29" s="207">
        <v>95</v>
      </c>
      <c r="V29" s="335">
        <v>1</v>
      </c>
      <c r="W29" s="358">
        <f t="shared" si="1"/>
        <v>3.375</v>
      </c>
      <c r="X29" s="375">
        <f t="shared" si="2"/>
        <v>344</v>
      </c>
      <c r="Y29" s="203">
        <f t="shared" si="3"/>
        <v>69.833333333333329</v>
      </c>
      <c r="Z29" s="200" t="e">
        <f>IF(#REF!="","",$AA29-COUNTIFS(#REF!,"&lt;&gt;"&amp;#REF!,$AA$4:$AA$125,"&lt;"&amp;$AA29))</f>
        <v>#REF!</v>
      </c>
      <c r="AA29" s="194" t="e">
        <f>IF(#REF!="","",RANK($AC29,$AC$4:$AC$125))</f>
        <v>#REF!</v>
      </c>
      <c r="AC29" s="78">
        <f t="shared" si="5"/>
        <v>3050344069.8333335</v>
      </c>
      <c r="AD29" s="77">
        <f t="shared" si="4"/>
        <v>305</v>
      </c>
    </row>
    <row r="30" spans="1:30" ht="18" customHeight="1">
      <c r="A30" s="321">
        <f t="shared" si="0"/>
        <v>27</v>
      </c>
      <c r="B30" s="321">
        <v>2</v>
      </c>
      <c r="C30" s="214">
        <v>7</v>
      </c>
      <c r="D30" s="215" t="s">
        <v>236</v>
      </c>
      <c r="E30" s="44" t="s">
        <v>158</v>
      </c>
      <c r="F30" s="206">
        <v>112</v>
      </c>
      <c r="G30" s="206">
        <v>65</v>
      </c>
      <c r="H30" s="334">
        <v>4</v>
      </c>
      <c r="I30" s="44" t="s">
        <v>159</v>
      </c>
      <c r="J30" s="206">
        <v>115</v>
      </c>
      <c r="K30" s="206">
        <v>72</v>
      </c>
      <c r="L30" s="334">
        <v>4</v>
      </c>
      <c r="M30" s="343">
        <v>3</v>
      </c>
      <c r="N30" s="343">
        <v>2</v>
      </c>
      <c r="O30" s="44" t="s">
        <v>41</v>
      </c>
      <c r="P30" s="207">
        <v>62</v>
      </c>
      <c r="Q30" s="207">
        <v>87</v>
      </c>
      <c r="R30" s="335">
        <v>2</v>
      </c>
      <c r="S30" s="44" t="s">
        <v>106</v>
      </c>
      <c r="T30" s="207">
        <v>49</v>
      </c>
      <c r="U30" s="207">
        <v>47</v>
      </c>
      <c r="V30" s="335">
        <v>5</v>
      </c>
      <c r="W30" s="353">
        <f t="shared" si="1"/>
        <v>3.625</v>
      </c>
      <c r="X30" s="371">
        <f t="shared" si="2"/>
        <v>338</v>
      </c>
      <c r="Y30" s="203">
        <f t="shared" si="3"/>
        <v>68</v>
      </c>
      <c r="Z30" s="200" t="e">
        <f>IF(#REF!="","",$AA30-COUNTIFS(#REF!,"&lt;&gt;"&amp;#REF!,$AA$4:$AA$125,"&lt;"&amp;$AA30))</f>
        <v>#REF!</v>
      </c>
      <c r="AA30" s="194" t="e">
        <f>IF(#REF!="","",RANK($AC30,$AC$4:$AC$125))</f>
        <v>#REF!</v>
      </c>
      <c r="AC30" s="78">
        <f t="shared" si="5"/>
        <v>2950338068</v>
      </c>
      <c r="AD30" s="77">
        <f t="shared" si="4"/>
        <v>295</v>
      </c>
    </row>
    <row r="31" spans="1:30" ht="18" customHeight="1">
      <c r="A31" s="321">
        <f t="shared" si="0"/>
        <v>28</v>
      </c>
      <c r="B31" s="321">
        <v>3</v>
      </c>
      <c r="C31" s="214">
        <v>12</v>
      </c>
      <c r="D31" s="215" t="s">
        <v>261</v>
      </c>
      <c r="E31" s="44" t="s">
        <v>158</v>
      </c>
      <c r="F31" s="209">
        <v>107</v>
      </c>
      <c r="G31" s="209">
        <v>55</v>
      </c>
      <c r="H31" s="337">
        <v>5</v>
      </c>
      <c r="I31" s="44" t="s">
        <v>331</v>
      </c>
      <c r="J31" s="209">
        <v>124</v>
      </c>
      <c r="K31" s="209">
        <v>86</v>
      </c>
      <c r="L31" s="337">
        <v>3</v>
      </c>
      <c r="M31" s="346">
        <v>3</v>
      </c>
      <c r="N31" s="346">
        <v>6</v>
      </c>
      <c r="O31" s="44" t="s">
        <v>129</v>
      </c>
      <c r="P31" s="207">
        <v>55</v>
      </c>
      <c r="Q31" s="207">
        <v>59</v>
      </c>
      <c r="R31" s="335">
        <v>4</v>
      </c>
      <c r="S31" s="44" t="s">
        <v>128</v>
      </c>
      <c r="T31" s="207">
        <v>56</v>
      </c>
      <c r="U31" s="207">
        <v>66</v>
      </c>
      <c r="V31" s="335">
        <v>4</v>
      </c>
      <c r="W31" s="357">
        <f t="shared" si="1"/>
        <v>3.75</v>
      </c>
      <c r="X31" s="375">
        <f t="shared" si="2"/>
        <v>342</v>
      </c>
      <c r="Y31" s="203">
        <f t="shared" si="3"/>
        <v>67.833333333333329</v>
      </c>
      <c r="Z31" s="200" t="e">
        <f>IF(#REF!="","",$AA31-COUNTIFS(#REF!,"&lt;&gt;"&amp;#REF!,$AA$4:$AA$125,"&lt;"&amp;$AA31))</f>
        <v>#REF!</v>
      </c>
      <c r="AA31" s="194" t="e">
        <f>IF(#REF!="","",RANK($AC31,$AC$4:$AC$125))</f>
        <v>#REF!</v>
      </c>
      <c r="AC31" s="78">
        <f t="shared" si="5"/>
        <v>2900342067.8333335</v>
      </c>
      <c r="AD31" s="77">
        <f t="shared" si="4"/>
        <v>290</v>
      </c>
    </row>
    <row r="32" spans="1:30" ht="18" customHeight="1">
      <c r="A32" s="321">
        <f t="shared" si="0"/>
        <v>29</v>
      </c>
      <c r="B32" s="321">
        <v>1</v>
      </c>
      <c r="C32" s="214">
        <v>14</v>
      </c>
      <c r="D32" s="215" t="s">
        <v>222</v>
      </c>
      <c r="E32" s="44" t="s">
        <v>158</v>
      </c>
      <c r="F32" s="208">
        <v>124</v>
      </c>
      <c r="G32" s="208">
        <v>93</v>
      </c>
      <c r="H32" s="336">
        <v>2</v>
      </c>
      <c r="I32" s="44" t="s">
        <v>159</v>
      </c>
      <c r="J32" s="208">
        <v>90</v>
      </c>
      <c r="K32" s="208">
        <v>34</v>
      </c>
      <c r="L32" s="336">
        <v>6</v>
      </c>
      <c r="M32" s="343">
        <v>3</v>
      </c>
      <c r="N32" s="343">
        <v>2</v>
      </c>
      <c r="O32" s="44" t="s">
        <v>41</v>
      </c>
      <c r="P32" s="207">
        <v>61</v>
      </c>
      <c r="Q32" s="398">
        <v>84</v>
      </c>
      <c r="R32" s="335">
        <v>3</v>
      </c>
      <c r="S32" s="44" t="s">
        <v>42</v>
      </c>
      <c r="T32" s="207">
        <v>57</v>
      </c>
      <c r="U32" s="207">
        <v>68</v>
      </c>
      <c r="V32" s="335">
        <v>4</v>
      </c>
      <c r="W32" s="353">
        <f t="shared" si="1"/>
        <v>3.625</v>
      </c>
      <c r="X32" s="372">
        <f t="shared" si="2"/>
        <v>332</v>
      </c>
      <c r="Y32" s="203">
        <f t="shared" si="3"/>
        <v>67.666666666666671</v>
      </c>
      <c r="Z32" s="200" t="e">
        <f>IF(#REF!="","",$AA32-COUNTIFS(#REF!,"&lt;&gt;"&amp;#REF!,$AA$4:$AA$125,"&lt;"&amp;$AA32))</f>
        <v>#REF!</v>
      </c>
      <c r="AA32" s="194" t="e">
        <f>IF(#REF!="","",RANK($AC32,$AC$4:$AC$125))</f>
        <v>#REF!</v>
      </c>
      <c r="AC32" s="78">
        <f t="shared" si="5"/>
        <v>2950332067.6666665</v>
      </c>
      <c r="AD32" s="77">
        <f t="shared" si="4"/>
        <v>295</v>
      </c>
    </row>
    <row r="33" spans="1:30" ht="18" customHeight="1">
      <c r="A33" s="321">
        <f t="shared" si="0"/>
        <v>30</v>
      </c>
      <c r="B33" s="321">
        <v>2</v>
      </c>
      <c r="C33" s="214">
        <v>14</v>
      </c>
      <c r="D33" s="215" t="s">
        <v>242</v>
      </c>
      <c r="E33" s="44" t="s">
        <v>158</v>
      </c>
      <c r="F33" s="206">
        <v>105</v>
      </c>
      <c r="G33" s="206">
        <v>51</v>
      </c>
      <c r="H33" s="334">
        <v>5</v>
      </c>
      <c r="I33" s="44" t="s">
        <v>159</v>
      </c>
      <c r="J33" s="206">
        <v>109</v>
      </c>
      <c r="K33" s="206">
        <v>62</v>
      </c>
      <c r="L33" s="334">
        <v>4</v>
      </c>
      <c r="M33" s="343">
        <v>5</v>
      </c>
      <c r="N33" s="343">
        <v>3</v>
      </c>
      <c r="O33" s="44" t="s">
        <v>47</v>
      </c>
      <c r="P33" s="207">
        <v>63</v>
      </c>
      <c r="Q33" s="207">
        <v>85</v>
      </c>
      <c r="R33" s="335">
        <v>3</v>
      </c>
      <c r="S33" s="44" t="s">
        <v>200</v>
      </c>
      <c r="T33" s="207">
        <v>63</v>
      </c>
      <c r="U33" s="207">
        <v>90</v>
      </c>
      <c r="V33" s="335">
        <v>2</v>
      </c>
      <c r="W33" s="353">
        <f t="shared" si="1"/>
        <v>4.125</v>
      </c>
      <c r="X33" s="371">
        <f t="shared" si="2"/>
        <v>340</v>
      </c>
      <c r="Y33" s="203">
        <f t="shared" si="3"/>
        <v>66.833333333333329</v>
      </c>
      <c r="Z33" s="200" t="e">
        <f>IF(#REF!="","",$AA33-COUNTIFS(#REF!,"&lt;&gt;"&amp;#REF!,$AA$4:$AA$125,"&lt;"&amp;$AA33))</f>
        <v>#REF!</v>
      </c>
      <c r="AA33" s="194" t="e">
        <f>IF(#REF!="","",RANK($AC33,$AC$4:$AC$125))</f>
        <v>#REF!</v>
      </c>
      <c r="AC33" s="78">
        <f t="shared" si="5"/>
        <v>2750340066.8333335</v>
      </c>
      <c r="AD33" s="77">
        <f t="shared" si="4"/>
        <v>275</v>
      </c>
    </row>
    <row r="34" spans="1:30" ht="18" customHeight="1">
      <c r="A34" s="321">
        <f t="shared" si="0"/>
        <v>31</v>
      </c>
      <c r="B34" s="321">
        <v>6</v>
      </c>
      <c r="C34" s="214">
        <v>12</v>
      </c>
      <c r="D34" s="215" t="s">
        <v>320</v>
      </c>
      <c r="E34" s="44" t="s">
        <v>158</v>
      </c>
      <c r="F34" s="206">
        <v>111</v>
      </c>
      <c r="G34" s="206">
        <v>63</v>
      </c>
      <c r="H34" s="334">
        <v>4</v>
      </c>
      <c r="I34" s="44" t="s">
        <v>331</v>
      </c>
      <c r="J34" s="206">
        <v>116</v>
      </c>
      <c r="K34" s="206">
        <v>73</v>
      </c>
      <c r="L34" s="334">
        <v>4</v>
      </c>
      <c r="M34" s="343">
        <v>3</v>
      </c>
      <c r="N34" s="343">
        <v>3</v>
      </c>
      <c r="O34" s="44" t="s">
        <v>130</v>
      </c>
      <c r="P34" s="206">
        <v>54</v>
      </c>
      <c r="Q34" s="206">
        <v>60</v>
      </c>
      <c r="R34" s="334">
        <v>4</v>
      </c>
      <c r="S34" s="44" t="s">
        <v>127</v>
      </c>
      <c r="T34" s="206">
        <v>54</v>
      </c>
      <c r="U34" s="206">
        <v>60</v>
      </c>
      <c r="V34" s="334">
        <v>4</v>
      </c>
      <c r="W34" s="353">
        <f t="shared" si="1"/>
        <v>3.75</v>
      </c>
      <c r="X34" s="372">
        <f t="shared" si="2"/>
        <v>335</v>
      </c>
      <c r="Y34" s="203">
        <f t="shared" si="3"/>
        <v>65.333333333333329</v>
      </c>
      <c r="Z34" s="200" t="e">
        <f>IF(#REF!="","",$AA34-COUNTIFS(#REF!,"&lt;&gt;"&amp;#REF!,$AA$4:$AA$125,"&lt;"&amp;$AA34))</f>
        <v>#REF!</v>
      </c>
      <c r="AA34" s="194" t="e">
        <f>IF(#REF!="","",RANK($AC34,$AC$4:$AC$125))</f>
        <v>#REF!</v>
      </c>
      <c r="AC34" s="78">
        <f t="shared" si="5"/>
        <v>2900335065.3333335</v>
      </c>
      <c r="AD34" s="77">
        <f t="shared" si="4"/>
        <v>290</v>
      </c>
    </row>
    <row r="35" spans="1:30" ht="18" customHeight="1">
      <c r="A35" s="321">
        <f t="shared" si="0"/>
        <v>32</v>
      </c>
      <c r="B35" s="321">
        <v>6</v>
      </c>
      <c r="C35" s="214">
        <v>1</v>
      </c>
      <c r="D35" s="215" t="s">
        <v>309</v>
      </c>
      <c r="E35" s="44" t="s">
        <v>158</v>
      </c>
      <c r="F35" s="206">
        <v>99</v>
      </c>
      <c r="G35" s="206">
        <v>41</v>
      </c>
      <c r="H35" s="334">
        <v>5</v>
      </c>
      <c r="I35" s="44" t="s">
        <v>159</v>
      </c>
      <c r="J35" s="206">
        <v>123</v>
      </c>
      <c r="K35" s="206">
        <v>85</v>
      </c>
      <c r="L35" s="334">
        <v>3</v>
      </c>
      <c r="M35" s="346">
        <v>5</v>
      </c>
      <c r="N35" s="346">
        <v>3</v>
      </c>
      <c r="O35" s="44" t="s">
        <v>200</v>
      </c>
      <c r="P35" s="207">
        <v>60</v>
      </c>
      <c r="Q35" s="207">
        <v>81</v>
      </c>
      <c r="R35" s="335">
        <v>3</v>
      </c>
      <c r="S35" s="44" t="s">
        <v>128</v>
      </c>
      <c r="T35" s="207">
        <v>53</v>
      </c>
      <c r="U35" s="207">
        <v>57</v>
      </c>
      <c r="V35" s="335">
        <v>5</v>
      </c>
      <c r="W35" s="353">
        <f t="shared" si="1"/>
        <v>4.25</v>
      </c>
      <c r="X35" s="372">
        <f t="shared" si="2"/>
        <v>335</v>
      </c>
      <c r="Y35" s="203">
        <f t="shared" si="3"/>
        <v>65</v>
      </c>
      <c r="Z35" s="200" t="e">
        <f>IF(#REF!="","",$AA35-COUNTIFS(#REF!,"&lt;&gt;"&amp;#REF!,$AA$4:$AA$125,"&lt;"&amp;$AA35))</f>
        <v>#REF!</v>
      </c>
      <c r="AA35" s="194" t="e">
        <f>IF(#REF!="","",RANK($AC35,$AC$4:$AC$125))</f>
        <v>#REF!</v>
      </c>
      <c r="AC35" s="78">
        <f t="shared" si="5"/>
        <v>2700335065</v>
      </c>
      <c r="AD35" s="77">
        <f t="shared" si="4"/>
        <v>270</v>
      </c>
    </row>
    <row r="36" spans="1:30" ht="18" customHeight="1">
      <c r="A36" s="321">
        <f t="shared" ref="A36:A67" si="6">RANK(Y36,$Y$4:$Y$126,)</f>
        <v>33</v>
      </c>
      <c r="B36" s="321">
        <v>3</v>
      </c>
      <c r="C36" s="214">
        <v>4</v>
      </c>
      <c r="D36" s="215" t="s">
        <v>254</v>
      </c>
      <c r="E36" s="44" t="s">
        <v>160</v>
      </c>
      <c r="F36" s="206">
        <v>93</v>
      </c>
      <c r="G36" s="206">
        <v>32</v>
      </c>
      <c r="H36" s="334">
        <v>6</v>
      </c>
      <c r="I36" s="44" t="s">
        <v>331</v>
      </c>
      <c r="J36" s="206">
        <v>119</v>
      </c>
      <c r="K36" s="206">
        <v>78</v>
      </c>
      <c r="L36" s="334">
        <v>3</v>
      </c>
      <c r="M36" s="346">
        <v>4</v>
      </c>
      <c r="N36" s="346">
        <v>2</v>
      </c>
      <c r="O36" s="44" t="s">
        <v>106</v>
      </c>
      <c r="P36" s="207">
        <v>63</v>
      </c>
      <c r="Q36" s="207">
        <v>88</v>
      </c>
      <c r="R36" s="335">
        <v>2</v>
      </c>
      <c r="S36" s="44" t="s">
        <v>200</v>
      </c>
      <c r="T36" s="207">
        <v>60</v>
      </c>
      <c r="U36" s="207">
        <v>81</v>
      </c>
      <c r="V36" s="335">
        <v>3</v>
      </c>
      <c r="W36" s="353">
        <f t="shared" ref="W36:W67" si="7">AVERAGE(H36,L36,M36,AVERAGE(R36,V36))</f>
        <v>3.875</v>
      </c>
      <c r="X36" s="372">
        <f t="shared" ref="X36:X67" si="8">SUM(F36,J36,P36,T36)</f>
        <v>335</v>
      </c>
      <c r="Y36" s="203">
        <f t="shared" ref="Y36:Y67" si="9">AVERAGE(G36,K36,AVERAGE(Q36,U36))</f>
        <v>64.833333333333329</v>
      </c>
      <c r="Z36" s="200" t="e">
        <f>IF(#REF!="","",$AA36-COUNTIFS(#REF!,"&lt;&gt;"&amp;#REF!,$AA$4:$AA$125,"&lt;"&amp;$AA36))</f>
        <v>#REF!</v>
      </c>
      <c r="AA36" s="194" t="e">
        <f>IF(#REF!="","",RANK($AC36,$AC$4:$AC$125))</f>
        <v>#REF!</v>
      </c>
      <c r="AC36" s="78">
        <f t="shared" si="5"/>
        <v>2850335064.8333335</v>
      </c>
      <c r="AD36" s="77">
        <f t="shared" si="4"/>
        <v>285</v>
      </c>
    </row>
    <row r="37" spans="1:30" ht="18" customHeight="1">
      <c r="A37" s="321">
        <f t="shared" si="6"/>
        <v>34</v>
      </c>
      <c r="B37" s="321">
        <v>2</v>
      </c>
      <c r="C37" s="214">
        <v>19</v>
      </c>
      <c r="D37" s="215" t="s">
        <v>247</v>
      </c>
      <c r="E37" s="44" t="s">
        <v>158</v>
      </c>
      <c r="F37" s="206">
        <v>119</v>
      </c>
      <c r="G37" s="206">
        <v>81</v>
      </c>
      <c r="H37" s="334">
        <v>3</v>
      </c>
      <c r="I37" s="44" t="s">
        <v>159</v>
      </c>
      <c r="J37" s="206">
        <v>102</v>
      </c>
      <c r="K37" s="206">
        <v>50</v>
      </c>
      <c r="L37" s="334">
        <v>5</v>
      </c>
      <c r="M37" s="346">
        <v>2</v>
      </c>
      <c r="N37" s="346">
        <v>2</v>
      </c>
      <c r="O37" s="44" t="s">
        <v>106</v>
      </c>
      <c r="P37" s="207">
        <v>55</v>
      </c>
      <c r="Q37" s="207">
        <v>63</v>
      </c>
      <c r="R37" s="335">
        <v>4</v>
      </c>
      <c r="S37" s="44" t="s">
        <v>200</v>
      </c>
      <c r="T37" s="207">
        <v>55</v>
      </c>
      <c r="U37" s="207">
        <v>63</v>
      </c>
      <c r="V37" s="335">
        <v>4</v>
      </c>
      <c r="W37" s="353">
        <f t="shared" si="7"/>
        <v>3.5</v>
      </c>
      <c r="X37" s="372">
        <f t="shared" si="8"/>
        <v>331</v>
      </c>
      <c r="Y37" s="203">
        <f t="shared" si="9"/>
        <v>64.666666666666671</v>
      </c>
      <c r="Z37" s="200" t="e">
        <f>IF(#REF!="","",$AA37-COUNTIFS(#REF!,"&lt;&gt;"&amp;#REF!,$AA$4:$AA$125,"&lt;"&amp;$AA37))</f>
        <v>#REF!</v>
      </c>
      <c r="AA37" s="194" t="e">
        <f>IF(#REF!="","",RANK($AC37,$AC$4:$AC$125))</f>
        <v>#REF!</v>
      </c>
      <c r="AC37" s="78">
        <f t="shared" si="5"/>
        <v>3000331064.6666665</v>
      </c>
      <c r="AD37" s="77">
        <f t="shared" si="4"/>
        <v>300</v>
      </c>
    </row>
    <row r="38" spans="1:30" ht="18" customHeight="1">
      <c r="A38" s="321">
        <f t="shared" si="6"/>
        <v>35</v>
      </c>
      <c r="B38" s="321">
        <v>5</v>
      </c>
      <c r="C38" s="214">
        <v>14</v>
      </c>
      <c r="D38" s="215" t="s">
        <v>301</v>
      </c>
      <c r="E38" s="44" t="s">
        <v>160</v>
      </c>
      <c r="F38" s="206">
        <v>114</v>
      </c>
      <c r="G38" s="206">
        <v>70</v>
      </c>
      <c r="H38" s="334">
        <v>4</v>
      </c>
      <c r="I38" s="44" t="s">
        <v>331</v>
      </c>
      <c r="J38" s="206">
        <v>112</v>
      </c>
      <c r="K38" s="206">
        <v>67</v>
      </c>
      <c r="L38" s="334">
        <v>4</v>
      </c>
      <c r="M38" s="346">
        <v>4</v>
      </c>
      <c r="N38" s="346">
        <v>2</v>
      </c>
      <c r="O38" s="44" t="s">
        <v>130</v>
      </c>
      <c r="P38" s="207">
        <v>52</v>
      </c>
      <c r="Q38" s="207">
        <v>54</v>
      </c>
      <c r="R38" s="335">
        <v>5</v>
      </c>
      <c r="S38" s="44" t="s">
        <v>333</v>
      </c>
      <c r="T38" s="207">
        <v>48</v>
      </c>
      <c r="U38" s="207">
        <v>59</v>
      </c>
      <c r="V38" s="335">
        <v>4</v>
      </c>
      <c r="W38" s="357">
        <f t="shared" si="7"/>
        <v>4.125</v>
      </c>
      <c r="X38" s="375">
        <f t="shared" si="8"/>
        <v>326</v>
      </c>
      <c r="Y38" s="203">
        <f t="shared" si="9"/>
        <v>64.5</v>
      </c>
      <c r="Z38" s="200" t="e">
        <f>IF(#REF!="","",$AA38-COUNTIFS(#REF!,"&lt;&gt;"&amp;#REF!,$AA$4:$AA$125,"&lt;"&amp;$AA38))</f>
        <v>#REF!</v>
      </c>
      <c r="AA38" s="194" t="e">
        <f>IF(#REF!="","",RANK($AC38,$AC$4:$AC$125))</f>
        <v>#REF!</v>
      </c>
      <c r="AC38" s="78">
        <f t="shared" si="5"/>
        <v>2750326064.5</v>
      </c>
      <c r="AD38" s="77">
        <f t="shared" si="4"/>
        <v>275</v>
      </c>
    </row>
    <row r="39" spans="1:30" ht="18" customHeight="1">
      <c r="A39" s="321">
        <f t="shared" si="6"/>
        <v>36</v>
      </c>
      <c r="B39" s="321">
        <v>1</v>
      </c>
      <c r="C39" s="214">
        <v>11</v>
      </c>
      <c r="D39" s="215" t="s">
        <v>219</v>
      </c>
      <c r="E39" s="44" t="s">
        <v>158</v>
      </c>
      <c r="F39" s="206">
        <v>111</v>
      </c>
      <c r="G39" s="206">
        <v>63</v>
      </c>
      <c r="H39" s="334">
        <v>4</v>
      </c>
      <c r="I39" s="44" t="s">
        <v>159</v>
      </c>
      <c r="J39" s="206">
        <v>103</v>
      </c>
      <c r="K39" s="206">
        <v>52</v>
      </c>
      <c r="L39" s="334">
        <v>5</v>
      </c>
      <c r="M39" s="343">
        <v>4</v>
      </c>
      <c r="N39" s="343">
        <v>5</v>
      </c>
      <c r="O39" s="44" t="s">
        <v>41</v>
      </c>
      <c r="P39" s="207">
        <v>60</v>
      </c>
      <c r="Q39" s="398">
        <v>80</v>
      </c>
      <c r="R39" s="335">
        <v>3</v>
      </c>
      <c r="S39" s="44" t="s">
        <v>200</v>
      </c>
      <c r="T39" s="207">
        <v>58</v>
      </c>
      <c r="U39" s="207">
        <v>73</v>
      </c>
      <c r="V39" s="335">
        <v>4</v>
      </c>
      <c r="W39" s="353">
        <f t="shared" si="7"/>
        <v>4.125</v>
      </c>
      <c r="X39" s="372">
        <f t="shared" si="8"/>
        <v>332</v>
      </c>
      <c r="Y39" s="203">
        <f t="shared" si="9"/>
        <v>63.833333333333336</v>
      </c>
      <c r="Z39" s="200" t="e">
        <f>IF(#REF!="","",$AA39-COUNTIFS(#REF!,"&lt;&gt;"&amp;#REF!,$AA$4:$AA$125,"&lt;"&amp;$AA39))</f>
        <v>#REF!</v>
      </c>
      <c r="AA39" s="194" t="e">
        <f>IF(#REF!="","",RANK($AC39,$AC$4:$AC$125))</f>
        <v>#REF!</v>
      </c>
      <c r="AC39" s="78">
        <f t="shared" si="5"/>
        <v>2750332063.8333335</v>
      </c>
      <c r="AD39" s="77">
        <f t="shared" si="4"/>
        <v>275</v>
      </c>
    </row>
    <row r="40" spans="1:30" ht="18" customHeight="1">
      <c r="A40" s="321">
        <f t="shared" si="6"/>
        <v>37</v>
      </c>
      <c r="B40" s="321">
        <v>3</v>
      </c>
      <c r="C40" s="214">
        <v>1</v>
      </c>
      <c r="D40" s="215" t="s">
        <v>251</v>
      </c>
      <c r="E40" s="44" t="s">
        <v>158</v>
      </c>
      <c r="F40" s="207">
        <v>104</v>
      </c>
      <c r="G40" s="207">
        <v>50</v>
      </c>
      <c r="H40" s="335">
        <v>5</v>
      </c>
      <c r="I40" s="44" t="s">
        <v>159</v>
      </c>
      <c r="J40" s="207">
        <v>102</v>
      </c>
      <c r="K40" s="207">
        <v>50</v>
      </c>
      <c r="L40" s="335">
        <v>5</v>
      </c>
      <c r="M40" s="346">
        <v>3</v>
      </c>
      <c r="N40" s="346">
        <v>1</v>
      </c>
      <c r="O40" s="44" t="s">
        <v>47</v>
      </c>
      <c r="P40" s="207">
        <v>61</v>
      </c>
      <c r="Q40" s="207">
        <v>80</v>
      </c>
      <c r="R40" s="335">
        <v>3</v>
      </c>
      <c r="S40" s="44" t="s">
        <v>42</v>
      </c>
      <c r="T40" s="207">
        <v>67</v>
      </c>
      <c r="U40" s="207">
        <v>99</v>
      </c>
      <c r="V40" s="335">
        <v>1</v>
      </c>
      <c r="W40" s="353">
        <f t="shared" si="7"/>
        <v>3.75</v>
      </c>
      <c r="X40" s="372">
        <f t="shared" si="8"/>
        <v>334</v>
      </c>
      <c r="Y40" s="203">
        <f t="shared" si="9"/>
        <v>63.166666666666664</v>
      </c>
      <c r="Z40" s="200" t="e">
        <f>IF(#REF!="","",$AA40-COUNTIFS(#REF!,"&lt;&gt;"&amp;#REF!,$AA$4:$AA$125,"&lt;"&amp;$AA40))</f>
        <v>#REF!</v>
      </c>
      <c r="AA40" s="194" t="e">
        <f>IF(#REF!="","",RANK($AC40,$AC$4:$AC$125))</f>
        <v>#REF!</v>
      </c>
      <c r="AC40" s="78">
        <f t="shared" si="5"/>
        <v>2900334063.1666665</v>
      </c>
      <c r="AD40" s="77">
        <f t="shared" si="4"/>
        <v>290</v>
      </c>
    </row>
    <row r="41" spans="1:30" ht="18" customHeight="1">
      <c r="A41" s="321">
        <f t="shared" si="6"/>
        <v>38</v>
      </c>
      <c r="B41" s="321">
        <v>6</v>
      </c>
      <c r="C41" s="214">
        <v>6</v>
      </c>
      <c r="D41" s="215" t="s">
        <v>314</v>
      </c>
      <c r="E41" s="44" t="s">
        <v>158</v>
      </c>
      <c r="F41" s="206">
        <v>116</v>
      </c>
      <c r="G41" s="206">
        <v>74</v>
      </c>
      <c r="H41" s="334">
        <v>4</v>
      </c>
      <c r="I41" s="44" t="s">
        <v>331</v>
      </c>
      <c r="J41" s="206">
        <v>112</v>
      </c>
      <c r="K41" s="206">
        <v>67</v>
      </c>
      <c r="L41" s="334">
        <v>4</v>
      </c>
      <c r="M41" s="346">
        <v>4</v>
      </c>
      <c r="N41" s="346">
        <v>1</v>
      </c>
      <c r="O41" s="44" t="s">
        <v>127</v>
      </c>
      <c r="P41" s="207">
        <v>38</v>
      </c>
      <c r="Q41" s="207">
        <v>16</v>
      </c>
      <c r="R41" s="335">
        <v>7</v>
      </c>
      <c r="S41" s="44" t="s">
        <v>128</v>
      </c>
      <c r="T41" s="207">
        <v>60</v>
      </c>
      <c r="U41" s="207">
        <v>80</v>
      </c>
      <c r="V41" s="335">
        <v>3</v>
      </c>
      <c r="W41" s="353">
        <f t="shared" si="7"/>
        <v>4.25</v>
      </c>
      <c r="X41" s="372">
        <f t="shared" si="8"/>
        <v>326</v>
      </c>
      <c r="Y41" s="203">
        <f t="shared" si="9"/>
        <v>63</v>
      </c>
      <c r="Z41" s="200" t="e">
        <f>IF(#REF!="","",$AA41-COUNTIFS(#REF!,"&lt;&gt;"&amp;#REF!,$AA$4:$AA$125,"&lt;"&amp;$AA41))</f>
        <v>#REF!</v>
      </c>
      <c r="AA41" s="194" t="e">
        <f>IF(#REF!="","",RANK($AC41,$AC$4:$AC$125))</f>
        <v>#REF!</v>
      </c>
      <c r="AC41" s="78">
        <f t="shared" si="5"/>
        <v>2700326063</v>
      </c>
      <c r="AD41" s="77">
        <f t="shared" si="4"/>
        <v>270</v>
      </c>
    </row>
    <row r="42" spans="1:30" ht="18" customHeight="1">
      <c r="A42" s="321">
        <f t="shared" si="6"/>
        <v>39</v>
      </c>
      <c r="B42" s="321">
        <v>4</v>
      </c>
      <c r="C42" s="214">
        <v>17</v>
      </c>
      <c r="D42" s="215" t="s">
        <v>283</v>
      </c>
      <c r="E42" s="44" t="s">
        <v>160</v>
      </c>
      <c r="F42" s="206">
        <v>110</v>
      </c>
      <c r="G42" s="206">
        <v>61</v>
      </c>
      <c r="H42" s="334">
        <v>4</v>
      </c>
      <c r="I42" s="44" t="s">
        <v>331</v>
      </c>
      <c r="J42" s="206">
        <v>114</v>
      </c>
      <c r="K42" s="206">
        <v>70</v>
      </c>
      <c r="L42" s="334">
        <v>4</v>
      </c>
      <c r="M42" s="346">
        <v>4</v>
      </c>
      <c r="N42" s="346">
        <v>4</v>
      </c>
      <c r="O42" s="44" t="s">
        <v>127</v>
      </c>
      <c r="P42" s="207">
        <v>58</v>
      </c>
      <c r="Q42" s="207">
        <v>75</v>
      </c>
      <c r="R42" s="335">
        <v>4</v>
      </c>
      <c r="S42" s="44" t="s">
        <v>128</v>
      </c>
      <c r="T42" s="207">
        <v>47</v>
      </c>
      <c r="U42" s="207">
        <v>40</v>
      </c>
      <c r="V42" s="335">
        <v>5</v>
      </c>
      <c r="W42" s="353">
        <f t="shared" si="7"/>
        <v>4.125</v>
      </c>
      <c r="X42" s="372">
        <f t="shared" si="8"/>
        <v>329</v>
      </c>
      <c r="Y42" s="203">
        <f t="shared" si="9"/>
        <v>62.833333333333336</v>
      </c>
      <c r="Z42" s="200" t="e">
        <f>IF(#REF!="","",$AA42-COUNTIFS(#REF!,"&lt;&gt;"&amp;#REF!,$AA$4:$AA$125,"&lt;"&amp;$AA42))</f>
        <v>#REF!</v>
      </c>
      <c r="AA42" s="194" t="e">
        <f>IF(#REF!="","",RANK($AC42,$AC$4:$AC$125))</f>
        <v>#REF!</v>
      </c>
      <c r="AC42" s="78">
        <f t="shared" si="5"/>
        <v>2750329062.8333335</v>
      </c>
      <c r="AD42" s="77">
        <f t="shared" si="4"/>
        <v>275</v>
      </c>
    </row>
    <row r="43" spans="1:30" ht="18" customHeight="1" thickBot="1">
      <c r="A43" s="321">
        <f t="shared" si="6"/>
        <v>40</v>
      </c>
      <c r="B43" s="321">
        <v>2</v>
      </c>
      <c r="C43" s="214">
        <v>5</v>
      </c>
      <c r="D43" s="215" t="s">
        <v>234</v>
      </c>
      <c r="E43" s="44" t="s">
        <v>160</v>
      </c>
      <c r="F43" s="206">
        <v>104</v>
      </c>
      <c r="G43" s="206">
        <v>50</v>
      </c>
      <c r="H43" s="334">
        <v>5</v>
      </c>
      <c r="I43" s="44" t="s">
        <v>159</v>
      </c>
      <c r="J43" s="206">
        <v>111</v>
      </c>
      <c r="K43" s="206">
        <v>65</v>
      </c>
      <c r="L43" s="334">
        <v>4</v>
      </c>
      <c r="M43" s="343">
        <v>3</v>
      </c>
      <c r="N43" s="343">
        <v>2</v>
      </c>
      <c r="O43" s="44" t="s">
        <v>45</v>
      </c>
      <c r="P43" s="207">
        <v>58</v>
      </c>
      <c r="Q43" s="207">
        <v>74</v>
      </c>
      <c r="R43" s="335">
        <v>4</v>
      </c>
      <c r="S43" s="44" t="s">
        <v>106</v>
      </c>
      <c r="T43" s="207">
        <v>58</v>
      </c>
      <c r="U43" s="207">
        <v>72</v>
      </c>
      <c r="V43" s="335">
        <v>4</v>
      </c>
      <c r="W43" s="353">
        <f t="shared" si="7"/>
        <v>4</v>
      </c>
      <c r="X43" s="371">
        <f t="shared" si="8"/>
        <v>331</v>
      </c>
      <c r="Y43" s="203">
        <f t="shared" si="9"/>
        <v>62.666666666666664</v>
      </c>
      <c r="Z43" s="201" t="e">
        <f>IF(#REF!="","",$AA43-COUNTIFS(#REF!,"&lt;&gt;"&amp;#REF!,$AA$4:$AA$125,"&lt;"&amp;$AA43))</f>
        <v>#REF!</v>
      </c>
      <c r="AA43" s="195" t="e">
        <f>IF(#REF!="","",RANK($AC43,$AC$4:$AC$125))</f>
        <v>#REF!</v>
      </c>
      <c r="AC43" s="78">
        <f t="shared" si="5"/>
        <v>2800331062.6666665</v>
      </c>
      <c r="AD43" s="77">
        <f t="shared" si="4"/>
        <v>280</v>
      </c>
    </row>
    <row r="44" spans="1:30" ht="18" customHeight="1">
      <c r="A44" s="321">
        <f t="shared" si="6"/>
        <v>41</v>
      </c>
      <c r="B44" s="321">
        <v>3</v>
      </c>
      <c r="C44" s="214">
        <v>18</v>
      </c>
      <c r="D44" s="215" t="s">
        <v>267</v>
      </c>
      <c r="E44" s="44" t="s">
        <v>158</v>
      </c>
      <c r="F44" s="206">
        <v>107</v>
      </c>
      <c r="G44" s="206">
        <v>55</v>
      </c>
      <c r="H44" s="334">
        <v>5</v>
      </c>
      <c r="I44" s="44" t="s">
        <v>159</v>
      </c>
      <c r="J44" s="206">
        <v>102</v>
      </c>
      <c r="K44" s="206">
        <v>50</v>
      </c>
      <c r="L44" s="334">
        <v>5</v>
      </c>
      <c r="M44" s="343">
        <v>3</v>
      </c>
      <c r="N44" s="343">
        <v>1</v>
      </c>
      <c r="O44" s="44" t="s">
        <v>41</v>
      </c>
      <c r="P44" s="207">
        <v>57</v>
      </c>
      <c r="Q44" s="207">
        <v>69</v>
      </c>
      <c r="R44" s="335">
        <v>4</v>
      </c>
      <c r="S44" s="44" t="s">
        <v>47</v>
      </c>
      <c r="T44" s="207">
        <v>65</v>
      </c>
      <c r="U44" s="207">
        <v>93</v>
      </c>
      <c r="V44" s="335">
        <v>2</v>
      </c>
      <c r="W44" s="353">
        <f t="shared" si="7"/>
        <v>4</v>
      </c>
      <c r="X44" s="372">
        <f t="shared" si="8"/>
        <v>331</v>
      </c>
      <c r="Y44" s="203">
        <f t="shared" si="9"/>
        <v>62</v>
      </c>
      <c r="Z44" s="199" t="e">
        <f>IF(#REF!="","",$AA44-COUNTIFS(#REF!,"&lt;&gt;"&amp;#REF!,$AA$4:$AA$125,"&lt;"&amp;$AA44))</f>
        <v>#REF!</v>
      </c>
      <c r="AA44" s="193" t="e">
        <f>IF(#REF!="","",RANK($AC44,$AC$4:$AC$125))</f>
        <v>#REF!</v>
      </c>
      <c r="AC44" s="78">
        <f t="shared" si="5"/>
        <v>2800331062</v>
      </c>
      <c r="AD44" s="77">
        <f t="shared" si="4"/>
        <v>280</v>
      </c>
    </row>
    <row r="45" spans="1:30" ht="18" customHeight="1" thickBot="1">
      <c r="A45" s="327">
        <f t="shared" si="6"/>
        <v>41</v>
      </c>
      <c r="B45" s="327">
        <v>4</v>
      </c>
      <c r="C45" s="216">
        <v>22</v>
      </c>
      <c r="D45" s="217" t="s">
        <v>288</v>
      </c>
      <c r="E45" s="338" t="s">
        <v>158</v>
      </c>
      <c r="F45" s="328">
        <v>110</v>
      </c>
      <c r="G45" s="328">
        <v>61</v>
      </c>
      <c r="H45" s="339">
        <v>4</v>
      </c>
      <c r="I45" s="338" t="s">
        <v>332</v>
      </c>
      <c r="J45" s="328">
        <v>108</v>
      </c>
      <c r="K45" s="328">
        <v>60</v>
      </c>
      <c r="L45" s="339">
        <v>4</v>
      </c>
      <c r="M45" s="347">
        <v>4</v>
      </c>
      <c r="N45" s="347">
        <v>6</v>
      </c>
      <c r="O45" s="338" t="s">
        <v>47</v>
      </c>
      <c r="P45" s="329">
        <v>59</v>
      </c>
      <c r="Q45" s="329">
        <v>74</v>
      </c>
      <c r="R45" s="350">
        <v>4</v>
      </c>
      <c r="S45" s="338" t="s">
        <v>46</v>
      </c>
      <c r="T45" s="329">
        <v>51</v>
      </c>
      <c r="U45" s="329">
        <v>56</v>
      </c>
      <c r="V45" s="350">
        <v>5</v>
      </c>
      <c r="W45" s="354">
        <f t="shared" si="7"/>
        <v>4.125</v>
      </c>
      <c r="X45" s="373">
        <f t="shared" si="8"/>
        <v>328</v>
      </c>
      <c r="Y45" s="330">
        <f t="shared" si="9"/>
        <v>62</v>
      </c>
      <c r="Z45" s="200" t="e">
        <f>IF(#REF!="","",$AA45-COUNTIFS(#REF!,"&lt;&gt;"&amp;#REF!,$AA$4:$AA$125,"&lt;"&amp;$AA45))</f>
        <v>#REF!</v>
      </c>
      <c r="AA45" s="194" t="e">
        <f>IF(#REF!="","",RANK($AC45,$AC$4:$AC$125))</f>
        <v>#REF!</v>
      </c>
      <c r="AC45" s="78">
        <f t="shared" si="5"/>
        <v>2750328062</v>
      </c>
      <c r="AD45" s="77">
        <f t="shared" si="4"/>
        <v>275</v>
      </c>
    </row>
    <row r="46" spans="1:30" ht="18" customHeight="1">
      <c r="A46" s="320">
        <f t="shared" si="6"/>
        <v>43</v>
      </c>
      <c r="B46" s="320">
        <v>1</v>
      </c>
      <c r="C46" s="212">
        <v>21</v>
      </c>
      <c r="D46" s="213" t="s">
        <v>229</v>
      </c>
      <c r="E46" s="51" t="s">
        <v>158</v>
      </c>
      <c r="F46" s="205">
        <v>97</v>
      </c>
      <c r="G46" s="205">
        <v>37</v>
      </c>
      <c r="H46" s="340">
        <v>6</v>
      </c>
      <c r="I46" s="51" t="s">
        <v>159</v>
      </c>
      <c r="J46" s="205">
        <v>109</v>
      </c>
      <c r="K46" s="205">
        <v>62</v>
      </c>
      <c r="L46" s="340">
        <v>4</v>
      </c>
      <c r="M46" s="345">
        <v>4</v>
      </c>
      <c r="N46" s="345">
        <v>6</v>
      </c>
      <c r="O46" s="51" t="s">
        <v>47</v>
      </c>
      <c r="P46" s="211">
        <v>62</v>
      </c>
      <c r="Q46" s="400">
        <v>83</v>
      </c>
      <c r="R46" s="351">
        <v>3</v>
      </c>
      <c r="S46" s="51" t="s">
        <v>106</v>
      </c>
      <c r="T46" s="211">
        <v>63</v>
      </c>
      <c r="U46" s="211">
        <v>88</v>
      </c>
      <c r="V46" s="351">
        <v>2</v>
      </c>
      <c r="W46" s="355">
        <f t="shared" si="7"/>
        <v>4.125</v>
      </c>
      <c r="X46" s="374">
        <f t="shared" si="8"/>
        <v>331</v>
      </c>
      <c r="Y46" s="202">
        <f t="shared" si="9"/>
        <v>61.5</v>
      </c>
      <c r="Z46" s="200" t="e">
        <f>IF(#REF!="","",$AA46-COUNTIFS(#REF!,"&lt;&gt;"&amp;#REF!,$AA$4:$AA$125,"&lt;"&amp;$AA46))</f>
        <v>#REF!</v>
      </c>
      <c r="AA46" s="194" t="e">
        <f>IF(#REF!="","",RANK($AC46,$AC$4:$AC$125))</f>
        <v>#REF!</v>
      </c>
      <c r="AC46" s="78">
        <f t="shared" si="5"/>
        <v>2750331061.5</v>
      </c>
      <c r="AD46" s="77">
        <f t="shared" si="4"/>
        <v>275</v>
      </c>
    </row>
    <row r="47" spans="1:30" ht="18" customHeight="1">
      <c r="A47" s="321">
        <f t="shared" si="6"/>
        <v>44</v>
      </c>
      <c r="B47" s="321">
        <v>4</v>
      </c>
      <c r="C47" s="214">
        <v>13</v>
      </c>
      <c r="D47" s="215" t="s">
        <v>280</v>
      </c>
      <c r="E47" s="44" t="s">
        <v>158</v>
      </c>
      <c r="F47" s="206">
        <v>99</v>
      </c>
      <c r="G47" s="206">
        <v>41</v>
      </c>
      <c r="H47" s="334">
        <v>5</v>
      </c>
      <c r="I47" s="44" t="s">
        <v>331</v>
      </c>
      <c r="J47" s="206">
        <v>120</v>
      </c>
      <c r="K47" s="206">
        <v>80</v>
      </c>
      <c r="L47" s="334">
        <v>3</v>
      </c>
      <c r="M47" s="343">
        <v>5</v>
      </c>
      <c r="N47" s="343">
        <v>2</v>
      </c>
      <c r="O47" s="44" t="s">
        <v>127</v>
      </c>
      <c r="P47" s="207">
        <v>57</v>
      </c>
      <c r="Q47" s="207">
        <v>72</v>
      </c>
      <c r="R47" s="335">
        <v>4</v>
      </c>
      <c r="S47" s="44" t="s">
        <v>128</v>
      </c>
      <c r="T47" s="207">
        <v>51</v>
      </c>
      <c r="U47" s="207">
        <v>51</v>
      </c>
      <c r="V47" s="335">
        <v>5</v>
      </c>
      <c r="W47" s="358">
        <f t="shared" si="7"/>
        <v>4.375</v>
      </c>
      <c r="X47" s="375">
        <f t="shared" si="8"/>
        <v>327</v>
      </c>
      <c r="Y47" s="203">
        <f t="shared" si="9"/>
        <v>60.833333333333336</v>
      </c>
      <c r="Z47" s="200" t="e">
        <f>IF(#REF!="","",$AA47-COUNTIFS(#REF!,"&lt;&gt;"&amp;#REF!,$AA$4:$AA$125,"&lt;"&amp;$AA47))</f>
        <v>#REF!</v>
      </c>
      <c r="AA47" s="194" t="e">
        <f>IF(#REF!="","",RANK($AC47,$AC$4:$AC$125))</f>
        <v>#REF!</v>
      </c>
      <c r="AC47" s="78">
        <f t="shared" si="5"/>
        <v>2650327060.8333335</v>
      </c>
      <c r="AD47" s="77">
        <f t="shared" si="4"/>
        <v>265</v>
      </c>
    </row>
    <row r="48" spans="1:30" ht="18" customHeight="1">
      <c r="A48" s="321">
        <f t="shared" si="6"/>
        <v>45</v>
      </c>
      <c r="B48" s="321">
        <v>5</v>
      </c>
      <c r="C48" s="214">
        <v>12</v>
      </c>
      <c r="D48" s="215" t="s">
        <v>299</v>
      </c>
      <c r="E48" s="44" t="s">
        <v>158</v>
      </c>
      <c r="F48" s="206">
        <v>103</v>
      </c>
      <c r="G48" s="206">
        <v>48</v>
      </c>
      <c r="H48" s="334">
        <v>5</v>
      </c>
      <c r="I48" s="44" t="s">
        <v>331</v>
      </c>
      <c r="J48" s="206">
        <v>119</v>
      </c>
      <c r="K48" s="206">
        <v>78</v>
      </c>
      <c r="L48" s="334">
        <v>3</v>
      </c>
      <c r="M48" s="346">
        <v>3</v>
      </c>
      <c r="N48" s="346">
        <v>5</v>
      </c>
      <c r="O48" s="44" t="s">
        <v>129</v>
      </c>
      <c r="P48" s="207">
        <v>50</v>
      </c>
      <c r="Q48" s="207">
        <v>45</v>
      </c>
      <c r="R48" s="335">
        <v>5</v>
      </c>
      <c r="S48" s="44" t="s">
        <v>128</v>
      </c>
      <c r="T48" s="207">
        <v>54</v>
      </c>
      <c r="U48" s="207">
        <v>61</v>
      </c>
      <c r="V48" s="335">
        <v>4</v>
      </c>
      <c r="W48" s="353">
        <f t="shared" si="7"/>
        <v>3.875</v>
      </c>
      <c r="X48" s="372">
        <f t="shared" si="8"/>
        <v>326</v>
      </c>
      <c r="Y48" s="203">
        <f t="shared" si="9"/>
        <v>59.666666666666664</v>
      </c>
      <c r="Z48" s="200" t="e">
        <f>IF(#REF!="","",$AA48-COUNTIFS(#REF!,"&lt;&gt;"&amp;#REF!,$AA$4:$AA$125,"&lt;"&amp;$AA48))</f>
        <v>#REF!</v>
      </c>
      <c r="AA48" s="194" t="e">
        <f>IF(#REF!="","",RANK($AC48,$AC$4:$AC$125))</f>
        <v>#REF!</v>
      </c>
      <c r="AC48" s="78">
        <f t="shared" si="5"/>
        <v>2850326059.6666665</v>
      </c>
      <c r="AD48" s="77">
        <f t="shared" si="4"/>
        <v>285</v>
      </c>
    </row>
    <row r="49" spans="1:30" ht="18" customHeight="1">
      <c r="A49" s="321">
        <f t="shared" si="6"/>
        <v>46</v>
      </c>
      <c r="B49" s="321">
        <v>1</v>
      </c>
      <c r="C49" s="214">
        <v>16</v>
      </c>
      <c r="D49" s="215" t="s">
        <v>224</v>
      </c>
      <c r="E49" s="44" t="s">
        <v>158</v>
      </c>
      <c r="F49" s="206">
        <v>110</v>
      </c>
      <c r="G49" s="206">
        <v>61</v>
      </c>
      <c r="H49" s="334">
        <v>4</v>
      </c>
      <c r="I49" s="44" t="s">
        <v>159</v>
      </c>
      <c r="J49" s="206">
        <v>109</v>
      </c>
      <c r="K49" s="206">
        <v>62</v>
      </c>
      <c r="L49" s="334">
        <v>4</v>
      </c>
      <c r="M49" s="343">
        <v>2</v>
      </c>
      <c r="N49" s="343">
        <v>4</v>
      </c>
      <c r="O49" s="44" t="s">
        <v>41</v>
      </c>
      <c r="P49" s="207">
        <v>48</v>
      </c>
      <c r="Q49" s="398">
        <v>41</v>
      </c>
      <c r="R49" s="335">
        <v>5</v>
      </c>
      <c r="S49" s="44" t="s">
        <v>200</v>
      </c>
      <c r="T49" s="207">
        <v>56</v>
      </c>
      <c r="U49" s="207">
        <v>67</v>
      </c>
      <c r="V49" s="335">
        <v>4</v>
      </c>
      <c r="W49" s="353">
        <f t="shared" si="7"/>
        <v>3.625</v>
      </c>
      <c r="X49" s="372">
        <f t="shared" si="8"/>
        <v>323</v>
      </c>
      <c r="Y49" s="203">
        <f t="shared" si="9"/>
        <v>59</v>
      </c>
      <c r="Z49" s="200" t="e">
        <f>IF(#REF!="","",$AA49-COUNTIFS(#REF!,"&lt;&gt;"&amp;#REF!,$AA$4:$AA$125,"&lt;"&amp;$AA49))</f>
        <v>#REF!</v>
      </c>
      <c r="AA49" s="194" t="e">
        <f>IF(#REF!="","",RANK($AC49,$AC$4:$AC$125))</f>
        <v>#REF!</v>
      </c>
      <c r="AC49" s="78">
        <f t="shared" si="5"/>
        <v>2950323059</v>
      </c>
      <c r="AD49" s="77">
        <f t="shared" si="4"/>
        <v>295</v>
      </c>
    </row>
    <row r="50" spans="1:30" ht="18" customHeight="1">
      <c r="A50" s="321">
        <f t="shared" si="6"/>
        <v>47</v>
      </c>
      <c r="B50" s="321">
        <v>6</v>
      </c>
      <c r="C50" s="214">
        <v>16</v>
      </c>
      <c r="D50" s="215" t="s">
        <v>324</v>
      </c>
      <c r="E50" s="44" t="s">
        <v>158</v>
      </c>
      <c r="F50" s="206">
        <v>103</v>
      </c>
      <c r="G50" s="206">
        <v>48</v>
      </c>
      <c r="H50" s="334">
        <v>5</v>
      </c>
      <c r="I50" s="44" t="s">
        <v>331</v>
      </c>
      <c r="J50" s="206">
        <v>119</v>
      </c>
      <c r="K50" s="206">
        <v>78</v>
      </c>
      <c r="L50" s="334">
        <v>3</v>
      </c>
      <c r="M50" s="343">
        <v>3</v>
      </c>
      <c r="N50" s="343">
        <v>3</v>
      </c>
      <c r="O50" s="44" t="s">
        <v>127</v>
      </c>
      <c r="P50" s="206">
        <v>35</v>
      </c>
      <c r="Q50" s="206">
        <v>9</v>
      </c>
      <c r="R50" s="334">
        <v>8</v>
      </c>
      <c r="S50" s="44" t="s">
        <v>128</v>
      </c>
      <c r="T50" s="206">
        <v>62</v>
      </c>
      <c r="U50" s="206">
        <v>87</v>
      </c>
      <c r="V50" s="334">
        <v>2</v>
      </c>
      <c r="W50" s="353">
        <f t="shared" si="7"/>
        <v>4</v>
      </c>
      <c r="X50" s="372">
        <f t="shared" si="8"/>
        <v>319</v>
      </c>
      <c r="Y50" s="203">
        <f t="shared" si="9"/>
        <v>58</v>
      </c>
      <c r="Z50" s="200" t="e">
        <f>IF(#REF!="","",$AA50-COUNTIFS(#REF!,"&lt;&gt;"&amp;#REF!,$AA$4:$AA$125,"&lt;"&amp;$AA50))</f>
        <v>#REF!</v>
      </c>
      <c r="AA50" s="194" t="e">
        <f>IF(#REF!="","",RANK($AC50,$AC$4:$AC$125))</f>
        <v>#REF!</v>
      </c>
      <c r="AC50" s="78">
        <f t="shared" si="5"/>
        <v>2800319058</v>
      </c>
      <c r="AD50" s="77">
        <f t="shared" si="4"/>
        <v>280</v>
      </c>
    </row>
    <row r="51" spans="1:30" ht="18" customHeight="1">
      <c r="A51" s="321">
        <f t="shared" si="6"/>
        <v>48</v>
      </c>
      <c r="B51" s="321">
        <v>5</v>
      </c>
      <c r="C51" s="214">
        <v>13</v>
      </c>
      <c r="D51" s="215" t="s">
        <v>300</v>
      </c>
      <c r="E51" s="44" t="s">
        <v>158</v>
      </c>
      <c r="F51" s="206">
        <v>113</v>
      </c>
      <c r="G51" s="206">
        <v>68</v>
      </c>
      <c r="H51" s="334">
        <v>4</v>
      </c>
      <c r="I51" s="44" t="s">
        <v>332</v>
      </c>
      <c r="J51" s="206">
        <v>106</v>
      </c>
      <c r="K51" s="206">
        <v>57</v>
      </c>
      <c r="L51" s="334">
        <v>5</v>
      </c>
      <c r="M51" s="346">
        <v>4</v>
      </c>
      <c r="N51" s="346">
        <v>3</v>
      </c>
      <c r="O51" s="44" t="s">
        <v>128</v>
      </c>
      <c r="P51" s="207">
        <v>58</v>
      </c>
      <c r="Q51" s="207">
        <v>73</v>
      </c>
      <c r="R51" s="335">
        <v>4</v>
      </c>
      <c r="S51" s="44" t="s">
        <v>333</v>
      </c>
      <c r="T51" s="207">
        <v>42</v>
      </c>
      <c r="U51" s="207">
        <v>22</v>
      </c>
      <c r="V51" s="335">
        <v>6</v>
      </c>
      <c r="W51" s="353">
        <f t="shared" si="7"/>
        <v>4.5</v>
      </c>
      <c r="X51" s="372">
        <f t="shared" si="8"/>
        <v>319</v>
      </c>
      <c r="Y51" s="203">
        <f t="shared" si="9"/>
        <v>57.5</v>
      </c>
      <c r="Z51" s="200" t="e">
        <f>IF(#REF!="","",$AA51-COUNTIFS(#REF!,"&lt;&gt;"&amp;#REF!,$AA$4:$AA$125,"&lt;"&amp;$AA51))</f>
        <v>#REF!</v>
      </c>
      <c r="AA51" s="194" t="e">
        <f>IF(#REF!="","",RANK($AC51,$AC$4:$AC$125))</f>
        <v>#REF!</v>
      </c>
      <c r="AC51" s="78">
        <f t="shared" si="5"/>
        <v>2600319057.5</v>
      </c>
      <c r="AD51" s="77">
        <f t="shared" si="4"/>
        <v>260</v>
      </c>
    </row>
    <row r="52" spans="1:30" ht="18" customHeight="1">
      <c r="A52" s="321">
        <f t="shared" si="6"/>
        <v>49</v>
      </c>
      <c r="B52" s="321">
        <v>4</v>
      </c>
      <c r="C52" s="214">
        <v>21</v>
      </c>
      <c r="D52" s="215" t="s">
        <v>287</v>
      </c>
      <c r="E52" s="100" t="s">
        <v>160</v>
      </c>
      <c r="F52" s="206">
        <v>118</v>
      </c>
      <c r="G52" s="206">
        <v>79</v>
      </c>
      <c r="H52" s="334">
        <v>3</v>
      </c>
      <c r="I52" s="100" t="s">
        <v>331</v>
      </c>
      <c r="J52" s="206">
        <v>90</v>
      </c>
      <c r="K52" s="206">
        <v>34</v>
      </c>
      <c r="L52" s="334">
        <v>6</v>
      </c>
      <c r="M52" s="346">
        <v>2</v>
      </c>
      <c r="N52" s="346">
        <v>2</v>
      </c>
      <c r="O52" s="100" t="s">
        <v>106</v>
      </c>
      <c r="P52" s="207">
        <v>60</v>
      </c>
      <c r="Q52" s="207">
        <v>78</v>
      </c>
      <c r="R52" s="335">
        <v>3</v>
      </c>
      <c r="S52" s="100" t="s">
        <v>335</v>
      </c>
      <c r="T52" s="207">
        <v>44</v>
      </c>
      <c r="U52" s="207">
        <v>36</v>
      </c>
      <c r="V52" s="335">
        <v>6</v>
      </c>
      <c r="W52" s="353">
        <f t="shared" si="7"/>
        <v>3.875</v>
      </c>
      <c r="X52" s="372">
        <f t="shared" si="8"/>
        <v>312</v>
      </c>
      <c r="Y52" s="203">
        <f t="shared" si="9"/>
        <v>56.666666666666664</v>
      </c>
      <c r="Z52" s="200" t="e">
        <f>IF(#REF!="","",$AA52-COUNTIFS(#REF!,"&lt;&gt;"&amp;#REF!,$AA$4:$AA$125,"&lt;"&amp;$AA52))</f>
        <v>#REF!</v>
      </c>
      <c r="AA52" s="194" t="e">
        <f>IF(#REF!="","",RANK($AC52,$AC$4:$AC$125))</f>
        <v>#REF!</v>
      </c>
      <c r="AC52" s="78">
        <f t="shared" si="5"/>
        <v>2850312056.6666665</v>
      </c>
      <c r="AD52" s="77">
        <f t="shared" si="4"/>
        <v>285</v>
      </c>
    </row>
    <row r="53" spans="1:30" ht="18" customHeight="1">
      <c r="A53" s="321">
        <f t="shared" si="6"/>
        <v>50</v>
      </c>
      <c r="B53" s="321">
        <v>6</v>
      </c>
      <c r="C53" s="214">
        <v>21</v>
      </c>
      <c r="D53" s="215" t="s">
        <v>329</v>
      </c>
      <c r="E53" s="44" t="s">
        <v>160</v>
      </c>
      <c r="F53" s="206">
        <v>107</v>
      </c>
      <c r="G53" s="206">
        <v>55</v>
      </c>
      <c r="H53" s="334">
        <v>5</v>
      </c>
      <c r="I53" s="44" t="s">
        <v>331</v>
      </c>
      <c r="J53" s="206">
        <v>112</v>
      </c>
      <c r="K53" s="206">
        <v>67</v>
      </c>
      <c r="L53" s="334">
        <v>4</v>
      </c>
      <c r="M53" s="343">
        <v>2</v>
      </c>
      <c r="N53" s="343">
        <v>2</v>
      </c>
      <c r="O53" s="44" t="s">
        <v>129</v>
      </c>
      <c r="P53" s="206">
        <v>57</v>
      </c>
      <c r="Q53" s="206">
        <v>65</v>
      </c>
      <c r="R53" s="334">
        <v>4</v>
      </c>
      <c r="S53" s="44" t="s">
        <v>130</v>
      </c>
      <c r="T53" s="206">
        <v>42</v>
      </c>
      <c r="U53" s="206">
        <v>28</v>
      </c>
      <c r="V53" s="334">
        <v>6</v>
      </c>
      <c r="W53" s="353">
        <f t="shared" si="7"/>
        <v>4</v>
      </c>
      <c r="X53" s="372">
        <f t="shared" si="8"/>
        <v>318</v>
      </c>
      <c r="Y53" s="203">
        <f t="shared" si="9"/>
        <v>56.166666666666664</v>
      </c>
      <c r="Z53" s="200" t="e">
        <f>IF(#REF!="","",$AA53-COUNTIFS(#REF!,"&lt;&gt;"&amp;#REF!,$AA$4:$AA$125,"&lt;"&amp;$AA53))</f>
        <v>#REF!</v>
      </c>
      <c r="AA53" s="194" t="e">
        <f>IF(#REF!="","",RANK($AC53,$AC$4:$AC$125))</f>
        <v>#REF!</v>
      </c>
      <c r="AC53" s="78">
        <f t="shared" si="5"/>
        <v>2800318056.1666665</v>
      </c>
      <c r="AD53" s="77">
        <f t="shared" si="4"/>
        <v>280</v>
      </c>
    </row>
    <row r="54" spans="1:30" ht="18" customHeight="1">
      <c r="A54" s="321">
        <f t="shared" si="6"/>
        <v>51</v>
      </c>
      <c r="B54" s="321">
        <v>5</v>
      </c>
      <c r="C54" s="214">
        <v>6</v>
      </c>
      <c r="D54" s="215" t="s">
        <v>294</v>
      </c>
      <c r="E54" s="44" t="s">
        <v>158</v>
      </c>
      <c r="F54" s="206">
        <v>106</v>
      </c>
      <c r="G54" s="206">
        <v>53</v>
      </c>
      <c r="H54" s="334">
        <v>5</v>
      </c>
      <c r="I54" s="44" t="s">
        <v>331</v>
      </c>
      <c r="J54" s="206">
        <v>113</v>
      </c>
      <c r="K54" s="206">
        <v>69</v>
      </c>
      <c r="L54" s="334">
        <v>4</v>
      </c>
      <c r="M54" s="346">
        <v>6</v>
      </c>
      <c r="N54" s="346">
        <v>3</v>
      </c>
      <c r="O54" s="44" t="s">
        <v>200</v>
      </c>
      <c r="P54" s="207">
        <v>55</v>
      </c>
      <c r="Q54" s="207">
        <v>63</v>
      </c>
      <c r="R54" s="335">
        <v>4</v>
      </c>
      <c r="S54" s="44" t="s">
        <v>128</v>
      </c>
      <c r="T54" s="207">
        <v>42</v>
      </c>
      <c r="U54" s="207">
        <v>27</v>
      </c>
      <c r="V54" s="335">
        <v>6</v>
      </c>
      <c r="W54" s="353">
        <f t="shared" si="7"/>
        <v>5</v>
      </c>
      <c r="X54" s="372">
        <f t="shared" si="8"/>
        <v>316</v>
      </c>
      <c r="Y54" s="203">
        <f t="shared" si="9"/>
        <v>55.666666666666664</v>
      </c>
      <c r="Z54" s="200" t="e">
        <f>IF(#REF!="","",$AA54-COUNTIFS(#REF!,"&lt;&gt;"&amp;#REF!,$AA$4:$AA$125,"&lt;"&amp;$AA54))</f>
        <v>#REF!</v>
      </c>
      <c r="AA54" s="194" t="e">
        <f>IF(#REF!="","",RANK($AC54,$AC$4:$AC$125))</f>
        <v>#REF!</v>
      </c>
      <c r="AC54" s="78">
        <f t="shared" si="5"/>
        <v>2400316055.6666665</v>
      </c>
      <c r="AD54" s="77">
        <f t="shared" si="4"/>
        <v>240</v>
      </c>
    </row>
    <row r="55" spans="1:30" ht="18" customHeight="1">
      <c r="A55" s="321">
        <f t="shared" si="6"/>
        <v>52</v>
      </c>
      <c r="B55" s="321">
        <v>5</v>
      </c>
      <c r="C55" s="214">
        <v>3</v>
      </c>
      <c r="D55" s="215" t="s">
        <v>291</v>
      </c>
      <c r="E55" s="44" t="s">
        <v>160</v>
      </c>
      <c r="F55" s="206">
        <v>102</v>
      </c>
      <c r="G55" s="206">
        <v>46</v>
      </c>
      <c r="H55" s="334">
        <v>5</v>
      </c>
      <c r="I55" s="44" t="s">
        <v>331</v>
      </c>
      <c r="J55" s="206">
        <v>114</v>
      </c>
      <c r="K55" s="206">
        <v>70</v>
      </c>
      <c r="L55" s="334">
        <v>4</v>
      </c>
      <c r="M55" s="346">
        <v>3</v>
      </c>
      <c r="N55" s="346">
        <v>4</v>
      </c>
      <c r="O55" s="44" t="s">
        <v>127</v>
      </c>
      <c r="P55" s="207">
        <v>52</v>
      </c>
      <c r="Q55" s="207">
        <v>53</v>
      </c>
      <c r="R55" s="335">
        <v>5</v>
      </c>
      <c r="S55" s="44" t="s">
        <v>128</v>
      </c>
      <c r="T55" s="207">
        <v>49</v>
      </c>
      <c r="U55" s="207">
        <v>46</v>
      </c>
      <c r="V55" s="335">
        <v>5</v>
      </c>
      <c r="W55" s="353">
        <f t="shared" si="7"/>
        <v>4.25</v>
      </c>
      <c r="X55" s="372">
        <f t="shared" si="8"/>
        <v>317</v>
      </c>
      <c r="Y55" s="203">
        <f t="shared" si="9"/>
        <v>55.166666666666664</v>
      </c>
      <c r="Z55" s="200" t="e">
        <f>IF(#REF!="","",$AA55-COUNTIFS(#REF!,"&lt;&gt;"&amp;#REF!,$AA$4:$AA$125,"&lt;"&amp;$AA55))</f>
        <v>#REF!</v>
      </c>
      <c r="AA55" s="194" t="e">
        <f>IF(#REF!="","",RANK($AC55,$AC$4:$AC$125))</f>
        <v>#REF!</v>
      </c>
      <c r="AC55" s="78">
        <f t="shared" si="5"/>
        <v>2700317055.1666665</v>
      </c>
      <c r="AD55" s="77">
        <f t="shared" si="4"/>
        <v>270</v>
      </c>
    </row>
    <row r="56" spans="1:30" ht="18" customHeight="1">
      <c r="A56" s="321">
        <f t="shared" si="6"/>
        <v>53</v>
      </c>
      <c r="B56" s="321">
        <v>4</v>
      </c>
      <c r="C56" s="214">
        <v>16</v>
      </c>
      <c r="D56" s="215" t="s">
        <v>282</v>
      </c>
      <c r="E56" s="44" t="s">
        <v>158</v>
      </c>
      <c r="F56" s="206">
        <v>107</v>
      </c>
      <c r="G56" s="206">
        <v>55</v>
      </c>
      <c r="H56" s="334">
        <v>5</v>
      </c>
      <c r="I56" s="44" t="s">
        <v>159</v>
      </c>
      <c r="J56" s="206">
        <v>119</v>
      </c>
      <c r="K56" s="206">
        <v>78</v>
      </c>
      <c r="L56" s="334">
        <v>3</v>
      </c>
      <c r="M56" s="346">
        <v>3</v>
      </c>
      <c r="N56" s="346">
        <v>4</v>
      </c>
      <c r="O56" s="44" t="s">
        <v>41</v>
      </c>
      <c r="P56" s="207">
        <v>46</v>
      </c>
      <c r="Q56" s="207">
        <v>35</v>
      </c>
      <c r="R56" s="335">
        <v>6</v>
      </c>
      <c r="S56" s="44" t="s">
        <v>200</v>
      </c>
      <c r="T56" s="207">
        <v>43</v>
      </c>
      <c r="U56" s="207">
        <v>28</v>
      </c>
      <c r="V56" s="335">
        <v>6</v>
      </c>
      <c r="W56" s="353">
        <f t="shared" si="7"/>
        <v>4.25</v>
      </c>
      <c r="X56" s="372">
        <f t="shared" si="8"/>
        <v>315</v>
      </c>
      <c r="Y56" s="203">
        <f t="shared" si="9"/>
        <v>54.833333333333336</v>
      </c>
      <c r="Z56" s="200" t="e">
        <f>IF(#REF!="","",$AA56-COUNTIFS(#REF!,"&lt;&gt;"&amp;#REF!,$AA$4:$AA$125,"&lt;"&amp;$AA56))</f>
        <v>#REF!</v>
      </c>
      <c r="AA56" s="194" t="e">
        <f>IF(#REF!="","",RANK($AC56,$AC$4:$AC$125))</f>
        <v>#REF!</v>
      </c>
      <c r="AC56" s="78">
        <f t="shared" si="5"/>
        <v>2700315054.8333335</v>
      </c>
      <c r="AD56" s="77">
        <f t="shared" si="4"/>
        <v>270</v>
      </c>
    </row>
    <row r="57" spans="1:30" ht="18" customHeight="1">
      <c r="A57" s="321">
        <f t="shared" si="6"/>
        <v>54</v>
      </c>
      <c r="B57" s="321">
        <v>3</v>
      </c>
      <c r="C57" s="214">
        <v>6</v>
      </c>
      <c r="D57" s="215" t="s">
        <v>255</v>
      </c>
      <c r="E57" s="44" t="s">
        <v>158</v>
      </c>
      <c r="F57" s="206">
        <v>106</v>
      </c>
      <c r="G57" s="206">
        <v>53</v>
      </c>
      <c r="H57" s="334">
        <v>5</v>
      </c>
      <c r="I57" s="44" t="s">
        <v>331</v>
      </c>
      <c r="J57" s="206">
        <v>104</v>
      </c>
      <c r="K57" s="206">
        <v>54</v>
      </c>
      <c r="L57" s="334">
        <v>5</v>
      </c>
      <c r="M57" s="346">
        <v>3</v>
      </c>
      <c r="N57" s="346">
        <v>4</v>
      </c>
      <c r="O57" s="44" t="s">
        <v>200</v>
      </c>
      <c r="P57" s="207">
        <v>50</v>
      </c>
      <c r="Q57" s="207">
        <v>47</v>
      </c>
      <c r="R57" s="335">
        <v>5</v>
      </c>
      <c r="S57" s="44" t="s">
        <v>128</v>
      </c>
      <c r="T57" s="207">
        <v>55</v>
      </c>
      <c r="U57" s="207">
        <v>63</v>
      </c>
      <c r="V57" s="335">
        <v>4</v>
      </c>
      <c r="W57" s="353">
        <f t="shared" si="7"/>
        <v>4.375</v>
      </c>
      <c r="X57" s="372">
        <f t="shared" si="8"/>
        <v>315</v>
      </c>
      <c r="Y57" s="203">
        <f t="shared" si="9"/>
        <v>54</v>
      </c>
      <c r="Z57" s="200" t="e">
        <f>IF(#REF!="","",$AA57-COUNTIFS(#REF!,"&lt;&gt;"&amp;#REF!,$AA$4:$AA$125,"&lt;"&amp;$AA57))</f>
        <v>#REF!</v>
      </c>
      <c r="AA57" s="194" t="e">
        <f>IF(#REF!="","",RANK($AC57,$AC$4:$AC$125))</f>
        <v>#REF!</v>
      </c>
      <c r="AC57" s="78">
        <f t="shared" si="5"/>
        <v>2650315054</v>
      </c>
      <c r="AD57" s="77">
        <f t="shared" si="4"/>
        <v>265</v>
      </c>
    </row>
    <row r="58" spans="1:30" ht="18" customHeight="1">
      <c r="A58" s="321">
        <f t="shared" si="6"/>
        <v>55</v>
      </c>
      <c r="B58" s="321">
        <v>3</v>
      </c>
      <c r="C58" s="214">
        <v>20</v>
      </c>
      <c r="D58" s="215" t="s">
        <v>269</v>
      </c>
      <c r="E58" s="44" t="s">
        <v>158</v>
      </c>
      <c r="F58" s="206">
        <v>106</v>
      </c>
      <c r="G58" s="206">
        <v>53</v>
      </c>
      <c r="H58" s="334">
        <v>5</v>
      </c>
      <c r="I58" s="44" t="s">
        <v>331</v>
      </c>
      <c r="J58" s="206">
        <v>103</v>
      </c>
      <c r="K58" s="206">
        <v>52</v>
      </c>
      <c r="L58" s="334">
        <v>5</v>
      </c>
      <c r="M58" s="343">
        <v>6</v>
      </c>
      <c r="N58" s="343">
        <v>3</v>
      </c>
      <c r="O58" s="44" t="s">
        <v>42</v>
      </c>
      <c r="P58" s="207">
        <v>52</v>
      </c>
      <c r="Q58" s="207">
        <v>56</v>
      </c>
      <c r="R58" s="335">
        <v>5</v>
      </c>
      <c r="S58" s="44" t="s">
        <v>200</v>
      </c>
      <c r="T58" s="207">
        <v>53</v>
      </c>
      <c r="U58" s="207">
        <v>56</v>
      </c>
      <c r="V58" s="335">
        <v>5</v>
      </c>
      <c r="W58" s="353">
        <f t="shared" si="7"/>
        <v>5.25</v>
      </c>
      <c r="X58" s="372">
        <f t="shared" si="8"/>
        <v>314</v>
      </c>
      <c r="Y58" s="203">
        <f t="shared" si="9"/>
        <v>53.666666666666664</v>
      </c>
      <c r="Z58" s="200" t="e">
        <f>IF(#REF!="","",$AA58-COUNTIFS(#REF!,"&lt;&gt;"&amp;#REF!,$AA$4:$AA$125,"&lt;"&amp;$AA58))</f>
        <v>#REF!</v>
      </c>
      <c r="AA58" s="194" t="e">
        <f>IF(#REF!="","",RANK($AC58,$AC$4:$AC$125))</f>
        <v>#REF!</v>
      </c>
      <c r="AC58" s="78">
        <f t="shared" si="5"/>
        <v>2300314053.6666665</v>
      </c>
      <c r="AD58" s="77">
        <f t="shared" si="4"/>
        <v>230</v>
      </c>
    </row>
    <row r="59" spans="1:30" ht="18" customHeight="1">
      <c r="A59" s="321">
        <f t="shared" si="6"/>
        <v>56</v>
      </c>
      <c r="B59" s="321">
        <v>6</v>
      </c>
      <c r="C59" s="214">
        <v>4</v>
      </c>
      <c r="D59" s="215" t="s">
        <v>312</v>
      </c>
      <c r="E59" s="44" t="s">
        <v>158</v>
      </c>
      <c r="F59" s="208">
        <v>105</v>
      </c>
      <c r="G59" s="208">
        <v>51</v>
      </c>
      <c r="H59" s="336">
        <v>5</v>
      </c>
      <c r="I59" s="44" t="s">
        <v>331</v>
      </c>
      <c r="J59" s="208">
        <v>102</v>
      </c>
      <c r="K59" s="208">
        <v>50</v>
      </c>
      <c r="L59" s="336">
        <v>5</v>
      </c>
      <c r="M59" s="346">
        <v>3</v>
      </c>
      <c r="N59" s="346">
        <v>1</v>
      </c>
      <c r="O59" s="44" t="s">
        <v>127</v>
      </c>
      <c r="P59" s="207">
        <v>57</v>
      </c>
      <c r="Q59" s="207">
        <v>72</v>
      </c>
      <c r="R59" s="335">
        <v>4</v>
      </c>
      <c r="S59" s="44" t="s">
        <v>128</v>
      </c>
      <c r="T59" s="207">
        <v>49</v>
      </c>
      <c r="U59" s="207">
        <v>46</v>
      </c>
      <c r="V59" s="335">
        <v>5</v>
      </c>
      <c r="W59" s="353">
        <f t="shared" si="7"/>
        <v>4.375</v>
      </c>
      <c r="X59" s="372">
        <f t="shared" si="8"/>
        <v>313</v>
      </c>
      <c r="Y59" s="203">
        <f t="shared" si="9"/>
        <v>53.333333333333336</v>
      </c>
      <c r="Z59" s="200" t="e">
        <f>IF(#REF!="","",$AA59-COUNTIFS(#REF!,"&lt;&gt;"&amp;#REF!,$AA$4:$AA$125,"&lt;"&amp;$AA59))</f>
        <v>#REF!</v>
      </c>
      <c r="AA59" s="194" t="e">
        <f>IF(#REF!="","",RANK($AC59,$AC$4:$AC$125))</f>
        <v>#REF!</v>
      </c>
      <c r="AC59" s="78">
        <f t="shared" si="5"/>
        <v>2650313053.3333335</v>
      </c>
      <c r="AD59" s="77">
        <f t="shared" si="4"/>
        <v>265</v>
      </c>
    </row>
    <row r="60" spans="1:30" ht="18" customHeight="1">
      <c r="A60" s="321">
        <f t="shared" si="6"/>
        <v>56</v>
      </c>
      <c r="B60" s="321">
        <v>3</v>
      </c>
      <c r="C60" s="214">
        <v>15</v>
      </c>
      <c r="D60" s="215" t="s">
        <v>264</v>
      </c>
      <c r="E60" s="44" t="s">
        <v>160</v>
      </c>
      <c r="F60" s="206">
        <v>115</v>
      </c>
      <c r="G60" s="206">
        <v>72</v>
      </c>
      <c r="H60" s="334">
        <v>4</v>
      </c>
      <c r="I60" s="44" t="s">
        <v>331</v>
      </c>
      <c r="J60" s="206">
        <v>98</v>
      </c>
      <c r="K60" s="206">
        <v>44</v>
      </c>
      <c r="L60" s="334">
        <v>5</v>
      </c>
      <c r="M60" s="346">
        <v>4</v>
      </c>
      <c r="N60" s="346">
        <v>2</v>
      </c>
      <c r="O60" s="44" t="s">
        <v>127</v>
      </c>
      <c r="P60" s="207">
        <v>50</v>
      </c>
      <c r="Q60" s="207">
        <v>46</v>
      </c>
      <c r="R60" s="335">
        <v>5</v>
      </c>
      <c r="S60" s="44" t="s">
        <v>128</v>
      </c>
      <c r="T60" s="207">
        <v>48</v>
      </c>
      <c r="U60" s="207">
        <v>42</v>
      </c>
      <c r="V60" s="335">
        <v>5</v>
      </c>
      <c r="W60" s="353">
        <f t="shared" si="7"/>
        <v>4.5</v>
      </c>
      <c r="X60" s="372">
        <f t="shared" si="8"/>
        <v>311</v>
      </c>
      <c r="Y60" s="203">
        <f t="shared" si="9"/>
        <v>53.333333333333336</v>
      </c>
      <c r="Z60" s="200" t="e">
        <f>IF(#REF!="","",$AA60-COUNTIFS(#REF!,"&lt;&gt;"&amp;#REF!,$AA$4:$AA$125,"&lt;"&amp;$AA60))</f>
        <v>#REF!</v>
      </c>
      <c r="AA60" s="194" t="e">
        <f>IF(#REF!="","",RANK($AC60,$AC$4:$AC$125))</f>
        <v>#REF!</v>
      </c>
      <c r="AC60" s="78">
        <f t="shared" si="5"/>
        <v>2600311053.3333335</v>
      </c>
      <c r="AD60" s="77">
        <f t="shared" si="4"/>
        <v>260</v>
      </c>
    </row>
    <row r="61" spans="1:30" ht="18" customHeight="1">
      <c r="A61" s="321">
        <f t="shared" si="6"/>
        <v>58</v>
      </c>
      <c r="B61" s="321">
        <v>2</v>
      </c>
      <c r="C61" s="214">
        <v>8</v>
      </c>
      <c r="D61" s="215" t="s">
        <v>237</v>
      </c>
      <c r="E61" s="44" t="s">
        <v>158</v>
      </c>
      <c r="F61" s="206">
        <v>106</v>
      </c>
      <c r="G61" s="206">
        <v>53</v>
      </c>
      <c r="H61" s="334">
        <v>5</v>
      </c>
      <c r="I61" s="44" t="s">
        <v>331</v>
      </c>
      <c r="J61" s="206">
        <v>103</v>
      </c>
      <c r="K61" s="206">
        <v>52</v>
      </c>
      <c r="L61" s="334">
        <v>5</v>
      </c>
      <c r="M61" s="343">
        <v>6</v>
      </c>
      <c r="N61" s="343">
        <v>1</v>
      </c>
      <c r="O61" s="44" t="s">
        <v>42</v>
      </c>
      <c r="P61" s="207">
        <v>51</v>
      </c>
      <c r="Q61" s="207">
        <v>53</v>
      </c>
      <c r="R61" s="335">
        <v>5</v>
      </c>
      <c r="S61" s="44" t="s">
        <v>200</v>
      </c>
      <c r="T61" s="207">
        <v>53</v>
      </c>
      <c r="U61" s="207">
        <v>56</v>
      </c>
      <c r="V61" s="335">
        <v>5</v>
      </c>
      <c r="W61" s="353">
        <f t="shared" si="7"/>
        <v>5.25</v>
      </c>
      <c r="X61" s="371">
        <f t="shared" si="8"/>
        <v>313</v>
      </c>
      <c r="Y61" s="203">
        <f t="shared" si="9"/>
        <v>53.166666666666664</v>
      </c>
      <c r="Z61" s="200" t="e">
        <f>IF(#REF!="","",$AA61-COUNTIFS(#REF!,"&lt;&gt;"&amp;#REF!,$AA$4:$AA$125,"&lt;"&amp;$AA61))</f>
        <v>#REF!</v>
      </c>
      <c r="AA61" s="194" t="e">
        <f>IF(#REF!="","",RANK($AC61,$AC$4:$AC$125))</f>
        <v>#REF!</v>
      </c>
      <c r="AC61" s="78">
        <f t="shared" si="5"/>
        <v>2300313053.1666665</v>
      </c>
      <c r="AD61" s="77">
        <f t="shared" si="4"/>
        <v>230</v>
      </c>
    </row>
    <row r="62" spans="1:30" ht="18" customHeight="1" thickBot="1">
      <c r="A62" s="321">
        <f t="shared" si="6"/>
        <v>58</v>
      </c>
      <c r="B62" s="321">
        <v>1</v>
      </c>
      <c r="C62" s="214">
        <v>7</v>
      </c>
      <c r="D62" s="215" t="s">
        <v>215</v>
      </c>
      <c r="E62" s="44" t="s">
        <v>158</v>
      </c>
      <c r="F62" s="206">
        <v>105</v>
      </c>
      <c r="G62" s="206">
        <v>51</v>
      </c>
      <c r="H62" s="334">
        <v>5</v>
      </c>
      <c r="I62" s="44" t="s">
        <v>159</v>
      </c>
      <c r="J62" s="206">
        <v>91</v>
      </c>
      <c r="K62" s="206">
        <v>35</v>
      </c>
      <c r="L62" s="334">
        <v>6</v>
      </c>
      <c r="M62" s="343">
        <v>2</v>
      </c>
      <c r="N62" s="343">
        <v>1</v>
      </c>
      <c r="O62" s="44" t="s">
        <v>41</v>
      </c>
      <c r="P62" s="207">
        <v>64</v>
      </c>
      <c r="Q62" s="398">
        <v>94</v>
      </c>
      <c r="R62" s="335">
        <v>1</v>
      </c>
      <c r="S62" s="44" t="s">
        <v>47</v>
      </c>
      <c r="T62" s="207">
        <v>50</v>
      </c>
      <c r="U62" s="207">
        <v>53</v>
      </c>
      <c r="V62" s="335">
        <v>5</v>
      </c>
      <c r="W62" s="353">
        <f t="shared" si="7"/>
        <v>4</v>
      </c>
      <c r="X62" s="372">
        <f t="shared" si="8"/>
        <v>310</v>
      </c>
      <c r="Y62" s="203">
        <f t="shared" si="9"/>
        <v>53.166666666666664</v>
      </c>
      <c r="Z62" s="201" t="e">
        <f>IF(#REF!="","",$AA62-COUNTIFS(#REF!,"&lt;&gt;"&amp;#REF!,$AA$4:$AA$125,"&lt;"&amp;$AA62))</f>
        <v>#REF!</v>
      </c>
      <c r="AA62" s="195" t="e">
        <f>IF(#REF!="","",RANK($AC62,$AC$4:$AC$125))</f>
        <v>#REF!</v>
      </c>
      <c r="AC62" s="78">
        <f t="shared" si="5"/>
        <v>2800310053.1666665</v>
      </c>
      <c r="AD62" s="77">
        <f t="shared" si="4"/>
        <v>280</v>
      </c>
    </row>
    <row r="63" spans="1:30" ht="18" customHeight="1">
      <c r="A63" s="321">
        <f t="shared" si="6"/>
        <v>60</v>
      </c>
      <c r="B63" s="321">
        <v>6</v>
      </c>
      <c r="C63" s="214">
        <v>2</v>
      </c>
      <c r="D63" s="215" t="s">
        <v>310</v>
      </c>
      <c r="E63" s="44" t="s">
        <v>158</v>
      </c>
      <c r="F63" s="206">
        <v>91</v>
      </c>
      <c r="G63" s="206">
        <v>29</v>
      </c>
      <c r="H63" s="334">
        <v>6</v>
      </c>
      <c r="I63" s="44" t="s">
        <v>331</v>
      </c>
      <c r="J63" s="206">
        <v>116</v>
      </c>
      <c r="K63" s="206">
        <v>73</v>
      </c>
      <c r="L63" s="334">
        <v>4</v>
      </c>
      <c r="M63" s="346">
        <v>4</v>
      </c>
      <c r="N63" s="346">
        <v>6</v>
      </c>
      <c r="O63" s="44" t="s">
        <v>200</v>
      </c>
      <c r="P63" s="207">
        <v>50</v>
      </c>
      <c r="Q63" s="207">
        <v>47</v>
      </c>
      <c r="R63" s="335">
        <v>5</v>
      </c>
      <c r="S63" s="44" t="s">
        <v>128</v>
      </c>
      <c r="T63" s="207">
        <v>55</v>
      </c>
      <c r="U63" s="207">
        <v>63</v>
      </c>
      <c r="V63" s="335">
        <v>4</v>
      </c>
      <c r="W63" s="353">
        <f t="shared" si="7"/>
        <v>4.625</v>
      </c>
      <c r="X63" s="372">
        <f t="shared" si="8"/>
        <v>312</v>
      </c>
      <c r="Y63" s="203">
        <f t="shared" si="9"/>
        <v>52.333333333333336</v>
      </c>
      <c r="Z63" s="199" t="e">
        <f>IF(#REF!="","",$AA63-COUNTIFS(#REF!,"&lt;&gt;"&amp;#REF!,$AA$4:$AA$125,"&lt;"&amp;$AA63))</f>
        <v>#REF!</v>
      </c>
      <c r="AA63" s="193" t="e">
        <f>IF(#REF!="","",RANK($AC63,$AC$4:$AC$125))</f>
        <v>#REF!</v>
      </c>
      <c r="AC63" s="78">
        <f t="shared" si="5"/>
        <v>2550312052.3333335</v>
      </c>
      <c r="AD63" s="77">
        <f t="shared" si="4"/>
        <v>255</v>
      </c>
    </row>
    <row r="64" spans="1:30" ht="18" customHeight="1">
      <c r="A64" s="321">
        <f t="shared" si="6"/>
        <v>61</v>
      </c>
      <c r="B64" s="321">
        <v>2</v>
      </c>
      <c r="C64" s="214">
        <v>21</v>
      </c>
      <c r="D64" s="215" t="s">
        <v>249</v>
      </c>
      <c r="E64" s="44" t="s">
        <v>158</v>
      </c>
      <c r="F64" s="206">
        <v>105</v>
      </c>
      <c r="G64" s="206">
        <v>51</v>
      </c>
      <c r="H64" s="334">
        <v>5</v>
      </c>
      <c r="I64" s="44" t="s">
        <v>159</v>
      </c>
      <c r="J64" s="206">
        <v>104</v>
      </c>
      <c r="K64" s="206">
        <v>54</v>
      </c>
      <c r="L64" s="334">
        <v>5</v>
      </c>
      <c r="M64" s="346">
        <v>3</v>
      </c>
      <c r="N64" s="346">
        <v>2</v>
      </c>
      <c r="O64" s="44" t="s">
        <v>47</v>
      </c>
      <c r="P64" s="207">
        <v>57</v>
      </c>
      <c r="Q64" s="207">
        <v>69</v>
      </c>
      <c r="R64" s="335">
        <v>4</v>
      </c>
      <c r="S64" s="44" t="s">
        <v>200</v>
      </c>
      <c r="T64" s="207">
        <v>45</v>
      </c>
      <c r="U64" s="207">
        <v>33</v>
      </c>
      <c r="V64" s="335">
        <v>6</v>
      </c>
      <c r="W64" s="353">
        <f t="shared" si="7"/>
        <v>4.5</v>
      </c>
      <c r="X64" s="372">
        <f t="shared" si="8"/>
        <v>311</v>
      </c>
      <c r="Y64" s="203">
        <f t="shared" si="9"/>
        <v>52</v>
      </c>
      <c r="Z64" s="200" t="e">
        <f>IF(#REF!="","",$AA64-COUNTIFS(#REF!,"&lt;&gt;"&amp;#REF!,$AA$4:$AA$125,"&lt;"&amp;$AA64))</f>
        <v>#REF!</v>
      </c>
      <c r="AA64" s="194" t="e">
        <f>IF(#REF!="","",RANK($AC64,$AC$4:$AC$125))</f>
        <v>#REF!</v>
      </c>
      <c r="AC64" s="78">
        <f t="shared" si="5"/>
        <v>2600311052</v>
      </c>
      <c r="AD64" s="77">
        <f t="shared" si="4"/>
        <v>260</v>
      </c>
    </row>
    <row r="65" spans="1:30" ht="18" customHeight="1" thickBot="1">
      <c r="A65" s="327">
        <f t="shared" si="6"/>
        <v>61</v>
      </c>
      <c r="B65" s="327">
        <v>6</v>
      </c>
      <c r="C65" s="216">
        <v>20</v>
      </c>
      <c r="D65" s="217" t="s">
        <v>328</v>
      </c>
      <c r="E65" s="338" t="s">
        <v>158</v>
      </c>
      <c r="F65" s="328">
        <v>108</v>
      </c>
      <c r="G65" s="328">
        <v>57</v>
      </c>
      <c r="H65" s="339">
        <v>5</v>
      </c>
      <c r="I65" s="338" t="s">
        <v>159</v>
      </c>
      <c r="J65" s="328">
        <v>103</v>
      </c>
      <c r="K65" s="328">
        <v>52</v>
      </c>
      <c r="L65" s="339">
        <v>5</v>
      </c>
      <c r="M65" s="344">
        <v>3</v>
      </c>
      <c r="N65" s="344">
        <v>1</v>
      </c>
      <c r="O65" s="338" t="s">
        <v>41</v>
      </c>
      <c r="P65" s="328">
        <v>53</v>
      </c>
      <c r="Q65" s="328">
        <v>57</v>
      </c>
      <c r="R65" s="339">
        <v>5</v>
      </c>
      <c r="S65" s="338" t="s">
        <v>200</v>
      </c>
      <c r="T65" s="328">
        <v>46</v>
      </c>
      <c r="U65" s="328">
        <v>37</v>
      </c>
      <c r="V65" s="339">
        <v>6</v>
      </c>
      <c r="W65" s="354">
        <f t="shared" si="7"/>
        <v>4.625</v>
      </c>
      <c r="X65" s="373">
        <f t="shared" si="8"/>
        <v>310</v>
      </c>
      <c r="Y65" s="330">
        <f t="shared" si="9"/>
        <v>52</v>
      </c>
      <c r="Z65" s="200" t="e">
        <f>IF(#REF!="","",$AA65-COUNTIFS(#REF!,"&lt;&gt;"&amp;#REF!,$AA$4:$AA$125,"&lt;"&amp;$AA65))</f>
        <v>#REF!</v>
      </c>
      <c r="AA65" s="194" t="e">
        <f>IF(#REF!="","",RANK($AC65,$AC$4:$AC$125))</f>
        <v>#REF!</v>
      </c>
      <c r="AC65" s="78">
        <f t="shared" si="5"/>
        <v>2550310052</v>
      </c>
      <c r="AD65" s="77">
        <f t="shared" si="4"/>
        <v>255</v>
      </c>
    </row>
    <row r="66" spans="1:30" ht="18" customHeight="1">
      <c r="A66" s="320">
        <f t="shared" si="6"/>
        <v>63</v>
      </c>
      <c r="B66" s="320">
        <v>2</v>
      </c>
      <c r="C66" s="212">
        <v>12</v>
      </c>
      <c r="D66" s="213" t="s">
        <v>241</v>
      </c>
      <c r="E66" s="51" t="s">
        <v>158</v>
      </c>
      <c r="F66" s="205">
        <v>101</v>
      </c>
      <c r="G66" s="205">
        <v>44</v>
      </c>
      <c r="H66" s="340">
        <v>5</v>
      </c>
      <c r="I66" s="51" t="s">
        <v>159</v>
      </c>
      <c r="J66" s="205">
        <v>99</v>
      </c>
      <c r="K66" s="205">
        <v>46</v>
      </c>
      <c r="L66" s="340">
        <v>5</v>
      </c>
      <c r="M66" s="345">
        <v>3</v>
      </c>
      <c r="N66" s="345">
        <v>2</v>
      </c>
      <c r="O66" s="51" t="s">
        <v>47</v>
      </c>
      <c r="P66" s="211">
        <v>59</v>
      </c>
      <c r="Q66" s="211">
        <v>74</v>
      </c>
      <c r="R66" s="351">
        <v>4</v>
      </c>
      <c r="S66" s="51" t="s">
        <v>106</v>
      </c>
      <c r="T66" s="211">
        <v>53</v>
      </c>
      <c r="U66" s="211">
        <v>57</v>
      </c>
      <c r="V66" s="351">
        <v>5</v>
      </c>
      <c r="W66" s="355">
        <f t="shared" si="7"/>
        <v>4.375</v>
      </c>
      <c r="X66" s="392">
        <f t="shared" si="8"/>
        <v>312</v>
      </c>
      <c r="Y66" s="202">
        <f t="shared" si="9"/>
        <v>51.833333333333336</v>
      </c>
      <c r="Z66" s="200" t="e">
        <f>IF(#REF!="","",$AA66-COUNTIFS(#REF!,"&lt;&gt;"&amp;#REF!,$AA$4:$AA$125,"&lt;"&amp;$AA66))</f>
        <v>#REF!</v>
      </c>
      <c r="AA66" s="194" t="e">
        <f>IF(#REF!="","",RANK($AC66,$AC$4:$AC$125))</f>
        <v>#REF!</v>
      </c>
      <c r="AC66" s="78">
        <f t="shared" si="5"/>
        <v>2650312051.8333335</v>
      </c>
      <c r="AD66" s="77">
        <f t="shared" si="4"/>
        <v>265</v>
      </c>
    </row>
    <row r="67" spans="1:30" ht="18" customHeight="1">
      <c r="A67" s="321">
        <f t="shared" si="6"/>
        <v>64</v>
      </c>
      <c r="B67" s="321">
        <v>4</v>
      </c>
      <c r="C67" s="214">
        <v>9</v>
      </c>
      <c r="D67" s="215" t="s">
        <v>277</v>
      </c>
      <c r="E67" s="44" t="s">
        <v>158</v>
      </c>
      <c r="F67" s="206">
        <v>103</v>
      </c>
      <c r="G67" s="206">
        <v>48</v>
      </c>
      <c r="H67" s="334">
        <v>5</v>
      </c>
      <c r="I67" s="44" t="s">
        <v>159</v>
      </c>
      <c r="J67" s="206">
        <v>77</v>
      </c>
      <c r="K67" s="206">
        <v>20</v>
      </c>
      <c r="L67" s="334">
        <v>7</v>
      </c>
      <c r="M67" s="343">
        <v>3</v>
      </c>
      <c r="N67" s="343">
        <v>1</v>
      </c>
      <c r="O67" s="44" t="s">
        <v>41</v>
      </c>
      <c r="P67" s="207">
        <v>64</v>
      </c>
      <c r="Q67" s="207">
        <v>94</v>
      </c>
      <c r="R67" s="335">
        <v>1</v>
      </c>
      <c r="S67" s="44" t="s">
        <v>47</v>
      </c>
      <c r="T67" s="207">
        <v>61</v>
      </c>
      <c r="U67" s="207">
        <v>80</v>
      </c>
      <c r="V67" s="335">
        <v>3</v>
      </c>
      <c r="W67" s="358">
        <f t="shared" si="7"/>
        <v>4.25</v>
      </c>
      <c r="X67" s="375">
        <f t="shared" si="8"/>
        <v>305</v>
      </c>
      <c r="Y67" s="203">
        <f t="shared" si="9"/>
        <v>51.666666666666664</v>
      </c>
      <c r="Z67" s="200" t="e">
        <f>IF(#REF!="","",$AA67-COUNTIFS(#REF!,"&lt;&gt;"&amp;#REF!,$AA$4:$AA$125,"&lt;"&amp;$AA67))</f>
        <v>#REF!</v>
      </c>
      <c r="AA67" s="194" t="e">
        <f>IF(#REF!="","",RANK($AC67,$AC$4:$AC$125))</f>
        <v>#REF!</v>
      </c>
      <c r="AC67" s="78">
        <f t="shared" si="5"/>
        <v>2700305051.6666665</v>
      </c>
      <c r="AD67" s="77">
        <f t="shared" si="4"/>
        <v>270</v>
      </c>
    </row>
    <row r="68" spans="1:30" ht="18" customHeight="1">
      <c r="A68" s="321">
        <f t="shared" ref="A68:A99" si="10">RANK(Y68,$Y$4:$Y$126,)</f>
        <v>65</v>
      </c>
      <c r="B68" s="321">
        <v>3</v>
      </c>
      <c r="C68" s="214">
        <v>8</v>
      </c>
      <c r="D68" s="215" t="s">
        <v>257</v>
      </c>
      <c r="E68" s="44" t="s">
        <v>158</v>
      </c>
      <c r="F68" s="206">
        <v>103</v>
      </c>
      <c r="G68" s="206">
        <v>48</v>
      </c>
      <c r="H68" s="334">
        <v>5</v>
      </c>
      <c r="I68" s="44" t="s">
        <v>331</v>
      </c>
      <c r="J68" s="206">
        <v>110</v>
      </c>
      <c r="K68" s="206">
        <v>64</v>
      </c>
      <c r="L68" s="334">
        <v>4</v>
      </c>
      <c r="M68" s="346">
        <v>5</v>
      </c>
      <c r="N68" s="346">
        <v>4</v>
      </c>
      <c r="O68" s="44" t="s">
        <v>106</v>
      </c>
      <c r="P68" s="207">
        <v>40</v>
      </c>
      <c r="Q68" s="207">
        <v>22</v>
      </c>
      <c r="R68" s="335">
        <v>6</v>
      </c>
      <c r="S68" s="44" t="s">
        <v>200</v>
      </c>
      <c r="T68" s="207">
        <v>55</v>
      </c>
      <c r="U68" s="207">
        <v>63</v>
      </c>
      <c r="V68" s="335">
        <v>4</v>
      </c>
      <c r="W68" s="356">
        <f t="shared" ref="W68:W99" si="11">AVERAGE(H68,L68,M68,AVERAGE(R68,V68))</f>
        <v>4.75</v>
      </c>
      <c r="X68" s="371">
        <f t="shared" ref="X68:X99" si="12">SUM(F68,J68,P68,T68)</f>
        <v>308</v>
      </c>
      <c r="Y68" s="203">
        <f t="shared" ref="Y68:Y99" si="13">AVERAGE(G68,K68,AVERAGE(Q68,U68))</f>
        <v>51.5</v>
      </c>
      <c r="Z68" s="200" t="e">
        <f>IF(#REF!="","",$AA68-COUNTIFS(#REF!,"&lt;&gt;"&amp;#REF!,$AA$4:$AA$125,"&lt;"&amp;$AA68))</f>
        <v>#REF!</v>
      </c>
      <c r="AA68" s="194" t="e">
        <f>IF(#REF!="","",RANK($AC68,$AC$4:$AC$125))</f>
        <v>#REF!</v>
      </c>
      <c r="AC68" s="78">
        <f t="shared" si="5"/>
        <v>2500308051.5</v>
      </c>
      <c r="AD68" s="77">
        <f t="shared" ref="AD68:AD125" si="14">IF(X68=0,"",(IF(H68=0,1,11-H68)*2+IF(L68=0,1,11-L68)*2+IF(M68=0,1,11-M68)*2+IF(R68=0,1,11-R68)+IF(V68=0,11-R68,11-V68))*5)</f>
        <v>250</v>
      </c>
    </row>
    <row r="69" spans="1:30" ht="18" customHeight="1">
      <c r="A69" s="321">
        <f t="shared" si="10"/>
        <v>66</v>
      </c>
      <c r="B69" s="321">
        <v>5</v>
      </c>
      <c r="C69" s="214">
        <v>17</v>
      </c>
      <c r="D69" s="215" t="s">
        <v>304</v>
      </c>
      <c r="E69" s="44" t="s">
        <v>158</v>
      </c>
      <c r="F69" s="207">
        <v>96</v>
      </c>
      <c r="G69" s="207">
        <v>36</v>
      </c>
      <c r="H69" s="335">
        <v>6</v>
      </c>
      <c r="I69" s="44" t="s">
        <v>331</v>
      </c>
      <c r="J69" s="207">
        <v>111</v>
      </c>
      <c r="K69" s="207">
        <v>65</v>
      </c>
      <c r="L69" s="335">
        <v>4</v>
      </c>
      <c r="M69" s="346">
        <v>6</v>
      </c>
      <c r="N69" s="346">
        <v>5</v>
      </c>
      <c r="O69" s="44" t="s">
        <v>200</v>
      </c>
      <c r="P69" s="207">
        <v>42</v>
      </c>
      <c r="Q69" s="207">
        <v>26</v>
      </c>
      <c r="R69" s="335">
        <v>6</v>
      </c>
      <c r="S69" s="44" t="s">
        <v>128</v>
      </c>
      <c r="T69" s="207">
        <v>60</v>
      </c>
      <c r="U69" s="207">
        <v>80</v>
      </c>
      <c r="V69" s="335">
        <v>3</v>
      </c>
      <c r="W69" s="353">
        <f t="shared" si="11"/>
        <v>5.125</v>
      </c>
      <c r="X69" s="372">
        <f t="shared" si="12"/>
        <v>309</v>
      </c>
      <c r="Y69" s="203">
        <f t="shared" si="13"/>
        <v>51.333333333333336</v>
      </c>
      <c r="Z69" s="200" t="e">
        <f>IF(#REF!="","",$AA69-COUNTIFS(#REF!,"&lt;&gt;"&amp;#REF!,$AA$4:$AA$125,"&lt;"&amp;$AA69))</f>
        <v>#REF!</v>
      </c>
      <c r="AA69" s="194" t="e">
        <f>IF(#REF!="","",RANK($AC69,$AC$4:$AC$125))</f>
        <v>#REF!</v>
      </c>
      <c r="AC69" s="78">
        <f t="shared" ref="AC69:AC125" si="15">IF(X69=0,0,(AD69*10000000)+(X69*1000) +Y69)</f>
        <v>2350309051.3333335</v>
      </c>
      <c r="AD69" s="77">
        <f t="shared" si="14"/>
        <v>235</v>
      </c>
    </row>
    <row r="70" spans="1:30" ht="18" customHeight="1">
      <c r="A70" s="321">
        <f t="shared" si="10"/>
        <v>67</v>
      </c>
      <c r="B70" s="321">
        <v>6</v>
      </c>
      <c r="C70" s="214">
        <v>8</v>
      </c>
      <c r="D70" s="215" t="s">
        <v>316</v>
      </c>
      <c r="E70" s="44" t="s">
        <v>158</v>
      </c>
      <c r="F70" s="206">
        <v>92</v>
      </c>
      <c r="G70" s="206">
        <v>30</v>
      </c>
      <c r="H70" s="334">
        <v>6</v>
      </c>
      <c r="I70" s="44" t="s">
        <v>331</v>
      </c>
      <c r="J70" s="206">
        <v>102</v>
      </c>
      <c r="K70" s="206">
        <v>50</v>
      </c>
      <c r="L70" s="334">
        <v>5</v>
      </c>
      <c r="M70" s="346">
        <v>3</v>
      </c>
      <c r="N70" s="346">
        <v>3</v>
      </c>
      <c r="O70" s="44" t="s">
        <v>46</v>
      </c>
      <c r="P70" s="207">
        <v>64</v>
      </c>
      <c r="Q70" s="207">
        <v>89</v>
      </c>
      <c r="R70" s="335">
        <v>2</v>
      </c>
      <c r="S70" s="44" t="s">
        <v>128</v>
      </c>
      <c r="T70" s="207">
        <v>53</v>
      </c>
      <c r="U70" s="207">
        <v>57</v>
      </c>
      <c r="V70" s="335">
        <v>5</v>
      </c>
      <c r="W70" s="353">
        <f t="shared" si="11"/>
        <v>4.375</v>
      </c>
      <c r="X70" s="372">
        <f t="shared" si="12"/>
        <v>311</v>
      </c>
      <c r="Y70" s="203">
        <f t="shared" si="13"/>
        <v>51</v>
      </c>
      <c r="Z70" s="200" t="e">
        <f>IF(#REF!="","",$AA70-COUNTIFS(#REF!,"&lt;&gt;"&amp;#REF!,$AA$4:$AA$125,"&lt;"&amp;$AA70))</f>
        <v>#REF!</v>
      </c>
      <c r="AA70" s="194" t="e">
        <f>IF(#REF!="","",RANK($AC70,$AC$4:$AC$125))</f>
        <v>#REF!</v>
      </c>
      <c r="AC70" s="78">
        <f t="shared" si="15"/>
        <v>2650311051</v>
      </c>
      <c r="AD70" s="77">
        <f t="shared" si="14"/>
        <v>265</v>
      </c>
    </row>
    <row r="71" spans="1:30" ht="18" customHeight="1">
      <c r="A71" s="321">
        <f t="shared" si="10"/>
        <v>68</v>
      </c>
      <c r="B71" s="321">
        <v>2</v>
      </c>
      <c r="C71" s="214">
        <v>10</v>
      </c>
      <c r="D71" s="215" t="s">
        <v>239</v>
      </c>
      <c r="E71" s="44" t="s">
        <v>158</v>
      </c>
      <c r="F71" s="206">
        <v>94</v>
      </c>
      <c r="G71" s="206">
        <v>33</v>
      </c>
      <c r="H71" s="334">
        <v>6</v>
      </c>
      <c r="I71" s="44" t="s">
        <v>331</v>
      </c>
      <c r="J71" s="206">
        <v>119</v>
      </c>
      <c r="K71" s="206">
        <v>78</v>
      </c>
      <c r="L71" s="334">
        <v>3</v>
      </c>
      <c r="M71" s="343">
        <v>5</v>
      </c>
      <c r="N71" s="343">
        <v>4</v>
      </c>
      <c r="O71" s="44" t="s">
        <v>200</v>
      </c>
      <c r="P71" s="207">
        <v>47</v>
      </c>
      <c r="Q71" s="207">
        <v>39</v>
      </c>
      <c r="R71" s="335">
        <v>5</v>
      </c>
      <c r="S71" s="44" t="s">
        <v>128</v>
      </c>
      <c r="T71" s="207">
        <v>48</v>
      </c>
      <c r="U71" s="207">
        <v>42</v>
      </c>
      <c r="V71" s="335">
        <v>5</v>
      </c>
      <c r="W71" s="353">
        <f t="shared" si="11"/>
        <v>4.75</v>
      </c>
      <c r="X71" s="371">
        <f t="shared" si="12"/>
        <v>308</v>
      </c>
      <c r="Y71" s="203">
        <f t="shared" si="13"/>
        <v>50.5</v>
      </c>
      <c r="Z71" s="200" t="e">
        <f>IF(#REF!="","",$AA71-COUNTIFS(#REF!,"&lt;&gt;"&amp;#REF!,$AA$4:$AA$125,"&lt;"&amp;$AA71))</f>
        <v>#REF!</v>
      </c>
      <c r="AA71" s="194" t="e">
        <f>IF(#REF!="","",RANK($AC71,$AC$4:$AC$125))</f>
        <v>#REF!</v>
      </c>
      <c r="AC71" s="78">
        <f t="shared" si="15"/>
        <v>2500308050.5</v>
      </c>
      <c r="AD71" s="77">
        <f t="shared" si="14"/>
        <v>250</v>
      </c>
    </row>
    <row r="72" spans="1:30" ht="18" customHeight="1">
      <c r="A72" s="321">
        <f t="shared" si="10"/>
        <v>69</v>
      </c>
      <c r="B72" s="321">
        <v>6</v>
      </c>
      <c r="C72" s="214">
        <v>15</v>
      </c>
      <c r="D72" s="215" t="s">
        <v>323</v>
      </c>
      <c r="E72" s="44" t="s">
        <v>160</v>
      </c>
      <c r="F72" s="206">
        <v>107</v>
      </c>
      <c r="G72" s="206">
        <v>55</v>
      </c>
      <c r="H72" s="334">
        <v>5</v>
      </c>
      <c r="I72" s="44" t="s">
        <v>331</v>
      </c>
      <c r="J72" s="206">
        <v>119</v>
      </c>
      <c r="K72" s="206">
        <v>78</v>
      </c>
      <c r="L72" s="334">
        <v>3</v>
      </c>
      <c r="M72" s="343">
        <v>6</v>
      </c>
      <c r="N72" s="343">
        <v>2</v>
      </c>
      <c r="O72" s="44" t="s">
        <v>127</v>
      </c>
      <c r="P72" s="206">
        <v>42</v>
      </c>
      <c r="Q72" s="206">
        <v>24</v>
      </c>
      <c r="R72" s="334">
        <v>6</v>
      </c>
      <c r="S72" s="44" t="s">
        <v>128</v>
      </c>
      <c r="T72" s="206">
        <v>36</v>
      </c>
      <c r="U72" s="206">
        <v>10</v>
      </c>
      <c r="V72" s="334">
        <v>7</v>
      </c>
      <c r="W72" s="353">
        <f t="shared" si="11"/>
        <v>5.125</v>
      </c>
      <c r="X72" s="372">
        <f t="shared" si="12"/>
        <v>304</v>
      </c>
      <c r="Y72" s="203">
        <f t="shared" si="13"/>
        <v>50</v>
      </c>
      <c r="Z72" s="200" t="e">
        <f>IF(#REF!="","",$AA72-COUNTIFS(#REF!,"&lt;&gt;"&amp;#REF!,$AA$4:$AA$125,"&lt;"&amp;$AA72))</f>
        <v>#REF!</v>
      </c>
      <c r="AA72" s="194" t="e">
        <f>IF(#REF!="","",RANK($AC72,$AC$4:$AC$125))</f>
        <v>#REF!</v>
      </c>
      <c r="AC72" s="78">
        <f t="shared" si="15"/>
        <v>2350304050</v>
      </c>
      <c r="AD72" s="77">
        <f t="shared" si="14"/>
        <v>235</v>
      </c>
    </row>
    <row r="73" spans="1:30" ht="18" customHeight="1">
      <c r="A73" s="321">
        <f t="shared" si="10"/>
        <v>70</v>
      </c>
      <c r="B73" s="321">
        <v>2</v>
      </c>
      <c r="C73" s="214">
        <v>2</v>
      </c>
      <c r="D73" s="215" t="s">
        <v>231</v>
      </c>
      <c r="E73" s="44" t="s">
        <v>158</v>
      </c>
      <c r="F73" s="206">
        <v>93</v>
      </c>
      <c r="G73" s="206">
        <v>32</v>
      </c>
      <c r="H73" s="334">
        <v>6</v>
      </c>
      <c r="I73" s="44" t="s">
        <v>159</v>
      </c>
      <c r="J73" s="206">
        <v>102</v>
      </c>
      <c r="K73" s="206">
        <v>50</v>
      </c>
      <c r="L73" s="334">
        <v>5</v>
      </c>
      <c r="M73" s="343">
        <v>4</v>
      </c>
      <c r="N73" s="343">
        <v>4</v>
      </c>
      <c r="O73" s="44" t="s">
        <v>41</v>
      </c>
      <c r="P73" s="207">
        <v>62</v>
      </c>
      <c r="Q73" s="207">
        <v>87</v>
      </c>
      <c r="R73" s="335">
        <v>2</v>
      </c>
      <c r="S73" s="44" t="s">
        <v>200</v>
      </c>
      <c r="T73" s="207">
        <v>50</v>
      </c>
      <c r="U73" s="207">
        <v>47</v>
      </c>
      <c r="V73" s="335">
        <v>5</v>
      </c>
      <c r="W73" s="353">
        <f t="shared" si="11"/>
        <v>4.625</v>
      </c>
      <c r="X73" s="372">
        <f t="shared" si="12"/>
        <v>307</v>
      </c>
      <c r="Y73" s="203">
        <f t="shared" si="13"/>
        <v>49.666666666666664</v>
      </c>
      <c r="Z73" s="200" t="e">
        <f>IF(#REF!="","",$AA73-COUNTIFS(#REF!,"&lt;&gt;"&amp;#REF!,$AA$4:$AA$125,"&lt;"&amp;$AA73))</f>
        <v>#REF!</v>
      </c>
      <c r="AA73" s="194" t="e">
        <f>IF(#REF!="","",RANK($AC73,$AC$4:$AC$125))</f>
        <v>#REF!</v>
      </c>
      <c r="AC73" s="78">
        <f t="shared" si="15"/>
        <v>2550307049.6666665</v>
      </c>
      <c r="AD73" s="77">
        <f t="shared" si="14"/>
        <v>255</v>
      </c>
    </row>
    <row r="74" spans="1:30" ht="18" customHeight="1">
      <c r="A74" s="321">
        <f t="shared" si="10"/>
        <v>71</v>
      </c>
      <c r="B74" s="321">
        <v>3</v>
      </c>
      <c r="C74" s="214">
        <v>19</v>
      </c>
      <c r="D74" s="215" t="s">
        <v>268</v>
      </c>
      <c r="E74" s="44" t="s">
        <v>158</v>
      </c>
      <c r="F74" s="206">
        <v>98</v>
      </c>
      <c r="G74" s="206">
        <v>39</v>
      </c>
      <c r="H74" s="334">
        <v>6</v>
      </c>
      <c r="I74" s="44" t="s">
        <v>159</v>
      </c>
      <c r="J74" s="206">
        <v>95</v>
      </c>
      <c r="K74" s="206">
        <v>40</v>
      </c>
      <c r="L74" s="334">
        <v>5</v>
      </c>
      <c r="M74" s="343">
        <v>2</v>
      </c>
      <c r="N74" s="343">
        <v>2</v>
      </c>
      <c r="O74" s="44" t="s">
        <v>41</v>
      </c>
      <c r="P74" s="207">
        <v>53</v>
      </c>
      <c r="Q74" s="207">
        <v>57</v>
      </c>
      <c r="R74" s="335">
        <v>5</v>
      </c>
      <c r="S74" s="44" t="s">
        <v>47</v>
      </c>
      <c r="T74" s="207">
        <v>61</v>
      </c>
      <c r="U74" s="207">
        <v>80</v>
      </c>
      <c r="V74" s="335">
        <v>3</v>
      </c>
      <c r="W74" s="353">
        <f t="shared" si="11"/>
        <v>4.25</v>
      </c>
      <c r="X74" s="372">
        <f t="shared" si="12"/>
        <v>307</v>
      </c>
      <c r="Y74" s="203">
        <f t="shared" si="13"/>
        <v>49.166666666666664</v>
      </c>
      <c r="Z74" s="200" t="e">
        <f>IF(#REF!="","",$AA74-COUNTIFS(#REF!,"&lt;&gt;"&amp;#REF!,$AA$4:$AA$125,"&lt;"&amp;$AA74))</f>
        <v>#REF!</v>
      </c>
      <c r="AA74" s="194" t="e">
        <f>IF(#REF!="","",RANK($AC74,$AC$4:$AC$125))</f>
        <v>#REF!</v>
      </c>
      <c r="AC74" s="78">
        <f t="shared" si="15"/>
        <v>2700307049.1666665</v>
      </c>
      <c r="AD74" s="77">
        <f t="shared" si="14"/>
        <v>270</v>
      </c>
    </row>
    <row r="75" spans="1:30" ht="18" customHeight="1">
      <c r="A75" s="321">
        <f t="shared" si="10"/>
        <v>72</v>
      </c>
      <c r="B75" s="321">
        <v>6</v>
      </c>
      <c r="C75" s="214">
        <v>7</v>
      </c>
      <c r="D75" s="215" t="s">
        <v>315</v>
      </c>
      <c r="E75" s="44" t="s">
        <v>158</v>
      </c>
      <c r="F75" s="209">
        <v>101</v>
      </c>
      <c r="G75" s="209">
        <v>44</v>
      </c>
      <c r="H75" s="337">
        <v>5</v>
      </c>
      <c r="I75" s="44" t="s">
        <v>331</v>
      </c>
      <c r="J75" s="209">
        <v>116</v>
      </c>
      <c r="K75" s="209">
        <v>73</v>
      </c>
      <c r="L75" s="337">
        <v>4</v>
      </c>
      <c r="M75" s="346">
        <v>3</v>
      </c>
      <c r="N75" s="346">
        <v>3</v>
      </c>
      <c r="O75" s="44" t="s">
        <v>129</v>
      </c>
      <c r="P75" s="207">
        <v>42</v>
      </c>
      <c r="Q75" s="207">
        <v>26</v>
      </c>
      <c r="R75" s="335">
        <v>6</v>
      </c>
      <c r="S75" s="44" t="s">
        <v>128</v>
      </c>
      <c r="T75" s="207">
        <v>44</v>
      </c>
      <c r="U75" s="207">
        <v>33</v>
      </c>
      <c r="V75" s="335">
        <v>6</v>
      </c>
      <c r="W75" s="353">
        <f t="shared" si="11"/>
        <v>4.5</v>
      </c>
      <c r="X75" s="372">
        <f t="shared" si="12"/>
        <v>303</v>
      </c>
      <c r="Y75" s="203">
        <f t="shared" si="13"/>
        <v>48.833333333333336</v>
      </c>
      <c r="Z75" s="200" t="e">
        <f>IF(#REF!="","",$AA75-COUNTIFS(#REF!,"&lt;&gt;"&amp;#REF!,$AA$4:$AA$125,"&lt;"&amp;$AA75))</f>
        <v>#REF!</v>
      </c>
      <c r="AA75" s="194" t="e">
        <f>IF(#REF!="","",RANK($AC75,$AC$4:$AC$125))</f>
        <v>#REF!</v>
      </c>
      <c r="AC75" s="78">
        <f t="shared" si="15"/>
        <v>2600303048.8333335</v>
      </c>
      <c r="AD75" s="77">
        <f t="shared" si="14"/>
        <v>260</v>
      </c>
    </row>
    <row r="76" spans="1:30" ht="18" customHeight="1">
      <c r="A76" s="321">
        <f t="shared" si="10"/>
        <v>73</v>
      </c>
      <c r="B76" s="321">
        <v>4</v>
      </c>
      <c r="C76" s="214">
        <v>8</v>
      </c>
      <c r="D76" s="215" t="s">
        <v>276</v>
      </c>
      <c r="E76" s="44" t="s">
        <v>160</v>
      </c>
      <c r="F76" s="206">
        <v>105</v>
      </c>
      <c r="G76" s="206">
        <v>51</v>
      </c>
      <c r="H76" s="334">
        <v>5</v>
      </c>
      <c r="I76" s="44" t="s">
        <v>331</v>
      </c>
      <c r="J76" s="206">
        <v>100</v>
      </c>
      <c r="K76" s="206">
        <v>47</v>
      </c>
      <c r="L76" s="334">
        <v>5</v>
      </c>
      <c r="M76" s="343">
        <v>6</v>
      </c>
      <c r="N76" s="343">
        <v>2</v>
      </c>
      <c r="O76" s="44" t="s">
        <v>129</v>
      </c>
      <c r="P76" s="207">
        <v>45</v>
      </c>
      <c r="Q76" s="207">
        <v>33</v>
      </c>
      <c r="R76" s="335">
        <v>6</v>
      </c>
      <c r="S76" s="44" t="s">
        <v>128</v>
      </c>
      <c r="T76" s="207">
        <v>54</v>
      </c>
      <c r="U76" s="207">
        <v>61</v>
      </c>
      <c r="V76" s="335">
        <v>4</v>
      </c>
      <c r="W76" s="358">
        <f t="shared" si="11"/>
        <v>5.25</v>
      </c>
      <c r="X76" s="375">
        <f t="shared" si="12"/>
        <v>304</v>
      </c>
      <c r="Y76" s="203">
        <f t="shared" si="13"/>
        <v>48.333333333333336</v>
      </c>
      <c r="Z76" s="200" t="e">
        <f>IF(#REF!="","",$AA76-COUNTIFS(#REF!,"&lt;&gt;"&amp;#REF!,$AA$4:$AA$125,"&lt;"&amp;$AA76))</f>
        <v>#REF!</v>
      </c>
      <c r="AA76" s="194" t="e">
        <f>IF(#REF!="","",RANK($AC76,$AC$4:$AC$125))</f>
        <v>#REF!</v>
      </c>
      <c r="AC76" s="78">
        <f t="shared" si="15"/>
        <v>2300304048.3333335</v>
      </c>
      <c r="AD76" s="77">
        <f t="shared" si="14"/>
        <v>230</v>
      </c>
    </row>
    <row r="77" spans="1:30" ht="18" customHeight="1">
      <c r="A77" s="321">
        <f t="shared" si="10"/>
        <v>74</v>
      </c>
      <c r="B77" s="321">
        <v>5</v>
      </c>
      <c r="C77" s="214">
        <v>1</v>
      </c>
      <c r="D77" s="215" t="s">
        <v>289</v>
      </c>
      <c r="E77" s="44" t="s">
        <v>158</v>
      </c>
      <c r="F77" s="206">
        <v>101</v>
      </c>
      <c r="G77" s="206">
        <v>44</v>
      </c>
      <c r="H77" s="334">
        <v>5</v>
      </c>
      <c r="I77" s="44" t="s">
        <v>331</v>
      </c>
      <c r="J77" s="206">
        <v>116</v>
      </c>
      <c r="K77" s="206">
        <v>73</v>
      </c>
      <c r="L77" s="334">
        <v>4</v>
      </c>
      <c r="M77" s="346">
        <v>3</v>
      </c>
      <c r="N77" s="346">
        <v>4</v>
      </c>
      <c r="O77" s="44" t="s">
        <v>127</v>
      </c>
      <c r="P77" s="207">
        <v>35</v>
      </c>
      <c r="Q77" s="207">
        <v>9</v>
      </c>
      <c r="R77" s="335">
        <v>8</v>
      </c>
      <c r="S77" s="44" t="s">
        <v>128</v>
      </c>
      <c r="T77" s="207">
        <v>49</v>
      </c>
      <c r="U77" s="207">
        <v>46</v>
      </c>
      <c r="V77" s="335">
        <v>5</v>
      </c>
      <c r="W77" s="353">
        <f t="shared" si="11"/>
        <v>4.625</v>
      </c>
      <c r="X77" s="372">
        <f t="shared" si="12"/>
        <v>301</v>
      </c>
      <c r="Y77" s="203">
        <f t="shared" si="13"/>
        <v>48.166666666666664</v>
      </c>
      <c r="Z77" s="200" t="e">
        <f>IF(#REF!="","",$AA77-COUNTIFS(#REF!,"&lt;&gt;"&amp;#REF!,$AA$4:$AA$125,"&lt;"&amp;$AA77))</f>
        <v>#REF!</v>
      </c>
      <c r="AA77" s="194" t="e">
        <f>IF(#REF!="","",RANK($AC77,$AC$4:$AC$125))</f>
        <v>#REF!</v>
      </c>
      <c r="AC77" s="78">
        <f t="shared" si="15"/>
        <v>2550301048.1666665</v>
      </c>
      <c r="AD77" s="77">
        <f t="shared" si="14"/>
        <v>255</v>
      </c>
    </row>
    <row r="78" spans="1:30" ht="18" customHeight="1">
      <c r="A78" s="321">
        <f t="shared" si="10"/>
        <v>75</v>
      </c>
      <c r="B78" s="321">
        <v>3</v>
      </c>
      <c r="C78" s="214">
        <v>16</v>
      </c>
      <c r="D78" s="215" t="s">
        <v>265</v>
      </c>
      <c r="E78" s="44" t="s">
        <v>158</v>
      </c>
      <c r="F78" s="206">
        <v>111</v>
      </c>
      <c r="G78" s="206">
        <v>63</v>
      </c>
      <c r="H78" s="334">
        <v>4</v>
      </c>
      <c r="I78" s="44" t="s">
        <v>159</v>
      </c>
      <c r="J78" s="206">
        <v>102</v>
      </c>
      <c r="K78" s="206">
        <v>50</v>
      </c>
      <c r="L78" s="334">
        <v>5</v>
      </c>
      <c r="M78" s="343">
        <v>4</v>
      </c>
      <c r="N78" s="343">
        <v>5</v>
      </c>
      <c r="O78" s="44" t="s">
        <v>41</v>
      </c>
      <c r="P78" s="207">
        <v>52</v>
      </c>
      <c r="Q78" s="207">
        <v>53</v>
      </c>
      <c r="R78" s="335">
        <v>5</v>
      </c>
      <c r="S78" s="44" t="s">
        <v>130</v>
      </c>
      <c r="T78" s="207">
        <v>39</v>
      </c>
      <c r="U78" s="207">
        <v>8</v>
      </c>
      <c r="V78" s="335">
        <v>8</v>
      </c>
      <c r="W78" s="353">
        <f t="shared" si="11"/>
        <v>4.875</v>
      </c>
      <c r="X78" s="372">
        <f t="shared" si="12"/>
        <v>304</v>
      </c>
      <c r="Y78" s="203">
        <f t="shared" si="13"/>
        <v>47.833333333333336</v>
      </c>
      <c r="Z78" s="200" t="e">
        <f>IF(#REF!="","",$AA78-COUNTIFS(#REF!,"&lt;&gt;"&amp;#REF!,$AA$4:$AA$125,"&lt;"&amp;$AA78))</f>
        <v>#REF!</v>
      </c>
      <c r="AA78" s="194" t="e">
        <f>IF(#REF!="","",RANK($AC78,$AC$4:$AC$125))</f>
        <v>#REF!</v>
      </c>
      <c r="AC78" s="78">
        <f t="shared" si="15"/>
        <v>2450304047.8333335</v>
      </c>
      <c r="AD78" s="77">
        <f t="shared" si="14"/>
        <v>245</v>
      </c>
    </row>
    <row r="79" spans="1:30" ht="18" customHeight="1">
      <c r="A79" s="321">
        <f t="shared" si="10"/>
        <v>76</v>
      </c>
      <c r="B79" s="321">
        <v>4</v>
      </c>
      <c r="C79" s="214">
        <v>2</v>
      </c>
      <c r="D79" s="215" t="s">
        <v>272</v>
      </c>
      <c r="E79" s="44" t="s">
        <v>160</v>
      </c>
      <c r="F79" s="206">
        <v>99</v>
      </c>
      <c r="G79" s="206">
        <v>41</v>
      </c>
      <c r="H79" s="334">
        <v>5</v>
      </c>
      <c r="I79" s="44" t="s">
        <v>331</v>
      </c>
      <c r="J79" s="206">
        <v>114</v>
      </c>
      <c r="K79" s="206">
        <v>70</v>
      </c>
      <c r="L79" s="334">
        <v>4</v>
      </c>
      <c r="M79" s="343">
        <v>4</v>
      </c>
      <c r="N79" s="343">
        <v>3</v>
      </c>
      <c r="O79" s="44" t="s">
        <v>106</v>
      </c>
      <c r="P79" s="207">
        <v>46</v>
      </c>
      <c r="Q79" s="207">
        <v>40</v>
      </c>
      <c r="R79" s="335">
        <v>5</v>
      </c>
      <c r="S79" s="44" t="s">
        <v>200</v>
      </c>
      <c r="T79" s="207">
        <v>41</v>
      </c>
      <c r="U79" s="207">
        <v>23</v>
      </c>
      <c r="V79" s="335">
        <v>6</v>
      </c>
      <c r="W79" s="358">
        <f t="shared" si="11"/>
        <v>4.625</v>
      </c>
      <c r="X79" s="375">
        <f t="shared" si="12"/>
        <v>300</v>
      </c>
      <c r="Y79" s="203">
        <f t="shared" si="13"/>
        <v>47.5</v>
      </c>
      <c r="Z79" s="200" t="e">
        <f>IF(#REF!="","",$AA79-COUNTIFS(#REF!,"&lt;&gt;"&amp;#REF!,$AA$4:$AA$125,"&lt;"&amp;$AA79))</f>
        <v>#REF!</v>
      </c>
      <c r="AA79" s="194" t="e">
        <f>IF(#REF!="","",RANK($AC79,$AC$4:$AC$125))</f>
        <v>#REF!</v>
      </c>
      <c r="AC79" s="78">
        <f t="shared" si="15"/>
        <v>2550300047.5</v>
      </c>
      <c r="AD79" s="77">
        <f t="shared" si="14"/>
        <v>255</v>
      </c>
    </row>
    <row r="80" spans="1:30" ht="18" customHeight="1">
      <c r="A80" s="321">
        <f t="shared" si="10"/>
        <v>77</v>
      </c>
      <c r="B80" s="321">
        <v>2</v>
      </c>
      <c r="C80" s="214">
        <v>11</v>
      </c>
      <c r="D80" s="215" t="s">
        <v>240</v>
      </c>
      <c r="E80" s="44" t="s">
        <v>160</v>
      </c>
      <c r="F80" s="206">
        <v>95</v>
      </c>
      <c r="G80" s="206">
        <v>34</v>
      </c>
      <c r="H80" s="334">
        <v>6</v>
      </c>
      <c r="I80" s="44" t="s">
        <v>331</v>
      </c>
      <c r="J80" s="206">
        <v>105</v>
      </c>
      <c r="K80" s="206">
        <v>55</v>
      </c>
      <c r="L80" s="334">
        <v>5</v>
      </c>
      <c r="M80" s="343">
        <v>5</v>
      </c>
      <c r="N80" s="343">
        <v>1</v>
      </c>
      <c r="O80" s="44" t="s">
        <v>333</v>
      </c>
      <c r="P80" s="207">
        <v>43</v>
      </c>
      <c r="Q80" s="207">
        <v>30</v>
      </c>
      <c r="R80" s="335">
        <v>6</v>
      </c>
      <c r="S80" s="44" t="s">
        <v>335</v>
      </c>
      <c r="T80" s="207">
        <v>52</v>
      </c>
      <c r="U80" s="207">
        <v>64</v>
      </c>
      <c r="V80" s="335">
        <v>4</v>
      </c>
      <c r="W80" s="353">
        <f t="shared" si="11"/>
        <v>5.25</v>
      </c>
      <c r="X80" s="371">
        <f t="shared" si="12"/>
        <v>295</v>
      </c>
      <c r="Y80" s="203">
        <f t="shared" si="13"/>
        <v>45.333333333333336</v>
      </c>
      <c r="Z80" s="200" t="e">
        <f>IF(#REF!="","",$AA80-COUNTIFS(#REF!,"&lt;&gt;"&amp;#REF!,$AA$4:$AA$125,"&lt;"&amp;$AA80))</f>
        <v>#REF!</v>
      </c>
      <c r="AA80" s="194" t="e">
        <f>IF(#REF!="","",RANK($AC80,$AC$4:$AC$125))</f>
        <v>#REF!</v>
      </c>
      <c r="AC80" s="78">
        <f t="shared" si="15"/>
        <v>2300295045.3333335</v>
      </c>
      <c r="AD80" s="77">
        <f t="shared" si="14"/>
        <v>230</v>
      </c>
    </row>
    <row r="81" spans="1:30" ht="18" customHeight="1" thickBot="1">
      <c r="A81" s="321">
        <f t="shared" si="10"/>
        <v>78</v>
      </c>
      <c r="B81" s="321">
        <v>6</v>
      </c>
      <c r="C81" s="214">
        <v>17</v>
      </c>
      <c r="D81" s="215" t="s">
        <v>325</v>
      </c>
      <c r="E81" s="44" t="s">
        <v>158</v>
      </c>
      <c r="F81" s="206">
        <v>111</v>
      </c>
      <c r="G81" s="206">
        <v>63</v>
      </c>
      <c r="H81" s="334">
        <v>4</v>
      </c>
      <c r="I81" s="44" t="s">
        <v>332</v>
      </c>
      <c r="J81" s="206">
        <v>103</v>
      </c>
      <c r="K81" s="206">
        <v>52</v>
      </c>
      <c r="L81" s="334">
        <v>5</v>
      </c>
      <c r="M81" s="343">
        <v>3</v>
      </c>
      <c r="N81" s="343">
        <v>3</v>
      </c>
      <c r="O81" s="44" t="s">
        <v>129</v>
      </c>
      <c r="P81" s="206">
        <v>43</v>
      </c>
      <c r="Q81" s="206">
        <v>28</v>
      </c>
      <c r="R81" s="334">
        <v>6</v>
      </c>
      <c r="S81" s="44" t="s">
        <v>128</v>
      </c>
      <c r="T81" s="206">
        <v>37</v>
      </c>
      <c r="U81" s="206">
        <v>13</v>
      </c>
      <c r="V81" s="334">
        <v>7</v>
      </c>
      <c r="W81" s="353">
        <f t="shared" si="11"/>
        <v>4.625</v>
      </c>
      <c r="X81" s="372">
        <f t="shared" si="12"/>
        <v>294</v>
      </c>
      <c r="Y81" s="203">
        <f t="shared" si="13"/>
        <v>45.166666666666664</v>
      </c>
      <c r="Z81" s="201" t="e">
        <f>IF(#REF!="","",$AA81-COUNTIFS(#REF!,"&lt;&gt;"&amp;#REF!,$AA$4:$AA$125,"&lt;"&amp;$AA81))</f>
        <v>#REF!</v>
      </c>
      <c r="AA81" s="195" t="e">
        <f>IF(#REF!="","",RANK($AC81,$AC$4:$AC$125))</f>
        <v>#REF!</v>
      </c>
      <c r="AC81" s="78">
        <f t="shared" si="15"/>
        <v>2550294045.1666665</v>
      </c>
      <c r="AD81" s="77">
        <f t="shared" si="14"/>
        <v>255</v>
      </c>
    </row>
    <row r="82" spans="1:30" ht="18" customHeight="1">
      <c r="A82" s="321">
        <f t="shared" si="10"/>
        <v>79</v>
      </c>
      <c r="B82" s="321">
        <v>6</v>
      </c>
      <c r="C82" s="214">
        <v>9</v>
      </c>
      <c r="D82" s="215" t="s">
        <v>317</v>
      </c>
      <c r="E82" s="44" t="s">
        <v>160</v>
      </c>
      <c r="F82" s="206">
        <v>64</v>
      </c>
      <c r="G82" s="206">
        <v>8</v>
      </c>
      <c r="H82" s="334">
        <v>8</v>
      </c>
      <c r="I82" s="44" t="s">
        <v>331</v>
      </c>
      <c r="J82" s="206">
        <v>114</v>
      </c>
      <c r="K82" s="206">
        <v>70</v>
      </c>
      <c r="L82" s="334">
        <v>4</v>
      </c>
      <c r="M82" s="346">
        <v>5</v>
      </c>
      <c r="N82" s="346">
        <v>4</v>
      </c>
      <c r="O82" s="44" t="s">
        <v>129</v>
      </c>
      <c r="P82" s="207">
        <v>59</v>
      </c>
      <c r="Q82" s="207">
        <v>74</v>
      </c>
      <c r="R82" s="335">
        <v>4</v>
      </c>
      <c r="S82" s="44" t="s">
        <v>128</v>
      </c>
      <c r="T82" s="207">
        <v>44</v>
      </c>
      <c r="U82" s="207">
        <v>33</v>
      </c>
      <c r="V82" s="335">
        <v>6</v>
      </c>
      <c r="W82" s="353">
        <f t="shared" si="11"/>
        <v>5.5</v>
      </c>
      <c r="X82" s="372">
        <f t="shared" si="12"/>
        <v>281</v>
      </c>
      <c r="Y82" s="203">
        <f t="shared" si="13"/>
        <v>43.833333333333336</v>
      </c>
      <c r="Z82" s="199" t="e">
        <f>IF(#REF!="","",$AA82-COUNTIFS(#REF!,"&lt;&gt;"&amp;#REF!,$AA$4:$AA$125,"&lt;"&amp;$AA82))</f>
        <v>#REF!</v>
      </c>
      <c r="AA82" s="193" t="e">
        <f>IF(#REF!="","",RANK($AC82,$AC$4:$AC$125))</f>
        <v>#REF!</v>
      </c>
      <c r="AC82" s="78">
        <f t="shared" si="15"/>
        <v>2200281043.8333335</v>
      </c>
      <c r="AD82" s="77">
        <f t="shared" si="14"/>
        <v>220</v>
      </c>
    </row>
    <row r="83" spans="1:30" ht="18" customHeight="1">
      <c r="A83" s="321">
        <f t="shared" si="10"/>
        <v>80</v>
      </c>
      <c r="B83" s="321">
        <v>1</v>
      </c>
      <c r="C83" s="214">
        <v>6</v>
      </c>
      <c r="D83" s="215" t="s">
        <v>168</v>
      </c>
      <c r="E83" s="44" t="s">
        <v>158</v>
      </c>
      <c r="F83" s="207">
        <v>91</v>
      </c>
      <c r="G83" s="207">
        <v>29</v>
      </c>
      <c r="H83" s="335">
        <v>6</v>
      </c>
      <c r="I83" s="44" t="s">
        <v>159</v>
      </c>
      <c r="J83" s="207">
        <v>91</v>
      </c>
      <c r="K83" s="207">
        <v>35</v>
      </c>
      <c r="L83" s="335">
        <v>6</v>
      </c>
      <c r="M83" s="343">
        <v>4</v>
      </c>
      <c r="N83" s="343">
        <v>1</v>
      </c>
      <c r="O83" s="44" t="s">
        <v>42</v>
      </c>
      <c r="P83" s="207">
        <v>65</v>
      </c>
      <c r="Q83" s="398">
        <v>94</v>
      </c>
      <c r="R83" s="335">
        <v>1</v>
      </c>
      <c r="S83" s="44" t="s">
        <v>200</v>
      </c>
      <c r="T83" s="207">
        <v>47</v>
      </c>
      <c r="U83" s="207">
        <v>39</v>
      </c>
      <c r="V83" s="335">
        <v>5</v>
      </c>
      <c r="W83" s="353">
        <f t="shared" si="11"/>
        <v>4.75</v>
      </c>
      <c r="X83" s="372">
        <f t="shared" si="12"/>
        <v>294</v>
      </c>
      <c r="Y83" s="203">
        <f t="shared" si="13"/>
        <v>43.5</v>
      </c>
      <c r="Z83" s="200" t="e">
        <f>IF(#REF!="","",$AA83-COUNTIFS(#REF!,"&lt;&gt;"&amp;#REF!,$AA$4:$AA$125,"&lt;"&amp;$AA83))</f>
        <v>#REF!</v>
      </c>
      <c r="AA83" s="194" t="e">
        <f>IF(#REF!="","",RANK($AC83,$AC$4:$AC$125))</f>
        <v>#REF!</v>
      </c>
      <c r="AC83" s="78">
        <f t="shared" si="15"/>
        <v>2500294043.5</v>
      </c>
      <c r="AD83" s="77">
        <f t="shared" si="14"/>
        <v>250</v>
      </c>
    </row>
    <row r="84" spans="1:30" ht="18" customHeight="1">
      <c r="A84" s="321">
        <f t="shared" si="10"/>
        <v>81</v>
      </c>
      <c r="B84" s="321">
        <v>2</v>
      </c>
      <c r="C84" s="214">
        <v>6</v>
      </c>
      <c r="D84" s="215" t="s">
        <v>235</v>
      </c>
      <c r="E84" s="44" t="s">
        <v>158</v>
      </c>
      <c r="F84" s="206">
        <v>94</v>
      </c>
      <c r="G84" s="206">
        <v>33</v>
      </c>
      <c r="H84" s="334">
        <v>6</v>
      </c>
      <c r="I84" s="44" t="s">
        <v>331</v>
      </c>
      <c r="J84" s="206">
        <v>82</v>
      </c>
      <c r="K84" s="206">
        <v>26</v>
      </c>
      <c r="L84" s="334">
        <v>6</v>
      </c>
      <c r="M84" s="343">
        <v>4</v>
      </c>
      <c r="N84" s="343">
        <v>2</v>
      </c>
      <c r="O84" s="44" t="s">
        <v>47</v>
      </c>
      <c r="P84" s="207">
        <v>50</v>
      </c>
      <c r="Q84" s="207">
        <v>53</v>
      </c>
      <c r="R84" s="335">
        <v>5</v>
      </c>
      <c r="S84" s="44" t="s">
        <v>42</v>
      </c>
      <c r="T84" s="207">
        <v>62</v>
      </c>
      <c r="U84" s="207">
        <v>83</v>
      </c>
      <c r="V84" s="335">
        <v>3</v>
      </c>
      <c r="W84" s="353">
        <f t="shared" si="11"/>
        <v>5</v>
      </c>
      <c r="X84" s="371">
        <f t="shared" si="12"/>
        <v>288</v>
      </c>
      <c r="Y84" s="203">
        <f t="shared" si="13"/>
        <v>42.333333333333336</v>
      </c>
      <c r="Z84" s="200" t="e">
        <f>IF(#REF!="","",$AA84-COUNTIFS(#REF!,"&lt;&gt;"&amp;#REF!,$AA$4:$AA$125,"&lt;"&amp;$AA84))</f>
        <v>#REF!</v>
      </c>
      <c r="AA84" s="194" t="e">
        <f>IF(#REF!="","",RANK($AC84,$AC$4:$AC$125))</f>
        <v>#REF!</v>
      </c>
      <c r="AC84" s="78">
        <f t="shared" si="15"/>
        <v>2400288042.3333335</v>
      </c>
      <c r="AD84" s="77">
        <f t="shared" si="14"/>
        <v>240</v>
      </c>
    </row>
    <row r="85" spans="1:30" ht="18" customHeight="1" thickBot="1">
      <c r="A85" s="327">
        <f t="shared" si="10"/>
        <v>82</v>
      </c>
      <c r="B85" s="327">
        <v>3</v>
      </c>
      <c r="C85" s="216">
        <v>11</v>
      </c>
      <c r="D85" s="217" t="s">
        <v>260</v>
      </c>
      <c r="E85" s="338" t="s">
        <v>160</v>
      </c>
      <c r="F85" s="328">
        <v>66</v>
      </c>
      <c r="G85" s="328">
        <v>10</v>
      </c>
      <c r="H85" s="339">
        <v>8</v>
      </c>
      <c r="I85" s="338" t="s">
        <v>331</v>
      </c>
      <c r="J85" s="328">
        <v>121</v>
      </c>
      <c r="K85" s="328">
        <v>82</v>
      </c>
      <c r="L85" s="339">
        <v>3</v>
      </c>
      <c r="M85" s="347">
        <v>5</v>
      </c>
      <c r="N85" s="347">
        <v>8</v>
      </c>
      <c r="O85" s="338" t="s">
        <v>130</v>
      </c>
      <c r="P85" s="329">
        <v>40</v>
      </c>
      <c r="Q85" s="329">
        <v>15</v>
      </c>
      <c r="R85" s="350">
        <v>7</v>
      </c>
      <c r="S85" s="338" t="s">
        <v>334</v>
      </c>
      <c r="T85" s="329">
        <v>45</v>
      </c>
      <c r="U85" s="329">
        <v>41</v>
      </c>
      <c r="V85" s="350">
        <v>5</v>
      </c>
      <c r="W85" s="354">
        <f t="shared" si="11"/>
        <v>5.5</v>
      </c>
      <c r="X85" s="373">
        <f t="shared" si="12"/>
        <v>272</v>
      </c>
      <c r="Y85" s="330">
        <f t="shared" si="13"/>
        <v>40</v>
      </c>
      <c r="Z85" s="200" t="e">
        <f>IF(#REF!="","",$AA85-COUNTIFS(#REF!,"&lt;&gt;"&amp;#REF!,$AA$4:$AA$125,"&lt;"&amp;$AA85))</f>
        <v>#REF!</v>
      </c>
      <c r="AA85" s="194" t="e">
        <f>IF(#REF!="","",RANK($AC85,$AC$4:$AC$125))</f>
        <v>#REF!</v>
      </c>
      <c r="AC85" s="78">
        <f t="shared" si="15"/>
        <v>2200272040</v>
      </c>
      <c r="AD85" s="77">
        <f t="shared" si="14"/>
        <v>220</v>
      </c>
    </row>
    <row r="86" spans="1:30" ht="18" customHeight="1">
      <c r="A86" s="320">
        <f t="shared" si="10"/>
        <v>83</v>
      </c>
      <c r="B86" s="320">
        <v>1</v>
      </c>
      <c r="C86" s="212">
        <v>9</v>
      </c>
      <c r="D86" s="213" t="s">
        <v>217</v>
      </c>
      <c r="E86" s="51" t="s">
        <v>158</v>
      </c>
      <c r="F86" s="205">
        <v>112</v>
      </c>
      <c r="G86" s="205">
        <v>65</v>
      </c>
      <c r="H86" s="340">
        <v>4</v>
      </c>
      <c r="I86" s="51" t="s">
        <v>159</v>
      </c>
      <c r="J86" s="205">
        <v>75</v>
      </c>
      <c r="K86" s="205">
        <v>16</v>
      </c>
      <c r="L86" s="340">
        <v>7</v>
      </c>
      <c r="M86" s="345">
        <v>5</v>
      </c>
      <c r="N86" s="345">
        <v>4</v>
      </c>
      <c r="O86" s="51" t="s">
        <v>129</v>
      </c>
      <c r="P86" s="211">
        <v>43</v>
      </c>
      <c r="Q86" s="400">
        <v>28</v>
      </c>
      <c r="R86" s="351">
        <v>6</v>
      </c>
      <c r="S86" s="51" t="s">
        <v>127</v>
      </c>
      <c r="T86" s="211">
        <v>51</v>
      </c>
      <c r="U86" s="211">
        <v>49</v>
      </c>
      <c r="V86" s="351">
        <v>5</v>
      </c>
      <c r="W86" s="355">
        <f t="shared" si="11"/>
        <v>5.375</v>
      </c>
      <c r="X86" s="374">
        <f t="shared" si="12"/>
        <v>281</v>
      </c>
      <c r="Y86" s="202">
        <f t="shared" si="13"/>
        <v>39.833333333333336</v>
      </c>
      <c r="Z86" s="200" t="e">
        <f>IF(#REF!="","",$AA86-COUNTIFS(#REF!,"&lt;&gt;"&amp;#REF!,$AA$4:$AA$125,"&lt;"&amp;$AA86))</f>
        <v>#REF!</v>
      </c>
      <c r="AA86" s="194" t="e">
        <f>IF(#REF!="","",RANK($AC86,$AC$4:$AC$125))</f>
        <v>#REF!</v>
      </c>
      <c r="AC86" s="78">
        <f t="shared" si="15"/>
        <v>2250281039.8333335</v>
      </c>
      <c r="AD86" s="77">
        <f t="shared" si="14"/>
        <v>225</v>
      </c>
    </row>
    <row r="87" spans="1:30" ht="18" customHeight="1">
      <c r="A87" s="321">
        <f t="shared" si="10"/>
        <v>84</v>
      </c>
      <c r="B87" s="321">
        <v>5</v>
      </c>
      <c r="C87" s="214">
        <v>5</v>
      </c>
      <c r="D87" s="215" t="s">
        <v>293</v>
      </c>
      <c r="E87" s="44" t="s">
        <v>158</v>
      </c>
      <c r="F87" s="208">
        <v>93</v>
      </c>
      <c r="G87" s="208">
        <v>32</v>
      </c>
      <c r="H87" s="336">
        <v>6</v>
      </c>
      <c r="I87" s="44" t="s">
        <v>331</v>
      </c>
      <c r="J87" s="208">
        <v>100</v>
      </c>
      <c r="K87" s="208">
        <v>47</v>
      </c>
      <c r="L87" s="336">
        <v>5</v>
      </c>
      <c r="M87" s="346">
        <v>4</v>
      </c>
      <c r="N87" s="346">
        <v>3</v>
      </c>
      <c r="O87" s="44" t="s">
        <v>333</v>
      </c>
      <c r="P87" s="207">
        <v>48</v>
      </c>
      <c r="Q87" s="207">
        <v>59</v>
      </c>
      <c r="R87" s="335">
        <v>4</v>
      </c>
      <c r="S87" s="44" t="s">
        <v>130</v>
      </c>
      <c r="T87" s="207">
        <v>40</v>
      </c>
      <c r="U87" s="207">
        <v>15</v>
      </c>
      <c r="V87" s="335">
        <v>7</v>
      </c>
      <c r="W87" s="353">
        <f t="shared" si="11"/>
        <v>5.125</v>
      </c>
      <c r="X87" s="372">
        <f t="shared" si="12"/>
        <v>281</v>
      </c>
      <c r="Y87" s="203">
        <f t="shared" si="13"/>
        <v>38.666666666666664</v>
      </c>
      <c r="Z87" s="200" t="e">
        <f>IF(#REF!="","",$AA87-COUNTIFS(#REF!,"&lt;&gt;"&amp;#REF!,$AA$4:$AA$125,"&lt;"&amp;$AA87))</f>
        <v>#REF!</v>
      </c>
      <c r="AA87" s="194" t="e">
        <f>IF(#REF!="","",RANK($AC87,$AC$4:$AC$125))</f>
        <v>#REF!</v>
      </c>
      <c r="AC87" s="78">
        <f t="shared" si="15"/>
        <v>2350281038.6666665</v>
      </c>
      <c r="AD87" s="77">
        <f t="shared" si="14"/>
        <v>235</v>
      </c>
    </row>
    <row r="88" spans="1:30" ht="18" customHeight="1">
      <c r="A88" s="321">
        <f t="shared" si="10"/>
        <v>85</v>
      </c>
      <c r="B88" s="321">
        <v>2</v>
      </c>
      <c r="C88" s="214">
        <v>20</v>
      </c>
      <c r="D88" s="215" t="s">
        <v>248</v>
      </c>
      <c r="E88" s="44" t="s">
        <v>158</v>
      </c>
      <c r="F88" s="206">
        <v>97</v>
      </c>
      <c r="G88" s="206">
        <v>37</v>
      </c>
      <c r="H88" s="334">
        <v>6</v>
      </c>
      <c r="I88" s="44" t="s">
        <v>331</v>
      </c>
      <c r="J88" s="206">
        <v>76</v>
      </c>
      <c r="K88" s="206">
        <v>18</v>
      </c>
      <c r="L88" s="334">
        <v>7</v>
      </c>
      <c r="M88" s="346">
        <v>4</v>
      </c>
      <c r="N88" s="346">
        <v>2</v>
      </c>
      <c r="O88" s="44" t="s">
        <v>47</v>
      </c>
      <c r="P88" s="207">
        <v>54</v>
      </c>
      <c r="Q88" s="207">
        <v>62</v>
      </c>
      <c r="R88" s="335">
        <v>4</v>
      </c>
      <c r="S88" s="44" t="s">
        <v>42</v>
      </c>
      <c r="T88" s="207">
        <v>52</v>
      </c>
      <c r="U88" s="207">
        <v>56</v>
      </c>
      <c r="V88" s="335">
        <v>5</v>
      </c>
      <c r="W88" s="353">
        <f t="shared" si="11"/>
        <v>5.375</v>
      </c>
      <c r="X88" s="372">
        <f t="shared" si="12"/>
        <v>279</v>
      </c>
      <c r="Y88" s="203">
        <f t="shared" si="13"/>
        <v>38</v>
      </c>
      <c r="Z88" s="200" t="e">
        <f>IF(#REF!="","",$AA88-COUNTIFS(#REF!,"&lt;&gt;"&amp;#REF!,$AA$4:$AA$125,"&lt;"&amp;$AA88))</f>
        <v>#REF!</v>
      </c>
      <c r="AA88" s="194" t="e">
        <f>IF(#REF!="","",RANK($AC88,$AC$4:$AC$125))</f>
        <v>#REF!</v>
      </c>
      <c r="AC88" s="78">
        <f t="shared" si="15"/>
        <v>2250279038</v>
      </c>
      <c r="AD88" s="77">
        <f t="shared" si="14"/>
        <v>225</v>
      </c>
    </row>
    <row r="89" spans="1:30" ht="18" customHeight="1">
      <c r="A89" s="321">
        <f t="shared" si="10"/>
        <v>86</v>
      </c>
      <c r="B89" s="321">
        <v>4</v>
      </c>
      <c r="C89" s="214">
        <v>6</v>
      </c>
      <c r="D89" s="215" t="s">
        <v>169</v>
      </c>
      <c r="E89" s="44" t="s">
        <v>158</v>
      </c>
      <c r="F89" s="206">
        <v>81</v>
      </c>
      <c r="G89" s="206">
        <v>19</v>
      </c>
      <c r="H89" s="334">
        <v>7</v>
      </c>
      <c r="I89" s="44" t="s">
        <v>332</v>
      </c>
      <c r="J89" s="206">
        <v>105</v>
      </c>
      <c r="K89" s="206">
        <v>55</v>
      </c>
      <c r="L89" s="334">
        <v>5</v>
      </c>
      <c r="M89" s="343">
        <v>5</v>
      </c>
      <c r="N89" s="343">
        <v>6</v>
      </c>
      <c r="O89" s="44" t="s">
        <v>129</v>
      </c>
      <c r="P89" s="207">
        <v>43</v>
      </c>
      <c r="Q89" s="207">
        <v>28</v>
      </c>
      <c r="R89" s="335">
        <v>6</v>
      </c>
      <c r="S89" s="44" t="s">
        <v>128</v>
      </c>
      <c r="T89" s="207">
        <v>50</v>
      </c>
      <c r="U89" s="207">
        <v>49</v>
      </c>
      <c r="V89" s="335">
        <v>5</v>
      </c>
      <c r="W89" s="358">
        <f t="shared" si="11"/>
        <v>5.625</v>
      </c>
      <c r="X89" s="375">
        <f t="shared" si="12"/>
        <v>279</v>
      </c>
      <c r="Y89" s="203">
        <f t="shared" si="13"/>
        <v>37.5</v>
      </c>
      <c r="Z89" s="200" t="e">
        <f>IF(#REF!="","",$AA89-COUNTIFS(#REF!,"&lt;&gt;"&amp;#REF!,$AA$4:$AA$125,"&lt;"&amp;$AA89))</f>
        <v>#REF!</v>
      </c>
      <c r="AA89" s="194" t="e">
        <f>IF(#REF!="","",RANK($AC89,$AC$4:$AC$125))</f>
        <v>#REF!</v>
      </c>
      <c r="AC89" s="78">
        <f t="shared" si="15"/>
        <v>2150279037.5</v>
      </c>
      <c r="AD89" s="77">
        <f t="shared" si="14"/>
        <v>215</v>
      </c>
    </row>
    <row r="90" spans="1:30" ht="18" customHeight="1">
      <c r="A90" s="321">
        <f t="shared" si="10"/>
        <v>87</v>
      </c>
      <c r="B90" s="321">
        <v>1</v>
      </c>
      <c r="C90" s="214">
        <v>1</v>
      </c>
      <c r="D90" s="215" t="s">
        <v>210</v>
      </c>
      <c r="E90" s="44" t="s">
        <v>160</v>
      </c>
      <c r="F90" s="206">
        <v>95</v>
      </c>
      <c r="G90" s="206">
        <v>34</v>
      </c>
      <c r="H90" s="334">
        <v>6</v>
      </c>
      <c r="I90" s="44" t="s">
        <v>159</v>
      </c>
      <c r="J90" s="206">
        <v>97</v>
      </c>
      <c r="K90" s="206">
        <v>43</v>
      </c>
      <c r="L90" s="334">
        <v>5</v>
      </c>
      <c r="M90" s="343">
        <v>3</v>
      </c>
      <c r="N90" s="343">
        <v>7</v>
      </c>
      <c r="O90" s="44" t="s">
        <v>41</v>
      </c>
      <c r="P90" s="207">
        <v>38</v>
      </c>
      <c r="Q90" s="398">
        <v>17</v>
      </c>
      <c r="R90" s="335">
        <v>7</v>
      </c>
      <c r="S90" s="44" t="s">
        <v>200</v>
      </c>
      <c r="T90" s="207">
        <v>52</v>
      </c>
      <c r="U90" s="207">
        <v>53</v>
      </c>
      <c r="V90" s="335">
        <v>5</v>
      </c>
      <c r="W90" s="353">
        <f t="shared" si="11"/>
        <v>5</v>
      </c>
      <c r="X90" s="371">
        <f t="shared" si="12"/>
        <v>282</v>
      </c>
      <c r="Y90" s="203">
        <f t="shared" si="13"/>
        <v>37.333333333333336</v>
      </c>
      <c r="Z90" s="200" t="e">
        <f>IF(#REF!="","",$AA90-COUNTIFS(#REF!,"&lt;&gt;"&amp;#REF!,$AA$4:$AA$125,"&lt;"&amp;$AA90))</f>
        <v>#REF!</v>
      </c>
      <c r="AA90" s="194" t="e">
        <f>IF(#REF!="","",RANK($AC90,$AC$4:$AC$125))</f>
        <v>#REF!</v>
      </c>
      <c r="AC90" s="78">
        <f t="shared" si="15"/>
        <v>2400282037.3333335</v>
      </c>
      <c r="AD90" s="77">
        <f t="shared" si="14"/>
        <v>240</v>
      </c>
    </row>
    <row r="91" spans="1:30" ht="18" customHeight="1">
      <c r="A91" s="321">
        <f t="shared" si="10"/>
        <v>88</v>
      </c>
      <c r="B91" s="321">
        <v>6</v>
      </c>
      <c r="C91" s="214">
        <v>13</v>
      </c>
      <c r="D91" s="215" t="s">
        <v>321</v>
      </c>
      <c r="E91" s="44" t="s">
        <v>158</v>
      </c>
      <c r="F91" s="206">
        <v>93</v>
      </c>
      <c r="G91" s="206">
        <v>32</v>
      </c>
      <c r="H91" s="334">
        <v>6</v>
      </c>
      <c r="I91" s="44" t="s">
        <v>331</v>
      </c>
      <c r="J91" s="206">
        <v>105</v>
      </c>
      <c r="K91" s="206">
        <v>55</v>
      </c>
      <c r="L91" s="334">
        <v>5</v>
      </c>
      <c r="M91" s="343">
        <v>2</v>
      </c>
      <c r="N91" s="343">
        <v>2</v>
      </c>
      <c r="O91" s="44" t="s">
        <v>129</v>
      </c>
      <c r="P91" s="206">
        <v>45</v>
      </c>
      <c r="Q91" s="206">
        <v>33</v>
      </c>
      <c r="R91" s="334">
        <v>6</v>
      </c>
      <c r="S91" s="44" t="s">
        <v>128</v>
      </c>
      <c r="T91" s="206">
        <v>36</v>
      </c>
      <c r="U91" s="206">
        <v>10</v>
      </c>
      <c r="V91" s="334">
        <v>7</v>
      </c>
      <c r="W91" s="353">
        <f t="shared" si="11"/>
        <v>4.875</v>
      </c>
      <c r="X91" s="372">
        <f t="shared" si="12"/>
        <v>279</v>
      </c>
      <c r="Y91" s="203">
        <f t="shared" si="13"/>
        <v>36.166666666666664</v>
      </c>
      <c r="Z91" s="200" t="e">
        <f>IF(#REF!="","",$AA91-COUNTIFS(#REF!,"&lt;&gt;"&amp;#REF!,$AA$4:$AA$125,"&lt;"&amp;$AA91))</f>
        <v>#REF!</v>
      </c>
      <c r="AA91" s="194" t="e">
        <f>IF(#REF!="","",RANK($AC91,$AC$4:$AC$125))</f>
        <v>#REF!</v>
      </c>
      <c r="AC91" s="78">
        <f t="shared" si="15"/>
        <v>2450279036.1666665</v>
      </c>
      <c r="AD91" s="77">
        <f t="shared" si="14"/>
        <v>245</v>
      </c>
    </row>
    <row r="92" spans="1:30" ht="18" customHeight="1">
      <c r="A92" s="321">
        <f t="shared" si="10"/>
        <v>88</v>
      </c>
      <c r="B92" s="321">
        <v>3</v>
      </c>
      <c r="C92" s="214">
        <v>10</v>
      </c>
      <c r="D92" s="215" t="s">
        <v>259</v>
      </c>
      <c r="E92" s="44" t="s">
        <v>158</v>
      </c>
      <c r="F92" s="206">
        <v>81</v>
      </c>
      <c r="G92" s="206">
        <v>19</v>
      </c>
      <c r="H92" s="334">
        <v>7</v>
      </c>
      <c r="I92" s="44" t="s">
        <v>159</v>
      </c>
      <c r="J92" s="206">
        <v>84</v>
      </c>
      <c r="K92" s="206">
        <v>28</v>
      </c>
      <c r="L92" s="334">
        <v>6</v>
      </c>
      <c r="M92" s="346">
        <v>4</v>
      </c>
      <c r="N92" s="346">
        <v>3</v>
      </c>
      <c r="O92" s="44" t="s">
        <v>41</v>
      </c>
      <c r="P92" s="207">
        <v>51</v>
      </c>
      <c r="Q92" s="207">
        <v>51</v>
      </c>
      <c r="R92" s="335">
        <v>5</v>
      </c>
      <c r="S92" s="44" t="s">
        <v>47</v>
      </c>
      <c r="T92" s="207">
        <v>58</v>
      </c>
      <c r="U92" s="207">
        <v>72</v>
      </c>
      <c r="V92" s="335">
        <v>4</v>
      </c>
      <c r="W92" s="353">
        <f t="shared" si="11"/>
        <v>5.375</v>
      </c>
      <c r="X92" s="372">
        <f t="shared" si="12"/>
        <v>274</v>
      </c>
      <c r="Y92" s="203">
        <f t="shared" si="13"/>
        <v>36.166666666666664</v>
      </c>
      <c r="Z92" s="200" t="e">
        <f>IF(#REF!="","",$AA92-COUNTIFS(#REF!,"&lt;&gt;"&amp;#REF!,$AA$4:$AA$125,"&lt;"&amp;$AA92))</f>
        <v>#REF!</v>
      </c>
      <c r="AA92" s="194" t="e">
        <f>IF(#REF!="","",RANK($AC92,$AC$4:$AC$125))</f>
        <v>#REF!</v>
      </c>
      <c r="AC92" s="78">
        <f t="shared" si="15"/>
        <v>2250274036.1666665</v>
      </c>
      <c r="AD92" s="77">
        <f t="shared" si="14"/>
        <v>225</v>
      </c>
    </row>
    <row r="93" spans="1:30" ht="18" customHeight="1">
      <c r="A93" s="321">
        <f t="shared" si="10"/>
        <v>90</v>
      </c>
      <c r="B93" s="321">
        <v>1</v>
      </c>
      <c r="C93" s="214">
        <v>20</v>
      </c>
      <c r="D93" s="215" t="s">
        <v>228</v>
      </c>
      <c r="E93" s="44" t="s">
        <v>160</v>
      </c>
      <c r="F93" s="206">
        <v>93</v>
      </c>
      <c r="G93" s="206">
        <v>32</v>
      </c>
      <c r="H93" s="334">
        <v>6</v>
      </c>
      <c r="I93" s="44" t="s">
        <v>159</v>
      </c>
      <c r="J93" s="206">
        <v>95</v>
      </c>
      <c r="K93" s="206">
        <v>40</v>
      </c>
      <c r="L93" s="334">
        <v>5</v>
      </c>
      <c r="M93" s="343">
        <v>3</v>
      </c>
      <c r="N93" s="343">
        <v>3</v>
      </c>
      <c r="O93" s="44" t="s">
        <v>41</v>
      </c>
      <c r="P93" s="207">
        <v>44</v>
      </c>
      <c r="Q93" s="398">
        <v>30</v>
      </c>
      <c r="R93" s="335">
        <v>6</v>
      </c>
      <c r="S93" s="44" t="s">
        <v>200</v>
      </c>
      <c r="T93" s="207">
        <v>48</v>
      </c>
      <c r="U93" s="207">
        <v>41</v>
      </c>
      <c r="V93" s="335">
        <v>5</v>
      </c>
      <c r="W93" s="353">
        <f t="shared" si="11"/>
        <v>4.875</v>
      </c>
      <c r="X93" s="372">
        <f t="shared" si="12"/>
        <v>280</v>
      </c>
      <c r="Y93" s="203">
        <f t="shared" si="13"/>
        <v>35.833333333333336</v>
      </c>
      <c r="Z93" s="200" t="e">
        <f>IF(#REF!="","",$AA93-COUNTIFS(#REF!,"&lt;&gt;"&amp;#REF!,$AA$4:$AA$125,"&lt;"&amp;$AA93))</f>
        <v>#REF!</v>
      </c>
      <c r="AA93" s="194" t="e">
        <f>IF(#REF!="","",RANK($AC93,$AC$4:$AC$125))</f>
        <v>#REF!</v>
      </c>
      <c r="AC93" s="78">
        <f t="shared" si="15"/>
        <v>2450280035.8333335</v>
      </c>
      <c r="AD93" s="77">
        <f t="shared" si="14"/>
        <v>245</v>
      </c>
    </row>
    <row r="94" spans="1:30" ht="18" customHeight="1">
      <c r="A94" s="321">
        <f t="shared" si="10"/>
        <v>91</v>
      </c>
      <c r="B94" s="321">
        <v>1</v>
      </c>
      <c r="C94" s="214">
        <v>3</v>
      </c>
      <c r="D94" s="215" t="s">
        <v>212</v>
      </c>
      <c r="E94" s="44" t="s">
        <v>158</v>
      </c>
      <c r="F94" s="206">
        <v>96</v>
      </c>
      <c r="G94" s="206">
        <v>36</v>
      </c>
      <c r="H94" s="334">
        <v>6</v>
      </c>
      <c r="I94" s="44" t="s">
        <v>159</v>
      </c>
      <c r="J94" s="206">
        <v>75</v>
      </c>
      <c r="K94" s="206">
        <v>16</v>
      </c>
      <c r="L94" s="334">
        <v>7</v>
      </c>
      <c r="M94" s="343">
        <v>6</v>
      </c>
      <c r="N94" s="343">
        <v>1</v>
      </c>
      <c r="O94" s="44" t="s">
        <v>42</v>
      </c>
      <c r="P94" s="207">
        <v>52</v>
      </c>
      <c r="Q94" s="398">
        <v>56</v>
      </c>
      <c r="R94" s="335">
        <v>5</v>
      </c>
      <c r="S94" s="44" t="s">
        <v>44</v>
      </c>
      <c r="T94" s="207">
        <v>49</v>
      </c>
      <c r="U94" s="207">
        <v>54</v>
      </c>
      <c r="V94" s="335">
        <v>5</v>
      </c>
      <c r="W94" s="353">
        <f t="shared" si="11"/>
        <v>6</v>
      </c>
      <c r="X94" s="372">
        <f t="shared" si="12"/>
        <v>272</v>
      </c>
      <c r="Y94" s="203">
        <f t="shared" si="13"/>
        <v>35.666666666666664</v>
      </c>
      <c r="Z94" s="200" t="e">
        <f>IF(#REF!="","",$AA94-COUNTIFS(#REF!,"&lt;&gt;"&amp;#REF!,$AA$4:$AA$125,"&lt;"&amp;$AA94))</f>
        <v>#REF!</v>
      </c>
      <c r="AA94" s="194" t="e">
        <f>IF(#REF!="","",RANK($AC94,$AC$4:$AC$125))</f>
        <v>#REF!</v>
      </c>
      <c r="AC94" s="78">
        <f t="shared" si="15"/>
        <v>2000272035.6666667</v>
      </c>
      <c r="AD94" s="77">
        <f t="shared" si="14"/>
        <v>200</v>
      </c>
    </row>
    <row r="95" spans="1:30" ht="18" customHeight="1">
      <c r="A95" s="321">
        <f t="shared" si="10"/>
        <v>92</v>
      </c>
      <c r="B95" s="321">
        <v>5</v>
      </c>
      <c r="C95" s="214">
        <v>2</v>
      </c>
      <c r="D95" s="215" t="s">
        <v>290</v>
      </c>
      <c r="E95" s="44" t="s">
        <v>158</v>
      </c>
      <c r="F95" s="206">
        <v>96</v>
      </c>
      <c r="G95" s="206">
        <v>36</v>
      </c>
      <c r="H95" s="334">
        <v>6</v>
      </c>
      <c r="I95" s="44" t="s">
        <v>159</v>
      </c>
      <c r="J95" s="206">
        <v>92</v>
      </c>
      <c r="K95" s="206">
        <v>36</v>
      </c>
      <c r="L95" s="334">
        <v>6</v>
      </c>
      <c r="M95" s="346">
        <v>4</v>
      </c>
      <c r="N95" s="346">
        <v>3</v>
      </c>
      <c r="O95" s="44" t="s">
        <v>127</v>
      </c>
      <c r="P95" s="207">
        <v>48</v>
      </c>
      <c r="Q95" s="207">
        <v>39</v>
      </c>
      <c r="R95" s="335">
        <v>5</v>
      </c>
      <c r="S95" s="44" t="s">
        <v>128</v>
      </c>
      <c r="T95" s="207">
        <v>43</v>
      </c>
      <c r="U95" s="207">
        <v>30</v>
      </c>
      <c r="V95" s="335">
        <v>6</v>
      </c>
      <c r="W95" s="353">
        <f t="shared" si="11"/>
        <v>5.375</v>
      </c>
      <c r="X95" s="372">
        <f t="shared" si="12"/>
        <v>279</v>
      </c>
      <c r="Y95" s="203">
        <f t="shared" si="13"/>
        <v>35.5</v>
      </c>
      <c r="Z95" s="200" t="e">
        <f>IF(#REF!="","",$AA95-COUNTIFS(#REF!,"&lt;&gt;"&amp;#REF!,$AA$4:$AA$125,"&lt;"&amp;$AA95))</f>
        <v>#REF!</v>
      </c>
      <c r="AA95" s="194" t="e">
        <f>IF(#REF!="","",RANK($AC95,$AC$4:$AC$125))</f>
        <v>#REF!</v>
      </c>
      <c r="AC95" s="78">
        <f t="shared" si="15"/>
        <v>2250279035.5</v>
      </c>
      <c r="AD95" s="77">
        <f t="shared" si="14"/>
        <v>225</v>
      </c>
    </row>
    <row r="96" spans="1:30" ht="18" customHeight="1">
      <c r="A96" s="321">
        <f t="shared" si="10"/>
        <v>93</v>
      </c>
      <c r="B96" s="321">
        <v>3</v>
      </c>
      <c r="C96" s="214">
        <v>13</v>
      </c>
      <c r="D96" s="215" t="s">
        <v>262</v>
      </c>
      <c r="E96" s="44" t="s">
        <v>158</v>
      </c>
      <c r="F96" s="206">
        <v>92</v>
      </c>
      <c r="G96" s="206">
        <v>30</v>
      </c>
      <c r="H96" s="334">
        <v>6</v>
      </c>
      <c r="I96" s="44" t="s">
        <v>332</v>
      </c>
      <c r="J96" s="206">
        <v>105</v>
      </c>
      <c r="K96" s="206">
        <v>55</v>
      </c>
      <c r="L96" s="334">
        <v>5</v>
      </c>
      <c r="M96" s="346">
        <v>3</v>
      </c>
      <c r="N96" s="346">
        <v>5</v>
      </c>
      <c r="O96" s="44" t="s">
        <v>129</v>
      </c>
      <c r="P96" s="207">
        <v>40</v>
      </c>
      <c r="Q96" s="207">
        <v>22</v>
      </c>
      <c r="R96" s="335">
        <v>6</v>
      </c>
      <c r="S96" s="44" t="s">
        <v>128</v>
      </c>
      <c r="T96" s="207">
        <v>37</v>
      </c>
      <c r="U96" s="207">
        <v>13</v>
      </c>
      <c r="V96" s="335">
        <v>7</v>
      </c>
      <c r="W96" s="353">
        <f t="shared" si="11"/>
        <v>5.125</v>
      </c>
      <c r="X96" s="372">
        <f t="shared" si="12"/>
        <v>274</v>
      </c>
      <c r="Y96" s="203">
        <f t="shared" si="13"/>
        <v>34.166666666666664</v>
      </c>
      <c r="Z96" s="200" t="e">
        <f>IF(#REF!="","",$AA96-COUNTIFS(#REF!,"&lt;&gt;"&amp;#REF!,$AA$4:$AA$125,"&lt;"&amp;$AA96))</f>
        <v>#REF!</v>
      </c>
      <c r="AA96" s="194" t="e">
        <f>IF(#REF!="","",RANK($AC96,$AC$4:$AC$125))</f>
        <v>#REF!</v>
      </c>
      <c r="AC96" s="78">
        <f t="shared" si="15"/>
        <v>2350274034.1666665</v>
      </c>
      <c r="AD96" s="77">
        <f t="shared" si="14"/>
        <v>235</v>
      </c>
    </row>
    <row r="97" spans="1:30" ht="18" customHeight="1">
      <c r="A97" s="321">
        <f t="shared" si="10"/>
        <v>93</v>
      </c>
      <c r="B97" s="321">
        <v>5</v>
      </c>
      <c r="C97" s="214">
        <v>18</v>
      </c>
      <c r="D97" s="215" t="s">
        <v>305</v>
      </c>
      <c r="E97" s="44" t="s">
        <v>158</v>
      </c>
      <c r="F97" s="206">
        <v>80</v>
      </c>
      <c r="G97" s="206">
        <v>18</v>
      </c>
      <c r="H97" s="334">
        <v>7</v>
      </c>
      <c r="I97" s="44" t="s">
        <v>159</v>
      </c>
      <c r="J97" s="206">
        <v>96</v>
      </c>
      <c r="K97" s="206">
        <v>41</v>
      </c>
      <c r="L97" s="334">
        <v>5</v>
      </c>
      <c r="M97" s="346">
        <v>3</v>
      </c>
      <c r="N97" s="346">
        <v>3</v>
      </c>
      <c r="O97" s="44" t="s">
        <v>128</v>
      </c>
      <c r="P97" s="207">
        <v>46</v>
      </c>
      <c r="Q97" s="207">
        <v>38</v>
      </c>
      <c r="R97" s="335">
        <v>6</v>
      </c>
      <c r="S97" s="44" t="s">
        <v>127</v>
      </c>
      <c r="T97" s="207">
        <v>51</v>
      </c>
      <c r="U97" s="207">
        <v>49</v>
      </c>
      <c r="V97" s="335">
        <v>5</v>
      </c>
      <c r="W97" s="353">
        <f t="shared" si="11"/>
        <v>5.125</v>
      </c>
      <c r="X97" s="372">
        <f t="shared" si="12"/>
        <v>273</v>
      </c>
      <c r="Y97" s="203">
        <f t="shared" si="13"/>
        <v>34.166666666666664</v>
      </c>
      <c r="Z97" s="200" t="e">
        <f>IF(#REF!="","",$AA97-COUNTIFS(#REF!,"&lt;&gt;"&amp;#REF!,$AA$4:$AA$125,"&lt;"&amp;$AA97))</f>
        <v>#REF!</v>
      </c>
      <c r="AA97" s="194" t="e">
        <f>IF(#REF!="","",RANK($AC97,$AC$4:$AC$125))</f>
        <v>#REF!</v>
      </c>
      <c r="AC97" s="78">
        <f t="shared" si="15"/>
        <v>2350273034.1666665</v>
      </c>
      <c r="AD97" s="77">
        <f t="shared" si="14"/>
        <v>235</v>
      </c>
    </row>
    <row r="98" spans="1:30" ht="18" customHeight="1">
      <c r="A98" s="321">
        <f t="shared" si="10"/>
        <v>95</v>
      </c>
      <c r="B98" s="321">
        <v>4</v>
      </c>
      <c r="C98" s="214">
        <v>10</v>
      </c>
      <c r="D98" s="215" t="s">
        <v>278</v>
      </c>
      <c r="E98" s="44" t="s">
        <v>158</v>
      </c>
      <c r="F98" s="206">
        <v>99</v>
      </c>
      <c r="G98" s="206">
        <v>41</v>
      </c>
      <c r="H98" s="334">
        <v>5</v>
      </c>
      <c r="I98" s="44" t="s">
        <v>332</v>
      </c>
      <c r="J98" s="206">
        <v>82</v>
      </c>
      <c r="K98" s="206">
        <v>26</v>
      </c>
      <c r="L98" s="334">
        <v>6</v>
      </c>
      <c r="M98" s="343">
        <v>5</v>
      </c>
      <c r="N98" s="343">
        <v>6</v>
      </c>
      <c r="O98" s="44" t="s">
        <v>46</v>
      </c>
      <c r="P98" s="207">
        <v>36</v>
      </c>
      <c r="Q98" s="207">
        <v>7</v>
      </c>
      <c r="R98" s="335">
        <v>8</v>
      </c>
      <c r="S98" s="44" t="s">
        <v>106</v>
      </c>
      <c r="T98" s="207">
        <v>55</v>
      </c>
      <c r="U98" s="207">
        <v>63</v>
      </c>
      <c r="V98" s="335">
        <v>4</v>
      </c>
      <c r="W98" s="358">
        <f t="shared" si="11"/>
        <v>5.5</v>
      </c>
      <c r="X98" s="375">
        <f t="shared" si="12"/>
        <v>272</v>
      </c>
      <c r="Y98" s="203">
        <f t="shared" si="13"/>
        <v>34</v>
      </c>
      <c r="Z98" s="200" t="e">
        <f>IF(#REF!="","",$AA98-COUNTIFS(#REF!,"&lt;&gt;"&amp;#REF!,$AA$4:$AA$125,"&lt;"&amp;$AA98))</f>
        <v>#REF!</v>
      </c>
      <c r="AA98" s="194" t="e">
        <f>IF(#REF!="","",RANK($AC98,$AC$4:$AC$125))</f>
        <v>#REF!</v>
      </c>
      <c r="AC98" s="78">
        <f t="shared" si="15"/>
        <v>2200272034</v>
      </c>
      <c r="AD98" s="77">
        <f t="shared" si="14"/>
        <v>220</v>
      </c>
    </row>
    <row r="99" spans="1:30" ht="18" customHeight="1">
      <c r="A99" s="321">
        <f t="shared" si="10"/>
        <v>96</v>
      </c>
      <c r="B99" s="321">
        <v>6</v>
      </c>
      <c r="C99" s="214">
        <v>11</v>
      </c>
      <c r="D99" s="215" t="s">
        <v>319</v>
      </c>
      <c r="E99" s="44" t="s">
        <v>158</v>
      </c>
      <c r="F99" s="206">
        <v>77</v>
      </c>
      <c r="G99" s="206">
        <v>16</v>
      </c>
      <c r="H99" s="334">
        <v>7</v>
      </c>
      <c r="I99" s="44" t="s">
        <v>331</v>
      </c>
      <c r="J99" s="206">
        <v>108</v>
      </c>
      <c r="K99" s="206">
        <v>60</v>
      </c>
      <c r="L99" s="334">
        <v>4</v>
      </c>
      <c r="M99" s="343">
        <v>3</v>
      </c>
      <c r="N99" s="343">
        <v>2</v>
      </c>
      <c r="O99" s="44" t="s">
        <v>127</v>
      </c>
      <c r="P99" s="206">
        <v>43</v>
      </c>
      <c r="Q99" s="206">
        <v>26</v>
      </c>
      <c r="R99" s="334">
        <v>6</v>
      </c>
      <c r="S99" s="44" t="s">
        <v>128</v>
      </c>
      <c r="T99" s="206">
        <v>41</v>
      </c>
      <c r="U99" s="206">
        <v>25</v>
      </c>
      <c r="V99" s="334">
        <v>6</v>
      </c>
      <c r="W99" s="353">
        <f t="shared" si="11"/>
        <v>5</v>
      </c>
      <c r="X99" s="372">
        <f t="shared" si="12"/>
        <v>269</v>
      </c>
      <c r="Y99" s="203">
        <f t="shared" si="13"/>
        <v>33.833333333333336</v>
      </c>
      <c r="Z99" s="200" t="e">
        <f>IF(#REF!="","",$AA99-COUNTIFS(#REF!,"&lt;&gt;"&amp;#REF!,$AA$4:$AA$125,"&lt;"&amp;$AA99))</f>
        <v>#REF!</v>
      </c>
      <c r="AA99" s="194" t="e">
        <f>IF(#REF!="","",RANK($AC99,$AC$4:$AC$125))</f>
        <v>#REF!</v>
      </c>
      <c r="AC99" s="78">
        <f t="shared" si="15"/>
        <v>2400269033.8333335</v>
      </c>
      <c r="AD99" s="77">
        <f t="shared" si="14"/>
        <v>240</v>
      </c>
    </row>
    <row r="100" spans="1:30" ht="18" customHeight="1">
      <c r="A100" s="321">
        <f t="shared" ref="A100:A126" si="16">RANK(Y100,$Y$4:$Y$126,)</f>
        <v>97</v>
      </c>
      <c r="B100" s="321">
        <v>5</v>
      </c>
      <c r="C100" s="214">
        <v>7</v>
      </c>
      <c r="D100" s="215" t="s">
        <v>295</v>
      </c>
      <c r="E100" s="44" t="s">
        <v>158</v>
      </c>
      <c r="F100" s="206">
        <v>101</v>
      </c>
      <c r="G100" s="206">
        <v>44</v>
      </c>
      <c r="H100" s="334">
        <v>5</v>
      </c>
      <c r="I100" s="44" t="s">
        <v>331</v>
      </c>
      <c r="J100" s="206">
        <v>97</v>
      </c>
      <c r="K100" s="206">
        <v>43</v>
      </c>
      <c r="L100" s="334">
        <v>5</v>
      </c>
      <c r="M100" s="346">
        <v>3</v>
      </c>
      <c r="N100" s="346">
        <v>2</v>
      </c>
      <c r="O100" s="44" t="s">
        <v>127</v>
      </c>
      <c r="P100" s="207">
        <v>41</v>
      </c>
      <c r="Q100" s="207">
        <v>22</v>
      </c>
      <c r="R100" s="335">
        <v>7</v>
      </c>
      <c r="S100" s="44" t="s">
        <v>128</v>
      </c>
      <c r="T100" s="207">
        <v>35</v>
      </c>
      <c r="U100" s="207">
        <v>6</v>
      </c>
      <c r="V100" s="335">
        <v>8</v>
      </c>
      <c r="W100" s="353">
        <f t="shared" ref="W100:W127" si="17">AVERAGE(H100,L100,M100,AVERAGE(R100,V100))</f>
        <v>5.125</v>
      </c>
      <c r="X100" s="372">
        <f t="shared" ref="X100:X127" si="18">SUM(F100,J100,P100,T100)</f>
        <v>274</v>
      </c>
      <c r="Y100" s="203">
        <f t="shared" ref="Y100:Y127" si="19">AVERAGE(G100,K100,AVERAGE(Q100,U100))</f>
        <v>33.666666666666664</v>
      </c>
      <c r="Z100" s="200" t="e">
        <f>IF(#REF!="","",$AA100-COUNTIFS(#REF!,"&lt;&gt;"&amp;#REF!,$AA$4:$AA$125,"&lt;"&amp;$AA100))</f>
        <v>#REF!</v>
      </c>
      <c r="AA100" s="194" t="e">
        <f>IF(#REF!="","",RANK($AC100,$AC$4:$AC$125))</f>
        <v>#REF!</v>
      </c>
      <c r="AC100" s="78">
        <f t="shared" si="15"/>
        <v>2350274033.6666665</v>
      </c>
      <c r="AD100" s="77">
        <f t="shared" si="14"/>
        <v>235</v>
      </c>
    </row>
    <row r="101" spans="1:30" ht="18" customHeight="1">
      <c r="A101" s="321">
        <f t="shared" si="16"/>
        <v>98</v>
      </c>
      <c r="B101" s="321">
        <v>2</v>
      </c>
      <c r="C101" s="214">
        <v>18</v>
      </c>
      <c r="D101" s="215" t="s">
        <v>246</v>
      </c>
      <c r="E101" s="44" t="s">
        <v>158</v>
      </c>
      <c r="F101" s="206">
        <v>88</v>
      </c>
      <c r="G101" s="206">
        <v>26</v>
      </c>
      <c r="H101" s="334">
        <v>6</v>
      </c>
      <c r="I101" s="44" t="s">
        <v>159</v>
      </c>
      <c r="J101" s="206">
        <v>99</v>
      </c>
      <c r="K101" s="206">
        <v>46</v>
      </c>
      <c r="L101" s="334">
        <v>5</v>
      </c>
      <c r="M101" s="343">
        <v>4</v>
      </c>
      <c r="N101" s="343">
        <v>6</v>
      </c>
      <c r="O101" s="44" t="s">
        <v>47</v>
      </c>
      <c r="P101" s="207">
        <v>41</v>
      </c>
      <c r="Q101" s="207">
        <v>24</v>
      </c>
      <c r="R101" s="335">
        <v>6</v>
      </c>
      <c r="S101" s="44" t="s">
        <v>200</v>
      </c>
      <c r="T101" s="207">
        <v>44</v>
      </c>
      <c r="U101" s="207">
        <v>30</v>
      </c>
      <c r="V101" s="335">
        <v>6</v>
      </c>
      <c r="W101" s="353">
        <f t="shared" si="17"/>
        <v>5.25</v>
      </c>
      <c r="X101" s="372">
        <f t="shared" si="18"/>
        <v>272</v>
      </c>
      <c r="Y101" s="203">
        <f t="shared" si="19"/>
        <v>33</v>
      </c>
      <c r="Z101" s="200" t="e">
        <f>IF(#REF!="","",$AA101-COUNTIFS(#REF!,"&lt;&gt;"&amp;#REF!,$AA$4:$AA$125,"&lt;"&amp;$AA101))</f>
        <v>#REF!</v>
      </c>
      <c r="AA101" s="194" t="e">
        <f>IF(#REF!="","",RANK($AC101,$AC$4:$AC$125))</f>
        <v>#REF!</v>
      </c>
      <c r="AC101" s="78">
        <f t="shared" si="15"/>
        <v>2300272033</v>
      </c>
      <c r="AD101" s="77">
        <f t="shared" si="14"/>
        <v>230</v>
      </c>
    </row>
    <row r="102" spans="1:30" ht="18" customHeight="1">
      <c r="A102" s="321">
        <f t="shared" si="16"/>
        <v>99</v>
      </c>
      <c r="B102" s="321">
        <v>1</v>
      </c>
      <c r="C102" s="214">
        <v>15</v>
      </c>
      <c r="D102" s="215" t="s">
        <v>223</v>
      </c>
      <c r="E102" s="44" t="s">
        <v>158</v>
      </c>
      <c r="F102" s="206">
        <v>98</v>
      </c>
      <c r="G102" s="206">
        <v>39</v>
      </c>
      <c r="H102" s="334">
        <v>6</v>
      </c>
      <c r="I102" s="44" t="s">
        <v>159</v>
      </c>
      <c r="J102" s="206">
        <v>79</v>
      </c>
      <c r="K102" s="206">
        <v>23</v>
      </c>
      <c r="L102" s="334">
        <v>6</v>
      </c>
      <c r="M102" s="343">
        <v>4</v>
      </c>
      <c r="N102" s="343">
        <v>4</v>
      </c>
      <c r="O102" s="44" t="s">
        <v>41</v>
      </c>
      <c r="P102" s="207">
        <v>41</v>
      </c>
      <c r="Q102" s="398">
        <v>22</v>
      </c>
      <c r="R102" s="335">
        <v>6</v>
      </c>
      <c r="S102" s="44" t="s">
        <v>200</v>
      </c>
      <c r="T102" s="207">
        <v>50</v>
      </c>
      <c r="U102" s="207">
        <v>47</v>
      </c>
      <c r="V102" s="335">
        <v>5</v>
      </c>
      <c r="W102" s="353">
        <f t="shared" si="17"/>
        <v>5.375</v>
      </c>
      <c r="X102" s="372">
        <f t="shared" si="18"/>
        <v>268</v>
      </c>
      <c r="Y102" s="203">
        <f t="shared" si="19"/>
        <v>32.166666666666664</v>
      </c>
      <c r="Z102" s="200" t="e">
        <f>IF(#REF!="","",$AA102-COUNTIFS(#REF!,"&lt;&gt;"&amp;#REF!,$AA$4:$AA$125,"&lt;"&amp;$AA102))</f>
        <v>#REF!</v>
      </c>
      <c r="AA102" s="194" t="e">
        <f>IF(#REF!="","",RANK($AC102,$AC$4:$AC$125))</f>
        <v>#REF!</v>
      </c>
      <c r="AC102" s="78">
        <f t="shared" si="15"/>
        <v>2250268032.1666665</v>
      </c>
      <c r="AD102" s="77">
        <f t="shared" si="14"/>
        <v>225</v>
      </c>
    </row>
    <row r="103" spans="1:30" ht="18" customHeight="1">
      <c r="A103" s="321">
        <f t="shared" si="16"/>
        <v>100</v>
      </c>
      <c r="B103" s="321">
        <v>1</v>
      </c>
      <c r="C103" s="214">
        <v>2</v>
      </c>
      <c r="D103" s="215" t="s">
        <v>211</v>
      </c>
      <c r="E103" s="44" t="s">
        <v>158</v>
      </c>
      <c r="F103" s="206">
        <v>95</v>
      </c>
      <c r="G103" s="206">
        <v>34</v>
      </c>
      <c r="H103" s="334">
        <v>6</v>
      </c>
      <c r="I103" s="44" t="s">
        <v>159</v>
      </c>
      <c r="J103" s="206">
        <v>92</v>
      </c>
      <c r="K103" s="206">
        <v>36</v>
      </c>
      <c r="L103" s="334">
        <v>6</v>
      </c>
      <c r="M103" s="343">
        <v>4</v>
      </c>
      <c r="N103" s="343">
        <v>1</v>
      </c>
      <c r="O103" s="44" t="s">
        <v>41</v>
      </c>
      <c r="P103" s="207">
        <v>42</v>
      </c>
      <c r="Q103" s="398">
        <v>25</v>
      </c>
      <c r="R103" s="335">
        <v>6</v>
      </c>
      <c r="S103" s="44" t="s">
        <v>200</v>
      </c>
      <c r="T103" s="207">
        <v>38</v>
      </c>
      <c r="U103" s="207">
        <v>17</v>
      </c>
      <c r="V103" s="335">
        <v>7</v>
      </c>
      <c r="W103" s="353">
        <f t="shared" si="17"/>
        <v>5.625</v>
      </c>
      <c r="X103" s="371">
        <f t="shared" si="18"/>
        <v>267</v>
      </c>
      <c r="Y103" s="203">
        <f t="shared" si="19"/>
        <v>30.333333333333332</v>
      </c>
      <c r="Z103" s="200" t="e">
        <f>IF(#REF!="","",$AA103-COUNTIFS(#REF!,"&lt;&gt;"&amp;#REF!,$AA$4:$AA$125,"&lt;"&amp;$AA103))</f>
        <v>#REF!</v>
      </c>
      <c r="AA103" s="194" t="e">
        <f>IF(#REF!="","",RANK($AC103,$AC$4:$AC$125))</f>
        <v>#REF!</v>
      </c>
      <c r="AC103" s="78">
        <f t="shared" si="15"/>
        <v>2150267030.3333335</v>
      </c>
      <c r="AD103" s="77">
        <f t="shared" si="14"/>
        <v>215</v>
      </c>
    </row>
    <row r="104" spans="1:30" ht="18" customHeight="1" thickBot="1">
      <c r="A104" s="321">
        <f t="shared" si="16"/>
        <v>101</v>
      </c>
      <c r="B104" s="321">
        <v>4</v>
      </c>
      <c r="C104" s="214">
        <v>18</v>
      </c>
      <c r="D104" s="215" t="s">
        <v>284</v>
      </c>
      <c r="E104" s="44" t="s">
        <v>158</v>
      </c>
      <c r="F104" s="206">
        <v>86</v>
      </c>
      <c r="G104" s="206">
        <v>24</v>
      </c>
      <c r="H104" s="334">
        <v>6</v>
      </c>
      <c r="I104" s="44" t="s">
        <v>331</v>
      </c>
      <c r="J104" s="206">
        <v>97</v>
      </c>
      <c r="K104" s="206">
        <v>43</v>
      </c>
      <c r="L104" s="334">
        <v>5</v>
      </c>
      <c r="M104" s="346">
        <v>4</v>
      </c>
      <c r="N104" s="346">
        <v>6</v>
      </c>
      <c r="O104" s="44" t="s">
        <v>200</v>
      </c>
      <c r="P104" s="207">
        <v>36</v>
      </c>
      <c r="Q104" s="207">
        <v>12</v>
      </c>
      <c r="R104" s="335">
        <v>7</v>
      </c>
      <c r="S104" s="44" t="s">
        <v>128</v>
      </c>
      <c r="T104" s="207">
        <v>42</v>
      </c>
      <c r="U104" s="207">
        <v>27</v>
      </c>
      <c r="V104" s="335">
        <v>6</v>
      </c>
      <c r="W104" s="353">
        <f t="shared" si="17"/>
        <v>5.375</v>
      </c>
      <c r="X104" s="372">
        <f t="shared" si="18"/>
        <v>261</v>
      </c>
      <c r="Y104" s="203">
        <f t="shared" si="19"/>
        <v>28.833333333333332</v>
      </c>
      <c r="Z104" s="201" t="e">
        <f>IF(#REF!="","",$AA104-COUNTIFS(#REF!,"&lt;&gt;"&amp;#REF!,$AA$4:$AA$125,"&lt;"&amp;$AA104))</f>
        <v>#REF!</v>
      </c>
      <c r="AA104" s="195" t="e">
        <f>IF(#REF!="","",RANK($AC104,$AC$4:$AC$125))</f>
        <v>#REF!</v>
      </c>
      <c r="AC104" s="78">
        <f t="shared" si="15"/>
        <v>2250261028.8333335</v>
      </c>
      <c r="AD104" s="77">
        <f t="shared" si="14"/>
        <v>225</v>
      </c>
    </row>
    <row r="105" spans="1:30" ht="18" customHeight="1">
      <c r="A105" s="321">
        <f t="shared" si="16"/>
        <v>102</v>
      </c>
      <c r="B105" s="321">
        <v>5</v>
      </c>
      <c r="C105" s="214">
        <v>19</v>
      </c>
      <c r="D105" s="215" t="s">
        <v>306</v>
      </c>
      <c r="E105" s="100" t="s">
        <v>158</v>
      </c>
      <c r="F105" s="206">
        <v>85</v>
      </c>
      <c r="G105" s="206">
        <v>23</v>
      </c>
      <c r="H105" s="334">
        <v>6</v>
      </c>
      <c r="I105" s="100" t="s">
        <v>331</v>
      </c>
      <c r="J105" s="206">
        <v>95</v>
      </c>
      <c r="K105" s="206">
        <v>40</v>
      </c>
      <c r="L105" s="334">
        <v>5</v>
      </c>
      <c r="M105" s="346">
        <v>4</v>
      </c>
      <c r="N105" s="346">
        <v>3</v>
      </c>
      <c r="O105" s="100" t="s">
        <v>127</v>
      </c>
      <c r="P105" s="207">
        <v>36</v>
      </c>
      <c r="Q105" s="207">
        <v>12</v>
      </c>
      <c r="R105" s="335">
        <v>7</v>
      </c>
      <c r="S105" s="100" t="s">
        <v>128</v>
      </c>
      <c r="T105" s="207">
        <v>44</v>
      </c>
      <c r="U105" s="207">
        <v>33</v>
      </c>
      <c r="V105" s="335">
        <v>6</v>
      </c>
      <c r="W105" s="353">
        <f t="shared" si="17"/>
        <v>5.375</v>
      </c>
      <c r="X105" s="372">
        <f t="shared" si="18"/>
        <v>260</v>
      </c>
      <c r="Y105" s="203">
        <f t="shared" si="19"/>
        <v>28.5</v>
      </c>
      <c r="Z105" s="199" t="e">
        <f>IF(#REF!="","",$AA105-COUNTIFS(#REF!,"&lt;&gt;"&amp;#REF!,$AA$4:$AA$125,"&lt;"&amp;$AA105))</f>
        <v>#REF!</v>
      </c>
      <c r="AA105" s="193" t="e">
        <f>IF(#REF!="","",RANK($AC105,$AC$4:$AC$125))</f>
        <v>#REF!</v>
      </c>
      <c r="AC105" s="78">
        <f t="shared" si="15"/>
        <v>2250260028.5</v>
      </c>
      <c r="AD105" s="77">
        <f t="shared" si="14"/>
        <v>225</v>
      </c>
    </row>
    <row r="106" spans="1:30" ht="18" customHeight="1" thickBot="1">
      <c r="A106" s="327">
        <f t="shared" si="16"/>
        <v>103</v>
      </c>
      <c r="B106" s="327">
        <v>2</v>
      </c>
      <c r="C106" s="216">
        <v>16</v>
      </c>
      <c r="D106" s="217" t="s">
        <v>244</v>
      </c>
      <c r="E106" s="338" t="s">
        <v>158</v>
      </c>
      <c r="F106" s="328">
        <v>84</v>
      </c>
      <c r="G106" s="328">
        <v>22</v>
      </c>
      <c r="H106" s="339">
        <v>7</v>
      </c>
      <c r="I106" s="338" t="s">
        <v>159</v>
      </c>
      <c r="J106" s="328">
        <v>99</v>
      </c>
      <c r="K106" s="328">
        <v>46</v>
      </c>
      <c r="L106" s="339">
        <v>5</v>
      </c>
      <c r="M106" s="344">
        <v>4</v>
      </c>
      <c r="N106" s="344">
        <v>4</v>
      </c>
      <c r="O106" s="338" t="s">
        <v>45</v>
      </c>
      <c r="P106" s="329">
        <v>41</v>
      </c>
      <c r="Q106" s="329">
        <v>26</v>
      </c>
      <c r="R106" s="350">
        <v>6</v>
      </c>
      <c r="S106" s="338" t="s">
        <v>106</v>
      </c>
      <c r="T106" s="329">
        <v>35</v>
      </c>
      <c r="U106" s="329">
        <v>5</v>
      </c>
      <c r="V106" s="350">
        <v>8</v>
      </c>
      <c r="W106" s="354">
        <f t="shared" si="17"/>
        <v>5.75</v>
      </c>
      <c r="X106" s="391">
        <f t="shared" si="18"/>
        <v>259</v>
      </c>
      <c r="Y106" s="330">
        <f t="shared" si="19"/>
        <v>27.833333333333332</v>
      </c>
      <c r="Z106" s="200" t="e">
        <f>IF(#REF!="","",$AA106-COUNTIFS(#REF!,"&lt;&gt;"&amp;#REF!,$AA$4:$AA$125,"&lt;"&amp;$AA106))</f>
        <v>#REF!</v>
      </c>
      <c r="AA106" s="194" t="e">
        <f>IF(#REF!="","",RANK($AC106,$AC$4:$AC$125))</f>
        <v>#REF!</v>
      </c>
      <c r="AC106" s="78">
        <f t="shared" si="15"/>
        <v>2100259027.8333333</v>
      </c>
      <c r="AD106" s="77">
        <f t="shared" si="14"/>
        <v>210</v>
      </c>
    </row>
    <row r="107" spans="1:30" ht="18" customHeight="1">
      <c r="A107" s="320">
        <f t="shared" si="16"/>
        <v>104</v>
      </c>
      <c r="B107" s="320">
        <v>3</v>
      </c>
      <c r="C107" s="212">
        <v>9</v>
      </c>
      <c r="D107" s="213" t="s">
        <v>258</v>
      </c>
      <c r="E107" s="51" t="s">
        <v>160</v>
      </c>
      <c r="F107" s="395">
        <v>75</v>
      </c>
      <c r="G107" s="395">
        <v>15</v>
      </c>
      <c r="H107" s="396">
        <v>7</v>
      </c>
      <c r="I107" s="51" t="s">
        <v>159</v>
      </c>
      <c r="J107" s="395">
        <v>95</v>
      </c>
      <c r="K107" s="395">
        <v>40</v>
      </c>
      <c r="L107" s="396">
        <v>5</v>
      </c>
      <c r="M107" s="348">
        <v>9</v>
      </c>
      <c r="N107" s="348">
        <v>6</v>
      </c>
      <c r="O107" s="51" t="s">
        <v>127</v>
      </c>
      <c r="P107" s="211">
        <v>43</v>
      </c>
      <c r="Q107" s="211">
        <v>26</v>
      </c>
      <c r="R107" s="351">
        <v>6</v>
      </c>
      <c r="S107" s="51" t="s">
        <v>128</v>
      </c>
      <c r="T107" s="211">
        <v>40</v>
      </c>
      <c r="U107" s="211">
        <v>22</v>
      </c>
      <c r="V107" s="351">
        <v>6</v>
      </c>
      <c r="W107" s="355">
        <f t="shared" si="17"/>
        <v>6.75</v>
      </c>
      <c r="X107" s="374">
        <f t="shared" si="18"/>
        <v>253</v>
      </c>
      <c r="Y107" s="202">
        <f t="shared" si="19"/>
        <v>26.333333333333332</v>
      </c>
      <c r="Z107" s="200" t="e">
        <f>IF(#REF!="","",$AA107-COUNTIFS(#REF!,"&lt;&gt;"&amp;#REF!,$AA$4:$AA$125,"&lt;"&amp;$AA107))</f>
        <v>#REF!</v>
      </c>
      <c r="AA107" s="194" t="e">
        <f>IF(#REF!="","",RANK($AC107,$AC$4:$AC$125))</f>
        <v>#REF!</v>
      </c>
      <c r="AC107" s="78">
        <f t="shared" si="15"/>
        <v>1700253026.3333333</v>
      </c>
      <c r="AD107" s="77">
        <f t="shared" si="14"/>
        <v>170</v>
      </c>
    </row>
    <row r="108" spans="1:30" ht="18" customHeight="1">
      <c r="A108" s="321">
        <f t="shared" si="16"/>
        <v>105</v>
      </c>
      <c r="B108" s="321">
        <v>1</v>
      </c>
      <c r="C108" s="214">
        <v>13</v>
      </c>
      <c r="D108" s="215" t="s">
        <v>221</v>
      </c>
      <c r="E108" s="44" t="s">
        <v>158</v>
      </c>
      <c r="F108" s="206">
        <v>78</v>
      </c>
      <c r="G108" s="206">
        <v>17</v>
      </c>
      <c r="H108" s="334">
        <v>7</v>
      </c>
      <c r="I108" s="44" t="s">
        <v>159</v>
      </c>
      <c r="J108" s="206">
        <v>75</v>
      </c>
      <c r="K108" s="206">
        <v>16</v>
      </c>
      <c r="L108" s="334">
        <v>7</v>
      </c>
      <c r="M108" s="343">
        <v>8</v>
      </c>
      <c r="N108" s="343">
        <v>5</v>
      </c>
      <c r="O108" s="44" t="s">
        <v>47</v>
      </c>
      <c r="P108" s="207">
        <v>43</v>
      </c>
      <c r="Q108" s="398">
        <v>32</v>
      </c>
      <c r="R108" s="335">
        <v>6</v>
      </c>
      <c r="S108" s="44" t="s">
        <v>106</v>
      </c>
      <c r="T108" s="207">
        <v>51</v>
      </c>
      <c r="U108" s="207">
        <v>52</v>
      </c>
      <c r="V108" s="335">
        <v>5</v>
      </c>
      <c r="W108" s="353">
        <f t="shared" si="17"/>
        <v>6.875</v>
      </c>
      <c r="X108" s="372">
        <f t="shared" si="18"/>
        <v>247</v>
      </c>
      <c r="Y108" s="203">
        <f t="shared" si="19"/>
        <v>25</v>
      </c>
      <c r="Z108" s="200" t="e">
        <f>IF(#REF!="","",$AA108-COUNTIFS(#REF!,"&lt;&gt;"&amp;#REF!,$AA$4:$AA$125,"&lt;"&amp;$AA108))</f>
        <v>#REF!</v>
      </c>
      <c r="AA108" s="194" t="e">
        <f>IF(#REF!="","",RANK($AC108,$AC$4:$AC$125))</f>
        <v>#REF!</v>
      </c>
      <c r="AC108" s="78">
        <f t="shared" si="15"/>
        <v>1650247025</v>
      </c>
      <c r="AD108" s="77">
        <f t="shared" si="14"/>
        <v>165</v>
      </c>
    </row>
    <row r="109" spans="1:30" ht="18" customHeight="1">
      <c r="A109" s="321">
        <f t="shared" si="16"/>
        <v>106</v>
      </c>
      <c r="B109" s="321">
        <v>4</v>
      </c>
      <c r="C109" s="214">
        <v>12</v>
      </c>
      <c r="D109" s="215" t="s">
        <v>279</v>
      </c>
      <c r="E109" s="44" t="s">
        <v>158</v>
      </c>
      <c r="F109" s="206">
        <v>90</v>
      </c>
      <c r="G109" s="206">
        <v>28</v>
      </c>
      <c r="H109" s="334">
        <v>6</v>
      </c>
      <c r="I109" s="44" t="s">
        <v>331</v>
      </c>
      <c r="J109" s="206">
        <v>89</v>
      </c>
      <c r="K109" s="206">
        <v>33</v>
      </c>
      <c r="L109" s="334">
        <v>6</v>
      </c>
      <c r="M109" s="343">
        <v>5</v>
      </c>
      <c r="N109" s="343">
        <v>6</v>
      </c>
      <c r="O109" s="44" t="s">
        <v>127</v>
      </c>
      <c r="P109" s="207">
        <v>39</v>
      </c>
      <c r="Q109" s="207">
        <v>18</v>
      </c>
      <c r="R109" s="335">
        <v>7</v>
      </c>
      <c r="S109" s="44" t="s">
        <v>128</v>
      </c>
      <c r="T109" s="207">
        <v>35</v>
      </c>
      <c r="U109" s="207">
        <v>6</v>
      </c>
      <c r="V109" s="335">
        <v>8</v>
      </c>
      <c r="W109" s="358">
        <f t="shared" si="17"/>
        <v>6.125</v>
      </c>
      <c r="X109" s="375">
        <f t="shared" si="18"/>
        <v>253</v>
      </c>
      <c r="Y109" s="203">
        <f t="shared" si="19"/>
        <v>24.333333333333332</v>
      </c>
      <c r="Z109" s="200" t="e">
        <f>IF(#REF!="","",$AA109-COUNTIFS(#REF!,"&lt;&gt;"&amp;#REF!,$AA$4:$AA$125,"&lt;"&amp;$AA109))</f>
        <v>#REF!</v>
      </c>
      <c r="AA109" s="194" t="e">
        <f>IF(#REF!="","",RANK($AC109,$AC$4:$AC$125))</f>
        <v>#REF!</v>
      </c>
      <c r="AC109" s="78">
        <f t="shared" si="15"/>
        <v>1950253024.3333333</v>
      </c>
      <c r="AD109" s="77">
        <f t="shared" si="14"/>
        <v>195</v>
      </c>
    </row>
    <row r="110" spans="1:30" ht="18" customHeight="1">
      <c r="A110" s="321">
        <f t="shared" si="16"/>
        <v>107</v>
      </c>
      <c r="B110" s="321">
        <v>2</v>
      </c>
      <c r="C110" s="214">
        <v>17</v>
      </c>
      <c r="D110" s="215" t="s">
        <v>245</v>
      </c>
      <c r="E110" s="44" t="s">
        <v>160</v>
      </c>
      <c r="F110" s="206">
        <v>71</v>
      </c>
      <c r="G110" s="206">
        <v>13</v>
      </c>
      <c r="H110" s="334">
        <v>7</v>
      </c>
      <c r="I110" s="44" t="s">
        <v>331</v>
      </c>
      <c r="J110" s="206">
        <v>89</v>
      </c>
      <c r="K110" s="206">
        <v>33</v>
      </c>
      <c r="L110" s="334">
        <v>6</v>
      </c>
      <c r="M110" s="343">
        <v>6</v>
      </c>
      <c r="N110" s="343">
        <v>5</v>
      </c>
      <c r="O110" s="44" t="s">
        <v>41</v>
      </c>
      <c r="P110" s="207">
        <v>41</v>
      </c>
      <c r="Q110" s="207">
        <v>22</v>
      </c>
      <c r="R110" s="335">
        <v>6</v>
      </c>
      <c r="S110" s="44" t="s">
        <v>200</v>
      </c>
      <c r="T110" s="207">
        <v>40</v>
      </c>
      <c r="U110" s="207">
        <v>20</v>
      </c>
      <c r="V110" s="335">
        <v>7</v>
      </c>
      <c r="W110" s="353">
        <f t="shared" si="17"/>
        <v>6.375</v>
      </c>
      <c r="X110" s="372">
        <f t="shared" si="18"/>
        <v>241</v>
      </c>
      <c r="Y110" s="203">
        <f t="shared" si="19"/>
        <v>22.333333333333332</v>
      </c>
      <c r="Z110" s="200" t="e">
        <f>IF(#REF!="","",$AA110-COUNTIFS(#REF!,"&lt;&gt;"&amp;#REF!,$AA$4:$AA$125,"&lt;"&amp;$AA110))</f>
        <v>#REF!</v>
      </c>
      <c r="AA110" s="194" t="e">
        <f>IF(#REF!="","",RANK($AC110,$AC$4:$AC$125))</f>
        <v>#REF!</v>
      </c>
      <c r="AC110" s="78">
        <f t="shared" si="15"/>
        <v>1850241022.3333333</v>
      </c>
      <c r="AD110" s="77">
        <f t="shared" si="14"/>
        <v>185</v>
      </c>
    </row>
    <row r="111" spans="1:30" ht="18" customHeight="1">
      <c r="A111" s="321">
        <f t="shared" si="16"/>
        <v>108</v>
      </c>
      <c r="B111" s="321">
        <v>1</v>
      </c>
      <c r="C111" s="214">
        <v>10</v>
      </c>
      <c r="D111" s="215" t="s">
        <v>218</v>
      </c>
      <c r="E111" s="44" t="s">
        <v>160</v>
      </c>
      <c r="F111" s="206">
        <v>63</v>
      </c>
      <c r="G111" s="206">
        <v>7</v>
      </c>
      <c r="H111" s="334">
        <v>8</v>
      </c>
      <c r="I111" s="44" t="s">
        <v>331</v>
      </c>
      <c r="J111" s="206">
        <v>72</v>
      </c>
      <c r="K111" s="206">
        <v>9</v>
      </c>
      <c r="L111" s="334">
        <v>8</v>
      </c>
      <c r="M111" s="343">
        <v>8</v>
      </c>
      <c r="N111" s="343">
        <v>2</v>
      </c>
      <c r="O111" s="44" t="s">
        <v>42</v>
      </c>
      <c r="P111" s="207">
        <v>58</v>
      </c>
      <c r="Q111" s="398">
        <v>71</v>
      </c>
      <c r="R111" s="335">
        <v>4</v>
      </c>
      <c r="S111" s="44" t="s">
        <v>200</v>
      </c>
      <c r="T111" s="207">
        <v>39</v>
      </c>
      <c r="U111" s="207">
        <v>19</v>
      </c>
      <c r="V111" s="335">
        <v>7</v>
      </c>
      <c r="W111" s="353">
        <f t="shared" si="17"/>
        <v>7.375</v>
      </c>
      <c r="X111" s="372">
        <f t="shared" si="18"/>
        <v>232</v>
      </c>
      <c r="Y111" s="203">
        <f t="shared" si="19"/>
        <v>20.333333333333332</v>
      </c>
      <c r="Z111" s="200" t="e">
        <f>IF(#REF!="","",$AA111-COUNTIFS(#REF!,"&lt;&gt;"&amp;#REF!,$AA$4:$AA$125,"&lt;"&amp;$AA111))</f>
        <v>#REF!</v>
      </c>
      <c r="AA111" s="194" t="e">
        <f>IF(#REF!="","",RANK($AC111,$AC$4:$AC$125))</f>
        <v>#REF!</v>
      </c>
      <c r="AC111" s="78">
        <f t="shared" si="15"/>
        <v>1450232020.3333333</v>
      </c>
      <c r="AD111" s="77">
        <f t="shared" si="14"/>
        <v>145</v>
      </c>
    </row>
    <row r="112" spans="1:30" ht="18" customHeight="1">
      <c r="A112" s="321">
        <f t="shared" si="16"/>
        <v>109</v>
      </c>
      <c r="B112" s="321">
        <v>1</v>
      </c>
      <c r="C112" s="214">
        <v>4</v>
      </c>
      <c r="D112" s="215" t="s">
        <v>213</v>
      </c>
      <c r="E112" s="44" t="s">
        <v>158</v>
      </c>
      <c r="F112" s="206">
        <v>66</v>
      </c>
      <c r="G112" s="206">
        <v>10</v>
      </c>
      <c r="H112" s="334">
        <v>8</v>
      </c>
      <c r="I112" s="44" t="s">
        <v>159</v>
      </c>
      <c r="J112" s="206">
        <v>90</v>
      </c>
      <c r="K112" s="206">
        <v>34</v>
      </c>
      <c r="L112" s="334">
        <v>6</v>
      </c>
      <c r="M112" s="343">
        <v>5</v>
      </c>
      <c r="N112" s="343">
        <v>3</v>
      </c>
      <c r="O112" s="44" t="s">
        <v>41</v>
      </c>
      <c r="P112" s="207">
        <v>38</v>
      </c>
      <c r="Q112" s="398">
        <v>17</v>
      </c>
      <c r="R112" s="335">
        <v>7</v>
      </c>
      <c r="S112" s="44" t="s">
        <v>200</v>
      </c>
      <c r="T112" s="207">
        <v>37</v>
      </c>
      <c r="U112" s="207">
        <v>15</v>
      </c>
      <c r="V112" s="335">
        <v>7</v>
      </c>
      <c r="W112" s="353">
        <f t="shared" si="17"/>
        <v>6.5</v>
      </c>
      <c r="X112" s="372">
        <f t="shared" si="18"/>
        <v>231</v>
      </c>
      <c r="Y112" s="203">
        <f t="shared" si="19"/>
        <v>20</v>
      </c>
      <c r="Z112" s="200" t="e">
        <f>IF(#REF!="","",$AA112-COUNTIFS(#REF!,"&lt;&gt;"&amp;#REF!,$AA$4:$AA$125,"&lt;"&amp;$AA112))</f>
        <v>#REF!</v>
      </c>
      <c r="AA112" s="194" t="e">
        <f>IF(#REF!="","",RANK($AC112,$AC$4:$AC$125))</f>
        <v>#REF!</v>
      </c>
      <c r="AC112" s="78">
        <f t="shared" si="15"/>
        <v>1800231020</v>
      </c>
      <c r="AD112" s="77">
        <f t="shared" si="14"/>
        <v>180</v>
      </c>
    </row>
    <row r="113" spans="1:30" ht="18" customHeight="1">
      <c r="A113" s="321">
        <f t="shared" si="16"/>
        <v>110</v>
      </c>
      <c r="B113" s="321">
        <v>2</v>
      </c>
      <c r="C113" s="214">
        <v>22</v>
      </c>
      <c r="D113" s="215" t="s">
        <v>250</v>
      </c>
      <c r="E113" s="44" t="s">
        <v>158</v>
      </c>
      <c r="F113" s="206">
        <v>65</v>
      </c>
      <c r="G113" s="206">
        <v>9</v>
      </c>
      <c r="H113" s="334">
        <v>8</v>
      </c>
      <c r="I113" s="44" t="s">
        <v>159</v>
      </c>
      <c r="J113" s="206">
        <v>88</v>
      </c>
      <c r="K113" s="206">
        <v>32</v>
      </c>
      <c r="L113" s="334">
        <v>6</v>
      </c>
      <c r="M113" s="346">
        <v>5</v>
      </c>
      <c r="N113" s="346">
        <v>4</v>
      </c>
      <c r="O113" s="44" t="s">
        <v>47</v>
      </c>
      <c r="P113" s="207">
        <v>42</v>
      </c>
      <c r="Q113" s="207">
        <v>28</v>
      </c>
      <c r="R113" s="335">
        <v>6</v>
      </c>
      <c r="S113" s="44" t="s">
        <v>46</v>
      </c>
      <c r="T113" s="207">
        <v>35</v>
      </c>
      <c r="U113" s="207">
        <v>3</v>
      </c>
      <c r="V113" s="335">
        <v>8</v>
      </c>
      <c r="W113" s="353">
        <f t="shared" si="17"/>
        <v>6.5</v>
      </c>
      <c r="X113" s="372">
        <f t="shared" si="18"/>
        <v>230</v>
      </c>
      <c r="Y113" s="203">
        <f t="shared" si="19"/>
        <v>18.833333333333332</v>
      </c>
      <c r="Z113" s="200" t="e">
        <f>IF(#REF!="","",$AA113-COUNTIFS(#REF!,"&lt;&gt;"&amp;#REF!,$AA$4:$AA$125,"&lt;"&amp;$AA113))</f>
        <v>#REF!</v>
      </c>
      <c r="AA113" s="194" t="e">
        <f>IF(#REF!="","",RANK($AC113,$AC$4:$AC$125))</f>
        <v>#REF!</v>
      </c>
      <c r="AC113" s="78">
        <f t="shared" si="15"/>
        <v>1800230018.8333333</v>
      </c>
      <c r="AD113" s="77">
        <f t="shared" si="14"/>
        <v>180</v>
      </c>
    </row>
    <row r="114" spans="1:30" ht="18" customHeight="1">
      <c r="A114" s="321">
        <f t="shared" si="16"/>
        <v>111</v>
      </c>
      <c r="B114" s="321">
        <v>4</v>
      </c>
      <c r="C114" s="214">
        <v>20</v>
      </c>
      <c r="D114" s="215" t="s">
        <v>286</v>
      </c>
      <c r="E114" s="44" t="s">
        <v>158</v>
      </c>
      <c r="F114" s="206">
        <v>86</v>
      </c>
      <c r="G114" s="206">
        <v>24</v>
      </c>
      <c r="H114" s="334">
        <v>6</v>
      </c>
      <c r="I114" s="44" t="s">
        <v>159</v>
      </c>
      <c r="J114" s="206">
        <v>81</v>
      </c>
      <c r="K114" s="206">
        <v>25</v>
      </c>
      <c r="L114" s="334">
        <v>6</v>
      </c>
      <c r="M114" s="346">
        <v>5</v>
      </c>
      <c r="N114" s="346">
        <v>4</v>
      </c>
      <c r="O114" s="44" t="s">
        <v>127</v>
      </c>
      <c r="P114" s="207">
        <v>33</v>
      </c>
      <c r="Q114" s="207">
        <v>6</v>
      </c>
      <c r="R114" s="335">
        <v>8</v>
      </c>
      <c r="S114" s="44" t="s">
        <v>128</v>
      </c>
      <c r="T114" s="207">
        <v>35</v>
      </c>
      <c r="U114" s="207">
        <v>6</v>
      </c>
      <c r="V114" s="335">
        <v>8</v>
      </c>
      <c r="W114" s="353">
        <f t="shared" si="17"/>
        <v>6.25</v>
      </c>
      <c r="X114" s="372">
        <f t="shared" si="18"/>
        <v>235</v>
      </c>
      <c r="Y114" s="203">
        <f t="shared" si="19"/>
        <v>18.333333333333332</v>
      </c>
      <c r="Z114" s="200" t="e">
        <f>IF(#REF!="","",$AA114-COUNTIFS(#REF!,"&lt;&gt;"&amp;#REF!,$AA$4:$AA$125,"&lt;"&amp;$AA114))</f>
        <v>#REF!</v>
      </c>
      <c r="AA114" s="194" t="e">
        <f>IF(#REF!="","",RANK($AC114,$AC$4:$AC$125))</f>
        <v>#REF!</v>
      </c>
      <c r="AC114" s="78">
        <f t="shared" si="15"/>
        <v>1900235018.3333333</v>
      </c>
      <c r="AD114" s="77">
        <f t="shared" si="14"/>
        <v>190</v>
      </c>
    </row>
    <row r="115" spans="1:30" ht="18" customHeight="1">
      <c r="A115" s="321">
        <f t="shared" si="16"/>
        <v>112</v>
      </c>
      <c r="B115" s="321">
        <v>1</v>
      </c>
      <c r="C115" s="214">
        <v>17</v>
      </c>
      <c r="D115" s="215" t="s">
        <v>225</v>
      </c>
      <c r="E115" s="44" t="s">
        <v>158</v>
      </c>
      <c r="F115" s="209">
        <v>59</v>
      </c>
      <c r="G115" s="209">
        <v>3</v>
      </c>
      <c r="H115" s="337">
        <v>9</v>
      </c>
      <c r="I115" s="44" t="s">
        <v>331</v>
      </c>
      <c r="J115" s="209">
        <v>75</v>
      </c>
      <c r="K115" s="209">
        <v>16</v>
      </c>
      <c r="L115" s="337">
        <v>7</v>
      </c>
      <c r="M115" s="343">
        <v>8</v>
      </c>
      <c r="N115" s="343">
        <v>2</v>
      </c>
      <c r="O115" s="44" t="s">
        <v>42</v>
      </c>
      <c r="P115" s="207">
        <v>50</v>
      </c>
      <c r="Q115" s="398">
        <v>51</v>
      </c>
      <c r="R115" s="335">
        <v>5</v>
      </c>
      <c r="S115" s="44" t="s">
        <v>44</v>
      </c>
      <c r="T115" s="207">
        <v>40</v>
      </c>
      <c r="U115" s="207">
        <v>16</v>
      </c>
      <c r="V115" s="335">
        <v>7</v>
      </c>
      <c r="W115" s="353">
        <f t="shared" si="17"/>
        <v>7.5</v>
      </c>
      <c r="X115" s="372">
        <f t="shared" si="18"/>
        <v>224</v>
      </c>
      <c r="Y115" s="203">
        <f t="shared" si="19"/>
        <v>17.5</v>
      </c>
      <c r="Z115" s="200" t="e">
        <f>IF(#REF!="","",$AA115-COUNTIFS(#REF!,"&lt;&gt;"&amp;#REF!,$AA$4:$AA$125,"&lt;"&amp;$AA115))</f>
        <v>#REF!</v>
      </c>
      <c r="AA115" s="194" t="e">
        <f>IF(#REF!="","",RANK($AC115,$AC$4:$AC$125))</f>
        <v>#REF!</v>
      </c>
      <c r="AC115" s="78">
        <f t="shared" si="15"/>
        <v>1400224017.5</v>
      </c>
      <c r="AD115" s="77">
        <f t="shared" si="14"/>
        <v>140</v>
      </c>
    </row>
    <row r="116" spans="1:30" ht="18" customHeight="1">
      <c r="A116" s="321">
        <f t="shared" si="16"/>
        <v>113</v>
      </c>
      <c r="B116" s="321">
        <v>4</v>
      </c>
      <c r="C116" s="214">
        <v>1</v>
      </c>
      <c r="D116" s="215" t="s">
        <v>271</v>
      </c>
      <c r="E116" s="44" t="s">
        <v>158</v>
      </c>
      <c r="F116" s="206">
        <v>76</v>
      </c>
      <c r="G116" s="206">
        <v>16</v>
      </c>
      <c r="H116" s="334">
        <v>7</v>
      </c>
      <c r="I116" s="44" t="s">
        <v>159</v>
      </c>
      <c r="J116" s="206">
        <v>76</v>
      </c>
      <c r="K116" s="206">
        <v>18</v>
      </c>
      <c r="L116" s="334">
        <v>7</v>
      </c>
      <c r="M116" s="343">
        <v>7</v>
      </c>
      <c r="N116" s="343">
        <v>6</v>
      </c>
      <c r="O116" s="44" t="s">
        <v>47</v>
      </c>
      <c r="P116" s="207">
        <v>42</v>
      </c>
      <c r="Q116" s="207">
        <v>28</v>
      </c>
      <c r="R116" s="335">
        <v>6</v>
      </c>
      <c r="S116" s="44" t="s">
        <v>200</v>
      </c>
      <c r="T116" s="207">
        <v>28</v>
      </c>
      <c r="U116" s="207">
        <v>0</v>
      </c>
      <c r="V116" s="335">
        <v>9</v>
      </c>
      <c r="W116" s="353">
        <f t="shared" si="17"/>
        <v>7.125</v>
      </c>
      <c r="X116" s="372">
        <f t="shared" si="18"/>
        <v>222</v>
      </c>
      <c r="Y116" s="203">
        <f t="shared" si="19"/>
        <v>16</v>
      </c>
      <c r="Z116" s="200" t="e">
        <f>IF(#REF!="","",$AA116-COUNTIFS(#REF!,"&lt;&gt;"&amp;#REF!,$AA$4:$AA$125,"&lt;"&amp;$AA116))</f>
        <v>#REF!</v>
      </c>
      <c r="AA116" s="194" t="e">
        <f>IF(#REF!="","",RANK($AC116,$AC$4:$AC$125))</f>
        <v>#REF!</v>
      </c>
      <c r="AC116" s="78">
        <f t="shared" si="15"/>
        <v>1550222016</v>
      </c>
      <c r="AD116" s="77">
        <f t="shared" si="14"/>
        <v>155</v>
      </c>
    </row>
    <row r="117" spans="1:30" ht="18" customHeight="1">
      <c r="A117" s="321">
        <f t="shared" si="16"/>
        <v>114</v>
      </c>
      <c r="B117" s="321">
        <v>1</v>
      </c>
      <c r="C117" s="214">
        <v>18</v>
      </c>
      <c r="D117" s="215" t="s">
        <v>226</v>
      </c>
      <c r="E117" s="44" t="s">
        <v>158</v>
      </c>
      <c r="F117" s="206">
        <v>65</v>
      </c>
      <c r="G117" s="206">
        <v>9</v>
      </c>
      <c r="H117" s="334">
        <v>8</v>
      </c>
      <c r="I117" s="44" t="s">
        <v>159</v>
      </c>
      <c r="J117" s="206">
        <v>75</v>
      </c>
      <c r="K117" s="206">
        <v>16</v>
      </c>
      <c r="L117" s="334">
        <v>7</v>
      </c>
      <c r="M117" s="343">
        <v>6</v>
      </c>
      <c r="N117" s="343">
        <v>5</v>
      </c>
      <c r="O117" s="44" t="s">
        <v>47</v>
      </c>
      <c r="P117" s="207">
        <v>46</v>
      </c>
      <c r="Q117" s="398">
        <v>42</v>
      </c>
      <c r="R117" s="335">
        <v>5</v>
      </c>
      <c r="S117" s="44" t="s">
        <v>200</v>
      </c>
      <c r="T117" s="207">
        <v>31</v>
      </c>
      <c r="U117" s="207">
        <v>1</v>
      </c>
      <c r="V117" s="335">
        <v>9</v>
      </c>
      <c r="W117" s="353">
        <f t="shared" si="17"/>
        <v>7</v>
      </c>
      <c r="X117" s="372">
        <f t="shared" si="18"/>
        <v>217</v>
      </c>
      <c r="Y117" s="203">
        <f t="shared" si="19"/>
        <v>15.5</v>
      </c>
      <c r="Z117" s="200" t="e">
        <f>IF(#REF!="","",$AA117-COUNTIFS(#REF!,"&lt;&gt;"&amp;#REF!,$AA$4:$AA$125,"&lt;"&amp;$AA117))</f>
        <v>#REF!</v>
      </c>
      <c r="AA117" s="194" t="e">
        <f>IF(#REF!="","",RANK($AC117,$AC$4:$AC$125))</f>
        <v>#REF!</v>
      </c>
      <c r="AC117" s="78">
        <f t="shared" si="15"/>
        <v>1600217015.5</v>
      </c>
      <c r="AD117" s="77">
        <f t="shared" si="14"/>
        <v>160</v>
      </c>
    </row>
    <row r="118" spans="1:30" ht="18" customHeight="1">
      <c r="A118" s="321">
        <f t="shared" si="16"/>
        <v>115</v>
      </c>
      <c r="B118" s="321">
        <v>3</v>
      </c>
      <c r="C118" s="214">
        <v>2</v>
      </c>
      <c r="D118" s="215" t="s">
        <v>252</v>
      </c>
      <c r="E118" s="44" t="s">
        <v>158</v>
      </c>
      <c r="F118" s="206">
        <v>64</v>
      </c>
      <c r="G118" s="206">
        <v>8</v>
      </c>
      <c r="H118" s="334">
        <v>8</v>
      </c>
      <c r="I118" s="44" t="s">
        <v>159</v>
      </c>
      <c r="J118" s="206">
        <v>73</v>
      </c>
      <c r="K118" s="206">
        <v>11</v>
      </c>
      <c r="L118" s="334">
        <v>7</v>
      </c>
      <c r="M118" s="346">
        <v>8</v>
      </c>
      <c r="N118" s="346">
        <v>7</v>
      </c>
      <c r="O118" s="44" t="s">
        <v>43</v>
      </c>
      <c r="P118" s="207">
        <v>43</v>
      </c>
      <c r="Q118" s="207">
        <v>31</v>
      </c>
      <c r="R118" s="335">
        <v>6</v>
      </c>
      <c r="S118" s="44" t="s">
        <v>200</v>
      </c>
      <c r="T118" s="207">
        <v>41</v>
      </c>
      <c r="U118" s="207">
        <v>23</v>
      </c>
      <c r="V118" s="335">
        <v>6</v>
      </c>
      <c r="W118" s="353">
        <f t="shared" si="17"/>
        <v>7.25</v>
      </c>
      <c r="X118" s="372">
        <f t="shared" si="18"/>
        <v>221</v>
      </c>
      <c r="Y118" s="203">
        <f t="shared" si="19"/>
        <v>15.333333333333334</v>
      </c>
      <c r="Z118" s="200" t="e">
        <f>IF(#REF!="","",$AA118-COUNTIFS(#REF!,"&lt;&gt;"&amp;#REF!,$AA$4:$AA$125,"&lt;"&amp;$AA118))</f>
        <v>#REF!</v>
      </c>
      <c r="AA118" s="194" t="e">
        <f>IF(#REF!="","",RANK($AC118,$AC$4:$AC$125))</f>
        <v>#REF!</v>
      </c>
      <c r="AC118" s="78">
        <f t="shared" si="15"/>
        <v>1500221015.3333333</v>
      </c>
      <c r="AD118" s="77">
        <f t="shared" si="14"/>
        <v>150</v>
      </c>
    </row>
    <row r="119" spans="1:30" ht="18" customHeight="1">
      <c r="A119" s="321">
        <f t="shared" si="16"/>
        <v>116</v>
      </c>
      <c r="B119" s="321">
        <v>3</v>
      </c>
      <c r="C119" s="214">
        <v>7</v>
      </c>
      <c r="D119" s="215" t="s">
        <v>256</v>
      </c>
      <c r="E119" s="44" t="s">
        <v>158</v>
      </c>
      <c r="F119" s="206">
        <v>53</v>
      </c>
      <c r="G119" s="206">
        <v>1</v>
      </c>
      <c r="H119" s="334">
        <v>9</v>
      </c>
      <c r="I119" s="44" t="s">
        <v>159</v>
      </c>
      <c r="J119" s="206">
        <v>71</v>
      </c>
      <c r="K119" s="206">
        <v>8</v>
      </c>
      <c r="L119" s="334">
        <v>8</v>
      </c>
      <c r="M119" s="346">
        <v>5</v>
      </c>
      <c r="N119" s="346">
        <v>9</v>
      </c>
      <c r="O119" s="44" t="s">
        <v>41</v>
      </c>
      <c r="P119" s="207">
        <v>54</v>
      </c>
      <c r="Q119" s="207">
        <v>61</v>
      </c>
      <c r="R119" s="335">
        <v>4</v>
      </c>
      <c r="S119" s="44" t="s">
        <v>128</v>
      </c>
      <c r="T119" s="207">
        <v>36</v>
      </c>
      <c r="U119" s="207">
        <v>10</v>
      </c>
      <c r="V119" s="335">
        <v>7</v>
      </c>
      <c r="W119" s="353">
        <f t="shared" si="17"/>
        <v>6.875</v>
      </c>
      <c r="X119" s="372">
        <f t="shared" si="18"/>
        <v>214</v>
      </c>
      <c r="Y119" s="203">
        <f t="shared" si="19"/>
        <v>14.833333333333334</v>
      </c>
      <c r="Z119" s="200" t="e">
        <f>IF(#REF!="","",$AA119-COUNTIFS(#REF!,"&lt;&gt;"&amp;#REF!,$AA$4:$AA$125,"&lt;"&amp;$AA119))</f>
        <v>#REF!</v>
      </c>
      <c r="AA119" s="194" t="e">
        <f>IF(#REF!="","",RANK($AC119,$AC$4:$AC$125))</f>
        <v>#REF!</v>
      </c>
      <c r="AC119" s="78">
        <f t="shared" si="15"/>
        <v>1650214014.8333333</v>
      </c>
      <c r="AD119" s="77">
        <f t="shared" si="14"/>
        <v>165</v>
      </c>
    </row>
    <row r="120" spans="1:30" ht="18" customHeight="1">
      <c r="A120" s="321">
        <f t="shared" si="16"/>
        <v>117</v>
      </c>
      <c r="B120" s="321">
        <v>3</v>
      </c>
      <c r="C120" s="214">
        <v>3</v>
      </c>
      <c r="D120" s="215" t="s">
        <v>253</v>
      </c>
      <c r="E120" s="100" t="s">
        <v>158</v>
      </c>
      <c r="F120" s="206">
        <v>76</v>
      </c>
      <c r="G120" s="206">
        <v>16</v>
      </c>
      <c r="H120" s="334">
        <v>7</v>
      </c>
      <c r="I120" s="100" t="s">
        <v>331</v>
      </c>
      <c r="J120" s="206">
        <v>66</v>
      </c>
      <c r="K120" s="206">
        <v>1</v>
      </c>
      <c r="L120" s="334">
        <v>9</v>
      </c>
      <c r="M120" s="346">
        <v>4</v>
      </c>
      <c r="N120" s="346">
        <v>5</v>
      </c>
      <c r="O120" s="100" t="s">
        <v>41</v>
      </c>
      <c r="P120" s="207">
        <v>46</v>
      </c>
      <c r="Q120" s="207">
        <v>35</v>
      </c>
      <c r="R120" s="335">
        <v>6</v>
      </c>
      <c r="S120" s="100" t="s">
        <v>200</v>
      </c>
      <c r="T120" s="207">
        <v>36</v>
      </c>
      <c r="U120" s="207">
        <v>12</v>
      </c>
      <c r="V120" s="335">
        <v>7</v>
      </c>
      <c r="W120" s="353">
        <f t="shared" si="17"/>
        <v>6.625</v>
      </c>
      <c r="X120" s="372">
        <f t="shared" si="18"/>
        <v>224</v>
      </c>
      <c r="Y120" s="203">
        <f t="shared" si="19"/>
        <v>13.5</v>
      </c>
      <c r="Z120" s="200" t="e">
        <f>IF(#REF!="","",$AA120-COUNTIFS(#REF!,"&lt;&gt;"&amp;#REF!,$AA$4:$AA$125,"&lt;"&amp;$AA120))</f>
        <v>#REF!</v>
      </c>
      <c r="AA120" s="194" t="e">
        <f>IF(#REF!="","",RANK($AC120,$AC$4:$AC$125))</f>
        <v>#REF!</v>
      </c>
      <c r="AC120" s="78">
        <f t="shared" si="15"/>
        <v>1750224013.5</v>
      </c>
      <c r="AD120" s="77">
        <f t="shared" si="14"/>
        <v>175</v>
      </c>
    </row>
    <row r="121" spans="1:30" ht="18" customHeight="1">
      <c r="A121" s="321">
        <f t="shared" si="16"/>
        <v>118</v>
      </c>
      <c r="B121" s="321">
        <v>2</v>
      </c>
      <c r="C121" s="214">
        <v>1</v>
      </c>
      <c r="D121" s="215" t="s">
        <v>230</v>
      </c>
      <c r="E121" s="44" t="s">
        <v>158</v>
      </c>
      <c r="F121" s="206">
        <v>76</v>
      </c>
      <c r="G121" s="206">
        <v>16</v>
      </c>
      <c r="H121" s="334">
        <v>7</v>
      </c>
      <c r="I121" s="44" t="s">
        <v>159</v>
      </c>
      <c r="J121" s="206">
        <v>68</v>
      </c>
      <c r="K121" s="206">
        <v>3</v>
      </c>
      <c r="L121" s="334">
        <v>8</v>
      </c>
      <c r="M121" s="343">
        <v>6</v>
      </c>
      <c r="N121" s="343">
        <v>7</v>
      </c>
      <c r="O121" s="44" t="s">
        <v>41</v>
      </c>
      <c r="P121" s="207">
        <v>34</v>
      </c>
      <c r="Q121" s="207">
        <v>7</v>
      </c>
      <c r="R121" s="335">
        <v>8</v>
      </c>
      <c r="S121" s="44" t="s">
        <v>47</v>
      </c>
      <c r="T121" s="207">
        <v>40</v>
      </c>
      <c r="U121" s="207">
        <v>20</v>
      </c>
      <c r="V121" s="335">
        <v>7</v>
      </c>
      <c r="W121" s="353">
        <f t="shared" si="17"/>
        <v>7.125</v>
      </c>
      <c r="X121" s="372">
        <f t="shared" si="18"/>
        <v>218</v>
      </c>
      <c r="Y121" s="203">
        <f t="shared" si="19"/>
        <v>10.833333333333334</v>
      </c>
      <c r="Z121" s="200" t="e">
        <f>IF(#REF!="","",$AA121-COUNTIFS(#REF!,"&lt;&gt;"&amp;#REF!,$AA$4:$AA$125,"&lt;"&amp;$AA121))</f>
        <v>#REF!</v>
      </c>
      <c r="AA121" s="194" t="e">
        <f>IF(#REF!="","",RANK($AC121,$AC$4:$AC$125))</f>
        <v>#REF!</v>
      </c>
      <c r="AC121" s="78">
        <f t="shared" si="15"/>
        <v>1550218010.8333333</v>
      </c>
      <c r="AD121" s="77">
        <f t="shared" si="14"/>
        <v>155</v>
      </c>
    </row>
    <row r="122" spans="1:30" ht="18" customHeight="1">
      <c r="A122" s="321">
        <f t="shared" si="16"/>
        <v>119</v>
      </c>
      <c r="B122" s="321">
        <v>2</v>
      </c>
      <c r="C122" s="214">
        <v>4</v>
      </c>
      <c r="D122" s="215" t="s">
        <v>233</v>
      </c>
      <c r="E122" s="44" t="s">
        <v>160</v>
      </c>
      <c r="F122" s="206">
        <v>59</v>
      </c>
      <c r="G122" s="206">
        <v>3</v>
      </c>
      <c r="H122" s="334">
        <v>9</v>
      </c>
      <c r="I122" s="44" t="s">
        <v>331</v>
      </c>
      <c r="J122" s="206">
        <v>73</v>
      </c>
      <c r="K122" s="206">
        <v>11</v>
      </c>
      <c r="L122" s="334">
        <v>7</v>
      </c>
      <c r="M122" s="343">
        <v>8</v>
      </c>
      <c r="N122" s="343">
        <v>4</v>
      </c>
      <c r="O122" s="44" t="s">
        <v>41</v>
      </c>
      <c r="P122" s="207">
        <v>38</v>
      </c>
      <c r="Q122" s="207">
        <v>17</v>
      </c>
      <c r="R122" s="335">
        <v>7</v>
      </c>
      <c r="S122" s="44" t="s">
        <v>42</v>
      </c>
      <c r="T122" s="207">
        <v>36</v>
      </c>
      <c r="U122" s="207">
        <v>8</v>
      </c>
      <c r="V122" s="335">
        <v>8</v>
      </c>
      <c r="W122" s="353">
        <f t="shared" si="17"/>
        <v>7.875</v>
      </c>
      <c r="X122" s="372">
        <f t="shared" si="18"/>
        <v>206</v>
      </c>
      <c r="Y122" s="203">
        <f t="shared" si="19"/>
        <v>8.8333333333333339</v>
      </c>
      <c r="Z122" s="200" t="e">
        <f>IF(#REF!="","",$AA122-COUNTIFS(#REF!,"&lt;&gt;"&amp;#REF!,$AA$4:$AA$125,"&lt;"&amp;$AA122))</f>
        <v>#REF!</v>
      </c>
      <c r="AA122" s="194" t="e">
        <f>IF(#REF!="","",RANK($AC122,$AC$4:$AC$125))</f>
        <v>#REF!</v>
      </c>
      <c r="AC122" s="78">
        <f t="shared" si="15"/>
        <v>1250206008.8333333</v>
      </c>
      <c r="AD122" s="77">
        <f t="shared" si="14"/>
        <v>125</v>
      </c>
    </row>
    <row r="123" spans="1:30" ht="18" customHeight="1">
      <c r="A123" s="321">
        <f t="shared" si="16"/>
        <v>120</v>
      </c>
      <c r="B123" s="321">
        <v>2</v>
      </c>
      <c r="C123" s="214">
        <v>9</v>
      </c>
      <c r="D123" s="215" t="s">
        <v>238</v>
      </c>
      <c r="E123" s="44" t="s">
        <v>158</v>
      </c>
      <c r="F123" s="206">
        <v>56</v>
      </c>
      <c r="G123" s="206">
        <v>2</v>
      </c>
      <c r="H123" s="334">
        <v>9</v>
      </c>
      <c r="I123" s="44" t="s">
        <v>159</v>
      </c>
      <c r="J123" s="206">
        <v>63</v>
      </c>
      <c r="K123" s="206">
        <v>0</v>
      </c>
      <c r="L123" s="334">
        <v>9</v>
      </c>
      <c r="M123" s="343">
        <v>8</v>
      </c>
      <c r="N123" s="343">
        <v>7</v>
      </c>
      <c r="O123" s="44" t="s">
        <v>41</v>
      </c>
      <c r="P123" s="207">
        <v>39</v>
      </c>
      <c r="Q123" s="207">
        <v>19</v>
      </c>
      <c r="R123" s="335">
        <v>7</v>
      </c>
      <c r="S123" s="44" t="s">
        <v>43</v>
      </c>
      <c r="T123" s="207">
        <v>41</v>
      </c>
      <c r="U123" s="207">
        <v>21</v>
      </c>
      <c r="V123" s="335">
        <v>7</v>
      </c>
      <c r="W123" s="353">
        <f t="shared" si="17"/>
        <v>8.25</v>
      </c>
      <c r="X123" s="371">
        <f t="shared" si="18"/>
        <v>199</v>
      </c>
      <c r="Y123" s="203">
        <f t="shared" si="19"/>
        <v>7.333333333333333</v>
      </c>
      <c r="Z123" s="200" t="e">
        <f>IF(#REF!="","",$AA123-COUNTIFS(#REF!,"&lt;&gt;"&amp;#REF!,$AA$4:$AA$125,"&lt;"&amp;$AA123))</f>
        <v>#REF!</v>
      </c>
      <c r="AA123" s="194" t="e">
        <f>IF(#REF!="","",RANK($AC123,$AC$4:$AC$125))</f>
        <v>#REF!</v>
      </c>
      <c r="AC123" s="78">
        <f t="shared" si="15"/>
        <v>1100199007.3333333</v>
      </c>
      <c r="AD123" s="77">
        <f t="shared" si="14"/>
        <v>110</v>
      </c>
    </row>
    <row r="124" spans="1:30" ht="18" customHeight="1">
      <c r="A124" s="321">
        <f t="shared" si="16"/>
        <v>120</v>
      </c>
      <c r="B124" s="321">
        <v>3</v>
      </c>
      <c r="C124" s="214">
        <v>14</v>
      </c>
      <c r="D124" s="215" t="s">
        <v>263</v>
      </c>
      <c r="E124" s="44" t="s">
        <v>158</v>
      </c>
      <c r="F124" s="206">
        <v>54</v>
      </c>
      <c r="G124" s="206">
        <v>1</v>
      </c>
      <c r="H124" s="334">
        <v>9</v>
      </c>
      <c r="I124" s="44" t="s">
        <v>159</v>
      </c>
      <c r="J124" s="206">
        <v>69</v>
      </c>
      <c r="K124" s="206">
        <v>5</v>
      </c>
      <c r="L124" s="334">
        <v>8</v>
      </c>
      <c r="M124" s="346">
        <v>6</v>
      </c>
      <c r="N124" s="346">
        <v>7</v>
      </c>
      <c r="O124" s="44" t="s">
        <v>47</v>
      </c>
      <c r="P124" s="207">
        <v>38</v>
      </c>
      <c r="Q124" s="207">
        <v>15</v>
      </c>
      <c r="R124" s="335">
        <v>7</v>
      </c>
      <c r="S124" s="44" t="s">
        <v>200</v>
      </c>
      <c r="T124" s="207">
        <v>38</v>
      </c>
      <c r="U124" s="207">
        <v>17</v>
      </c>
      <c r="V124" s="335">
        <v>7</v>
      </c>
      <c r="W124" s="353">
        <f t="shared" si="17"/>
        <v>7.5</v>
      </c>
      <c r="X124" s="372">
        <f t="shared" si="18"/>
        <v>199</v>
      </c>
      <c r="Y124" s="203">
        <f t="shared" si="19"/>
        <v>7.333333333333333</v>
      </c>
      <c r="Z124" s="200" t="e">
        <f>IF(#REF!="","",$AA124-COUNTIFS(#REF!,"&lt;&gt;"&amp;#REF!,$AA$4:$AA$125,"&lt;"&amp;$AA124))</f>
        <v>#REF!</v>
      </c>
      <c r="AA124" s="194" t="e">
        <f>IF(#REF!="","",RANK($AC124,$AC$4:$AC$125))</f>
        <v>#REF!</v>
      </c>
      <c r="AC124" s="78">
        <f t="shared" si="15"/>
        <v>1400199007.3333333</v>
      </c>
      <c r="AD124" s="77">
        <f t="shared" si="14"/>
        <v>140</v>
      </c>
    </row>
    <row r="125" spans="1:30" ht="18" customHeight="1" thickBot="1">
      <c r="A125" s="321">
        <f t="shared" si="16"/>
        <v>122</v>
      </c>
      <c r="B125" s="321">
        <v>1</v>
      </c>
      <c r="C125" s="214">
        <v>19</v>
      </c>
      <c r="D125" s="215" t="s">
        <v>227</v>
      </c>
      <c r="E125" s="44" t="s">
        <v>158</v>
      </c>
      <c r="F125" s="206">
        <v>43</v>
      </c>
      <c r="G125" s="206">
        <v>0</v>
      </c>
      <c r="H125" s="334">
        <v>9</v>
      </c>
      <c r="I125" s="44" t="s">
        <v>331</v>
      </c>
      <c r="J125" s="206">
        <v>72</v>
      </c>
      <c r="K125" s="206">
        <v>9</v>
      </c>
      <c r="L125" s="334">
        <v>8</v>
      </c>
      <c r="M125" s="343">
        <v>9</v>
      </c>
      <c r="N125" s="343">
        <v>8</v>
      </c>
      <c r="O125" s="44" t="s">
        <v>43</v>
      </c>
      <c r="P125" s="207">
        <v>40</v>
      </c>
      <c r="Q125" s="398">
        <v>18</v>
      </c>
      <c r="R125" s="335">
        <v>7</v>
      </c>
      <c r="S125" s="44" t="s">
        <v>200</v>
      </c>
      <c r="T125" s="207">
        <v>34</v>
      </c>
      <c r="U125" s="207">
        <v>5</v>
      </c>
      <c r="V125" s="335">
        <v>8</v>
      </c>
      <c r="W125" s="353">
        <f t="shared" si="17"/>
        <v>8.375</v>
      </c>
      <c r="X125" s="372">
        <f t="shared" si="18"/>
        <v>189</v>
      </c>
      <c r="Y125" s="203">
        <f t="shared" si="19"/>
        <v>6.833333333333333</v>
      </c>
      <c r="Z125" s="201" t="e">
        <f>IF(#REF!="","",$AA125-COUNTIFS(#REF!,"&lt;&gt;"&amp;#REF!,$AA$4:$AA$125,"&lt;"&amp;$AA125))</f>
        <v>#REF!</v>
      </c>
      <c r="AA125" s="195" t="e">
        <f>IF(#REF!="","",RANK($AC125,$AC$4:$AC$125))</f>
        <v>#REF!</v>
      </c>
      <c r="AC125" s="78">
        <f t="shared" si="15"/>
        <v>1050189006.8333334</v>
      </c>
      <c r="AD125" s="77">
        <f t="shared" si="14"/>
        <v>105</v>
      </c>
    </row>
    <row r="126" spans="1:30" ht="18" customHeight="1" thickBot="1">
      <c r="A126" s="321">
        <f t="shared" si="16"/>
        <v>123</v>
      </c>
      <c r="B126" s="321">
        <v>4</v>
      </c>
      <c r="C126" s="214">
        <v>19</v>
      </c>
      <c r="D126" s="215" t="s">
        <v>285</v>
      </c>
      <c r="E126" s="44" t="s">
        <v>158</v>
      </c>
      <c r="F126" s="207">
        <v>51</v>
      </c>
      <c r="G126" s="207">
        <v>1</v>
      </c>
      <c r="H126" s="335">
        <v>9</v>
      </c>
      <c r="I126" s="44" t="s">
        <v>331</v>
      </c>
      <c r="J126" s="207">
        <v>68</v>
      </c>
      <c r="K126" s="207">
        <v>3</v>
      </c>
      <c r="L126" s="335">
        <v>8</v>
      </c>
      <c r="M126" s="346">
        <v>9</v>
      </c>
      <c r="N126" s="346">
        <v>7</v>
      </c>
      <c r="O126" s="44" t="s">
        <v>127</v>
      </c>
      <c r="P126" s="207">
        <v>33</v>
      </c>
      <c r="Q126" s="207">
        <v>6</v>
      </c>
      <c r="R126" s="335">
        <v>8</v>
      </c>
      <c r="S126" s="44" t="s">
        <v>128</v>
      </c>
      <c r="T126" s="207">
        <v>41</v>
      </c>
      <c r="U126" s="207">
        <v>25</v>
      </c>
      <c r="V126" s="335">
        <v>6</v>
      </c>
      <c r="W126" s="353">
        <f t="shared" si="17"/>
        <v>8.25</v>
      </c>
      <c r="X126" s="372">
        <f t="shared" si="18"/>
        <v>193</v>
      </c>
      <c r="Y126" s="203">
        <f t="shared" si="19"/>
        <v>6.5</v>
      </c>
      <c r="Z126" s="196"/>
      <c r="AA126" s="197"/>
    </row>
    <row r="127" spans="1:30" ht="17.25" thickBot="1">
      <c r="A127" s="322">
        <f>RANK(X127,$X$4:$X$127,)</f>
        <v>124</v>
      </c>
      <c r="B127" s="322">
        <v>2</v>
      </c>
      <c r="C127" s="218">
        <v>15</v>
      </c>
      <c r="D127" s="219" t="s">
        <v>243</v>
      </c>
      <c r="E127" s="185" t="s">
        <v>158</v>
      </c>
      <c r="F127" s="210">
        <v>43</v>
      </c>
      <c r="G127" s="210">
        <v>0</v>
      </c>
      <c r="H127" s="341">
        <v>9</v>
      </c>
      <c r="I127" s="185" t="s">
        <v>331</v>
      </c>
      <c r="J127" s="210">
        <v>66</v>
      </c>
      <c r="K127" s="210">
        <v>1</v>
      </c>
      <c r="L127" s="341">
        <v>9</v>
      </c>
      <c r="M127" s="367">
        <v>9</v>
      </c>
      <c r="N127" s="367">
        <v>9</v>
      </c>
      <c r="O127" s="185" t="s">
        <v>340</v>
      </c>
      <c r="P127" s="383" t="s">
        <v>340</v>
      </c>
      <c r="Q127" s="383" t="s">
        <v>340</v>
      </c>
      <c r="R127" s="384" t="s">
        <v>340</v>
      </c>
      <c r="S127" s="185" t="s">
        <v>340</v>
      </c>
      <c r="T127" s="383" t="s">
        <v>340</v>
      </c>
      <c r="U127" s="383" t="s">
        <v>340</v>
      </c>
      <c r="V127" s="384" t="s">
        <v>340</v>
      </c>
      <c r="W127" s="359" t="e">
        <f t="shared" si="17"/>
        <v>#DIV/0!</v>
      </c>
      <c r="X127" s="403">
        <f t="shared" si="18"/>
        <v>109</v>
      </c>
      <c r="Y127" s="204" t="e">
        <f t="shared" si="19"/>
        <v>#DIV/0!</v>
      </c>
    </row>
    <row r="128" spans="1:30" hidden="1">
      <c r="C128" s="71" t="s">
        <v>51</v>
      </c>
      <c r="F128" s="73">
        <f>COUNT(F4:F126)</f>
        <v>123</v>
      </c>
      <c r="G128" s="73">
        <f>COUNT(G4:G126)</f>
        <v>123</v>
      </c>
      <c r="H128" s="73">
        <f>COUNT(H4:H126)</f>
        <v>123</v>
      </c>
      <c r="I128" s="73"/>
      <c r="J128" s="73">
        <f>COUNT(J4:J126)</f>
        <v>123</v>
      </c>
      <c r="K128" s="73">
        <f>COUNT(K4:K126)</f>
        <v>123</v>
      </c>
      <c r="L128" s="73">
        <f>COUNT(L4:L126)</f>
        <v>123</v>
      </c>
      <c r="M128" s="73">
        <f>COUNT(M4:M126)</f>
        <v>123</v>
      </c>
      <c r="N128" s="73">
        <f>COUNT(N4:N126)</f>
        <v>123</v>
      </c>
      <c r="O128" s="73"/>
      <c r="P128" s="73">
        <f>COUNT(P4:P126)</f>
        <v>123</v>
      </c>
      <c r="Q128" s="73">
        <f>COUNT(Q4:Q126)</f>
        <v>123</v>
      </c>
      <c r="R128" s="73">
        <f>COUNT(R4:R126)</f>
        <v>123</v>
      </c>
      <c r="S128" s="73"/>
      <c r="T128" s="73">
        <f>COUNT(T4:T126)</f>
        <v>123</v>
      </c>
      <c r="U128" s="73">
        <f>COUNT(U4:U126)</f>
        <v>123</v>
      </c>
      <c r="V128" s="73">
        <f>COUNT(V4:V126)</f>
        <v>123</v>
      </c>
    </row>
    <row r="129" spans="3:22" hidden="1">
      <c r="C129" s="71" t="s">
        <v>52</v>
      </c>
      <c r="F129" s="73">
        <f>COUNTA(F4:F126)</f>
        <v>123</v>
      </c>
      <c r="G129" s="73">
        <f>COUNTA(G4:G126)</f>
        <v>123</v>
      </c>
      <c r="H129" s="73">
        <f>COUNTA(H4:H126)</f>
        <v>123</v>
      </c>
      <c r="I129" s="73"/>
      <c r="J129" s="73">
        <f>COUNTA(J4:J126)</f>
        <v>123</v>
      </c>
      <c r="K129" s="73">
        <f>COUNTA(K4:K126)</f>
        <v>123</v>
      </c>
      <c r="L129" s="73">
        <f>COUNTA(L4:L126)</f>
        <v>123</v>
      </c>
      <c r="M129" s="73">
        <f>COUNTA(M4:M126)</f>
        <v>123</v>
      </c>
      <c r="N129" s="73">
        <f>COUNTA(N4:N126)</f>
        <v>123</v>
      </c>
      <c r="O129" s="73"/>
      <c r="P129" s="73">
        <f>COUNTA(P4:P126)</f>
        <v>123</v>
      </c>
      <c r="Q129" s="73">
        <f>COUNTA(Q4:Q126)</f>
        <v>123</v>
      </c>
      <c r="R129" s="73">
        <f>COUNTA(R4:R126)</f>
        <v>123</v>
      </c>
      <c r="S129" s="73"/>
      <c r="T129" s="73">
        <f>COUNTA(T4:T126)</f>
        <v>123</v>
      </c>
      <c r="U129" s="73">
        <f>COUNTA(U4:U126)</f>
        <v>123</v>
      </c>
      <c r="V129" s="73">
        <f>COUNTA(V4:V126)</f>
        <v>123</v>
      </c>
    </row>
    <row r="130" spans="3:22" hidden="1">
      <c r="C130" s="74" t="s">
        <v>54</v>
      </c>
      <c r="D130" s="74"/>
      <c r="E130" s="74"/>
      <c r="F130" s="75">
        <f>F129-F128</f>
        <v>0</v>
      </c>
      <c r="G130" s="75">
        <f t="shared" ref="G130:V130" si="20">G129-G128</f>
        <v>0</v>
      </c>
      <c r="H130" s="75">
        <f t="shared" si="20"/>
        <v>0</v>
      </c>
      <c r="I130" s="75"/>
      <c r="J130" s="75">
        <f t="shared" si="20"/>
        <v>0</v>
      </c>
      <c r="K130" s="75">
        <f t="shared" si="20"/>
        <v>0</v>
      </c>
      <c r="L130" s="75">
        <f t="shared" si="20"/>
        <v>0</v>
      </c>
      <c r="M130" s="75">
        <f t="shared" si="20"/>
        <v>0</v>
      </c>
      <c r="N130" s="75">
        <f>N129-N128</f>
        <v>0</v>
      </c>
      <c r="O130" s="75"/>
      <c r="P130" s="75">
        <f t="shared" si="20"/>
        <v>0</v>
      </c>
      <c r="Q130" s="75">
        <f t="shared" si="20"/>
        <v>0</v>
      </c>
      <c r="R130" s="75">
        <f t="shared" si="20"/>
        <v>0</v>
      </c>
      <c r="S130" s="75"/>
      <c r="T130" s="75">
        <f t="shared" si="20"/>
        <v>0</v>
      </c>
      <c r="U130" s="75">
        <f t="shared" si="20"/>
        <v>0</v>
      </c>
      <c r="V130" s="75">
        <f t="shared" si="20"/>
        <v>0</v>
      </c>
    </row>
    <row r="131" spans="3:22" hidden="1">
      <c r="C131" s="74" t="s">
        <v>53</v>
      </c>
    </row>
    <row r="133" spans="3:22">
      <c r="R133" s="72"/>
    </row>
  </sheetData>
  <sheetProtection selectLockedCells="1"/>
  <sortState ref="A4:Y127">
    <sortCondition ref="A4:A127"/>
  </sortState>
  <mergeCells count="12">
    <mergeCell ref="X2:Y2"/>
    <mergeCell ref="Z2:AA2"/>
    <mergeCell ref="B1:AA1"/>
    <mergeCell ref="A2:A3"/>
    <mergeCell ref="B2:B3"/>
    <mergeCell ref="C2:C3"/>
    <mergeCell ref="D2:D3"/>
    <mergeCell ref="E2:H2"/>
    <mergeCell ref="I2:L2"/>
    <mergeCell ref="O2:R2"/>
    <mergeCell ref="S2:V2"/>
    <mergeCell ref="W2:W3"/>
  </mergeCells>
  <phoneticPr fontId="17" type="noConversion"/>
  <conditionalFormatting sqref="Z4:Z125">
    <cfRule type="expression" dxfId="20" priority="6">
      <formula>$Z4&lt;=15</formula>
    </cfRule>
  </conditionalFormatting>
  <conditionalFormatting sqref="AA4:AA125">
    <cfRule type="expression" dxfId="19" priority="5">
      <formula>$AA4&lt;=30</formula>
    </cfRule>
  </conditionalFormatting>
  <conditionalFormatting sqref="V134:V1048576 R134:R1048576 L134:M1048576 H134:H1048576 H1:H132 L1:M132 R1:R132 V1:V132">
    <cfRule type="cellIs" dxfId="18" priority="4" operator="equal">
      <formula>1</formula>
    </cfRule>
  </conditionalFormatting>
  <conditionalFormatting sqref="V134:V1048576 R134:R1048576 L134:M1048576 H134:H1048576 H1:H132 L1:M132 R1:R132 V1:V132">
    <cfRule type="cellIs" dxfId="17" priority="3" operator="equal">
      <formula>2</formula>
    </cfRule>
  </conditionalFormatting>
  <conditionalFormatting sqref="H133 L133:M133 R133 V133">
    <cfRule type="cellIs" dxfId="16" priority="2" operator="equal">
      <formula>1</formula>
    </cfRule>
  </conditionalFormatting>
  <conditionalFormatting sqref="H133 L133:M133 R133 V133">
    <cfRule type="cellIs" dxfId="15" priority="1" operator="equal">
      <formula>2</formula>
    </cfRule>
  </conditionalFormatting>
  <dataValidations count="6">
    <dataValidation type="whole" allowBlank="1" showInputMessage="1" showErrorMessage="1" sqref="P4:P127 T4:T127" xr:uid="{DE8E4215-4CAA-48C1-A927-C16D0F935EA5}">
      <formula1>0</formula1>
      <formula2>100</formula2>
    </dataValidation>
    <dataValidation type="whole" allowBlank="1" showInputMessage="1" showErrorMessage="1" sqref="H4:H127 L4:N127 R4:R127 V4:V127" xr:uid="{87C2D264-65A3-473B-B920-7B43CDD66C74}">
      <formula1>1</formula1>
      <formula2>9</formula2>
    </dataValidation>
    <dataValidation type="decimal" allowBlank="1" showInputMessage="1" showErrorMessage="1" sqref="G4:G127 Q4:Q127 K4:K127 U4:U127" xr:uid="{E01FA010-37B3-47D8-890D-FE81D93DD50D}">
      <formula1>0</formula1>
      <formula2>100</formula2>
    </dataValidation>
    <dataValidation type="whole" allowBlank="1" showInputMessage="1" showErrorMessage="1" sqref="F4:F127 J4:J127" xr:uid="{F84544EA-D966-41B8-95C0-83297ED0A68D}">
      <formula1>0</formula1>
      <formula2>200</formula2>
    </dataValidation>
    <dataValidation type="list" allowBlank="1" showInputMessage="1" showErrorMessage="1" sqref="E4:E127" xr:uid="{3282DC22-171F-4064-A1C0-6F64BF9FC43C}">
      <formula1>"화법과작문,언어와매체"</formula1>
    </dataValidation>
    <dataValidation type="list" allowBlank="1" showInputMessage="1" showErrorMessage="1" sqref="I4:I127" xr:uid="{C24ECF52-FB1F-4DE5-AE4E-CCE103E6CF47}">
      <formula1>"확률과통계,미적분,기하"</formula1>
    </dataValidation>
  </dataValidations>
  <pageMargins left="0.27559055118110237" right="0.23622047244094491" top="0.62" bottom="0.63" header="0.31496062992125984" footer="0.15748031496062992"/>
  <pageSetup paperSize="9" scale="89" orientation="landscape" r:id="rId1"/>
  <rowBreaks count="4" manualBreakCount="4">
    <brk id="26" min="2" max="26" man="1"/>
    <brk id="48" min="2" max="26" man="1"/>
    <brk id="70" min="2" max="26" man="1"/>
    <brk id="98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59999389629810485"/>
  </sheetPr>
  <dimension ref="A1:AG80"/>
  <sheetViews>
    <sheetView zoomScale="55" zoomScaleNormal="55" workbookViewId="0">
      <selection activeCell="E19" sqref="E19"/>
    </sheetView>
  </sheetViews>
  <sheetFormatPr defaultRowHeight="16.5"/>
  <cols>
    <col min="1" max="2" width="9" style="221"/>
    <col min="3" max="3" width="14.5" style="221" bestFit="1" customWidth="1"/>
    <col min="4" max="4" width="10.625" style="221" customWidth="1"/>
    <col min="5" max="5" width="9" style="221"/>
    <col min="6" max="6" width="12.125" style="221" bestFit="1" customWidth="1"/>
    <col min="7" max="7" width="12.875" style="221" customWidth="1"/>
    <col min="8" max="8" width="10.375" style="221" customWidth="1"/>
    <col min="9" max="9" width="12.375" style="221" customWidth="1"/>
    <col min="10" max="10" width="12" style="221" customWidth="1"/>
    <col min="11" max="16384" width="9" style="221"/>
  </cols>
  <sheetData>
    <row r="1" spans="1:33" ht="24.95" customHeight="1" thickBot="1">
      <c r="A1" s="427" t="s">
        <v>171</v>
      </c>
      <c r="B1" s="220"/>
      <c r="C1" s="430" t="s">
        <v>172</v>
      </c>
      <c r="D1" s="431"/>
      <c r="E1" s="431"/>
      <c r="F1" s="431"/>
      <c r="G1" s="431"/>
      <c r="H1" s="431"/>
      <c r="I1" s="431"/>
      <c r="J1" s="432"/>
      <c r="O1" s="222"/>
      <c r="P1" s="223"/>
      <c r="Q1" s="224"/>
      <c r="R1" s="225"/>
      <c r="S1" s="225"/>
      <c r="T1" s="225"/>
      <c r="U1" s="224"/>
      <c r="V1" s="226"/>
      <c r="W1" s="226"/>
      <c r="X1" s="226"/>
    </row>
    <row r="2" spans="1:33" ht="24.95" customHeight="1">
      <c r="A2" s="428"/>
      <c r="B2" s="433" t="s">
        <v>1</v>
      </c>
      <c r="C2" s="435" t="s">
        <v>58</v>
      </c>
      <c r="D2" s="436"/>
      <c r="E2" s="437" t="s">
        <v>173</v>
      </c>
      <c r="F2" s="438"/>
      <c r="G2" s="435" t="s">
        <v>50</v>
      </c>
      <c r="H2" s="439"/>
      <c r="I2" s="435" t="s">
        <v>11</v>
      </c>
      <c r="J2" s="439"/>
      <c r="O2" s="222"/>
      <c r="P2" s="227"/>
      <c r="Q2" s="228"/>
      <c r="R2" s="228"/>
      <c r="S2" s="228"/>
      <c r="T2" s="228"/>
      <c r="U2" s="228"/>
      <c r="V2" s="228"/>
      <c r="W2" s="228"/>
      <c r="X2" s="228"/>
    </row>
    <row r="3" spans="1:33" ht="24.95" customHeight="1" thickBot="1">
      <c r="A3" s="428"/>
      <c r="B3" s="434"/>
      <c r="C3" s="229" t="s">
        <v>3</v>
      </c>
      <c r="D3" s="230" t="s">
        <v>174</v>
      </c>
      <c r="E3" s="229" t="s">
        <v>3</v>
      </c>
      <c r="F3" s="231" t="s">
        <v>174</v>
      </c>
      <c r="G3" s="229" t="s">
        <v>3</v>
      </c>
      <c r="H3" s="231" t="s">
        <v>174</v>
      </c>
      <c r="I3" s="229" t="s">
        <v>3</v>
      </c>
      <c r="J3" s="231" t="s">
        <v>174</v>
      </c>
      <c r="O3" s="222"/>
      <c r="P3" s="227"/>
      <c r="Q3" s="232"/>
      <c r="R3" s="233"/>
      <c r="S3" s="232"/>
      <c r="T3" s="233"/>
      <c r="U3" s="232"/>
      <c r="V3" s="233"/>
      <c r="W3" s="232"/>
      <c r="X3" s="233"/>
    </row>
    <row r="4" spans="1:33" ht="24.95" customHeight="1">
      <c r="A4" s="428"/>
      <c r="B4" s="234">
        <v>1</v>
      </c>
      <c r="C4" s="235">
        <f>COUNTIF('전체성적(반별)'!$H$4:$H$131,B4)</f>
        <v>0</v>
      </c>
      <c r="D4" s="236">
        <f>(C4/C25)*100</f>
        <v>0</v>
      </c>
      <c r="E4" s="235">
        <f>COUNTIF('전체성적(반별)'!$L$4:$L$131,B4)</f>
        <v>6</v>
      </c>
      <c r="F4" s="236">
        <f>(E4/E25)*100</f>
        <v>4.838709677419355</v>
      </c>
      <c r="G4" s="235">
        <f>COUNTIF('전체성적(반별)'!$M$4:$M$131,B4)</f>
        <v>7</v>
      </c>
      <c r="H4" s="236">
        <f>(G4/G25)*100</f>
        <v>5.6451612903225801</v>
      </c>
      <c r="I4" s="235">
        <f>COUNTIF('전체성적(반별)'!$N$4:$N$131,B4)</f>
        <v>22</v>
      </c>
      <c r="J4" s="236">
        <f>(I4/I25)*100</f>
        <v>17.741935483870968</v>
      </c>
      <c r="O4" s="222"/>
      <c r="P4" s="237"/>
      <c r="Q4" s="238"/>
      <c r="R4" s="239"/>
      <c r="S4" s="238"/>
      <c r="T4" s="239"/>
      <c r="U4" s="238"/>
      <c r="V4" s="239"/>
      <c r="W4" s="238"/>
      <c r="X4" s="239"/>
    </row>
    <row r="5" spans="1:33" ht="24.95" customHeight="1">
      <c r="A5" s="428"/>
      <c r="B5" s="240">
        <v>2</v>
      </c>
      <c r="C5" s="241">
        <f>COUNTIF('전체성적(반별)'!$H$4:$H$131,B5)</f>
        <v>10</v>
      </c>
      <c r="D5" s="242">
        <f>(C5/C25)*100</f>
        <v>8.064516129032258</v>
      </c>
      <c r="E5" s="241">
        <f>COUNTIF('전체성적(반별)'!$L$4:$L$131,B5)</f>
        <v>2</v>
      </c>
      <c r="F5" s="242">
        <f>(E5/E25)*100</f>
        <v>1.6129032258064515</v>
      </c>
      <c r="G5" s="241">
        <f>COUNTIF('전체성적(반별)'!$M$4:$M$131,B5)</f>
        <v>10</v>
      </c>
      <c r="H5" s="242">
        <f>(G5/G25)*100</f>
        <v>8.064516129032258</v>
      </c>
      <c r="I5" s="241">
        <f>COUNTIF('전체성적(반별)'!$N$4:$N$131,B5)</f>
        <v>28</v>
      </c>
      <c r="J5" s="242">
        <f>(I5/I25)*100</f>
        <v>22.58064516129032</v>
      </c>
      <c r="O5" s="222"/>
      <c r="P5" s="237"/>
      <c r="Q5" s="238"/>
      <c r="R5" s="239"/>
      <c r="S5" s="238"/>
      <c r="T5" s="239"/>
      <c r="U5" s="238"/>
      <c r="V5" s="239"/>
      <c r="W5" s="238"/>
      <c r="X5" s="239"/>
    </row>
    <row r="6" spans="1:33" ht="24.95" customHeight="1">
      <c r="A6" s="428"/>
      <c r="B6" s="240">
        <v>3</v>
      </c>
      <c r="C6" s="241">
        <f>COUNTIF('전체성적(반별)'!$H$4:$H$131,B6)</f>
        <v>11</v>
      </c>
      <c r="D6" s="242">
        <f>(C6/C25)*100</f>
        <v>8.870967741935484</v>
      </c>
      <c r="E6" s="241">
        <f>COUNTIF('전체성적(반별)'!$L$4:$L$131,B6)</f>
        <v>19</v>
      </c>
      <c r="F6" s="242">
        <f>(E6/E25)*100</f>
        <v>15.32258064516129</v>
      </c>
      <c r="G6" s="241">
        <f>COUNTIF('전체성적(반별)'!$M$4:$M$131,B6)</f>
        <v>39</v>
      </c>
      <c r="H6" s="242">
        <f>(G6/G25)*100</f>
        <v>31.451612903225808</v>
      </c>
      <c r="I6" s="241">
        <f>COUNTIF('전체성적(반별)'!$N$4:$N$131,B6)</f>
        <v>22</v>
      </c>
      <c r="J6" s="242">
        <f>(I6/I25)*100</f>
        <v>17.741935483870968</v>
      </c>
      <c r="O6" s="222"/>
      <c r="P6" s="237"/>
      <c r="Q6" s="238"/>
      <c r="R6" s="239"/>
      <c r="S6" s="238"/>
      <c r="T6" s="239"/>
      <c r="U6" s="238"/>
      <c r="V6" s="239"/>
      <c r="W6" s="238"/>
      <c r="X6" s="239"/>
    </row>
    <row r="7" spans="1:33" ht="24.95" customHeight="1">
      <c r="A7" s="428"/>
      <c r="B7" s="243">
        <v>4</v>
      </c>
      <c r="C7" s="241">
        <f>COUNTIF('전체성적(반별)'!$H$4:$H$131,B7)</f>
        <v>19</v>
      </c>
      <c r="D7" s="244">
        <f>(C7/C25)*100</f>
        <v>15.32258064516129</v>
      </c>
      <c r="E7" s="241">
        <f>COUNTIF('전체성적(반별)'!$L$4:$L$131,B7)</f>
        <v>28</v>
      </c>
      <c r="F7" s="244">
        <f>(E7/E25)*100</f>
        <v>22.58064516129032</v>
      </c>
      <c r="G7" s="241">
        <f>COUNTIF('전체성적(반별)'!$M$4:$M$131,B7)</f>
        <v>29</v>
      </c>
      <c r="H7" s="244">
        <f>(G7/G25)*100</f>
        <v>23.387096774193548</v>
      </c>
      <c r="I7" s="241">
        <f>COUNTIF('전체성적(반별)'!$N$4:$N$131,B7)</f>
        <v>21</v>
      </c>
      <c r="J7" s="244">
        <f>(I7/I25)*100</f>
        <v>16.93548387096774</v>
      </c>
      <c r="N7" s="245"/>
      <c r="O7" s="222"/>
      <c r="P7" s="246"/>
      <c r="Q7" s="232"/>
      <c r="R7" s="233"/>
      <c r="S7" s="232"/>
      <c r="T7" s="233"/>
      <c r="U7" s="232"/>
      <c r="V7" s="233"/>
      <c r="W7" s="232"/>
      <c r="X7" s="233"/>
      <c r="Y7" s="247"/>
      <c r="Z7" s="247"/>
      <c r="AA7" s="247"/>
      <c r="AB7" s="247"/>
      <c r="AC7" s="248"/>
      <c r="AD7" s="248"/>
      <c r="AE7" s="248"/>
      <c r="AF7" s="248"/>
      <c r="AG7" s="248"/>
    </row>
    <row r="8" spans="1:33" ht="24.95" customHeight="1">
      <c r="A8" s="428"/>
      <c r="B8" s="243">
        <v>5</v>
      </c>
      <c r="C8" s="241">
        <f>COUNTIF('전체성적(반별)'!$H$4:$H$131,B8)</f>
        <v>32</v>
      </c>
      <c r="D8" s="244">
        <f>(C8/C25)*100</f>
        <v>25.806451612903224</v>
      </c>
      <c r="E8" s="241">
        <f>COUNTIF('전체성적(반별)'!$L$4:$L$131,B8)</f>
        <v>35</v>
      </c>
      <c r="F8" s="244">
        <f>(E8/E25)*100</f>
        <v>28.225806451612907</v>
      </c>
      <c r="G8" s="241">
        <f>COUNTIF('전체성적(반별)'!$M$4:$M$131,B8)</f>
        <v>17</v>
      </c>
      <c r="H8" s="244">
        <f>(G8/G25)*100</f>
        <v>13.709677419354838</v>
      </c>
      <c r="I8" s="241">
        <f>COUNTIF('전체성적(반별)'!$N$4:$N$131,B8)</f>
        <v>10</v>
      </c>
      <c r="J8" s="244">
        <f>(I8/I25)*100</f>
        <v>8.064516129032258</v>
      </c>
      <c r="N8" s="222"/>
      <c r="O8" s="222"/>
      <c r="P8" s="246"/>
      <c r="Q8" s="232"/>
      <c r="R8" s="233"/>
      <c r="S8" s="232"/>
      <c r="T8" s="233"/>
      <c r="U8" s="232"/>
      <c r="V8" s="233"/>
      <c r="W8" s="232"/>
      <c r="X8" s="233"/>
      <c r="Y8" s="249"/>
      <c r="Z8" s="248"/>
      <c r="AA8" s="248"/>
      <c r="AB8" s="248"/>
      <c r="AC8" s="248"/>
      <c r="AD8" s="248"/>
      <c r="AE8" s="248"/>
      <c r="AF8" s="248"/>
      <c r="AG8" s="248"/>
    </row>
    <row r="9" spans="1:33" ht="24.95" customHeight="1">
      <c r="A9" s="428"/>
      <c r="B9" s="243">
        <v>6</v>
      </c>
      <c r="C9" s="241">
        <f>COUNTIF('전체성적(반별)'!$H$4:$H$131,B9)</f>
        <v>26</v>
      </c>
      <c r="D9" s="244">
        <f>(C9/C25)*100</f>
        <v>20.967741935483872</v>
      </c>
      <c r="E9" s="241">
        <f>COUNTIF('전체성적(반별)'!$L$4:$L$131,B9)</f>
        <v>15</v>
      </c>
      <c r="F9" s="244">
        <f>(E9/E25)*100</f>
        <v>12.096774193548388</v>
      </c>
      <c r="G9" s="241">
        <f>COUNTIF('전체성적(반별)'!$M$4:$M$131,B9)</f>
        <v>11</v>
      </c>
      <c r="H9" s="244">
        <f>(G9/G25)*100</f>
        <v>8.870967741935484</v>
      </c>
      <c r="I9" s="241">
        <f>COUNTIF('전체성적(반별)'!$N$4:$N$131,B9)</f>
        <v>11</v>
      </c>
      <c r="J9" s="244">
        <f>(I9/I25)*100</f>
        <v>8.870967741935484</v>
      </c>
      <c r="N9" s="222"/>
      <c r="O9" s="222"/>
      <c r="P9" s="246"/>
      <c r="Q9" s="232"/>
      <c r="R9" s="233"/>
      <c r="S9" s="232"/>
      <c r="T9" s="233"/>
      <c r="U9" s="232"/>
      <c r="V9" s="233"/>
      <c r="W9" s="232"/>
      <c r="X9" s="233"/>
      <c r="Y9" s="250"/>
      <c r="Z9" s="250"/>
      <c r="AA9" s="250"/>
      <c r="AB9" s="250"/>
      <c r="AC9" s="250"/>
      <c r="AD9" s="250"/>
      <c r="AE9" s="250"/>
      <c r="AF9" s="250"/>
      <c r="AG9" s="250"/>
    </row>
    <row r="10" spans="1:33" ht="24.95" customHeight="1">
      <c r="A10" s="428"/>
      <c r="B10" s="251">
        <v>7</v>
      </c>
      <c r="C10" s="252">
        <f>COUNTIF('전체성적(반별)'!$H$4:$H$131,B10)</f>
        <v>11</v>
      </c>
      <c r="D10" s="253">
        <f>(C10/C25)*100</f>
        <v>8.870967741935484</v>
      </c>
      <c r="E10" s="252">
        <f>COUNTIF('전체성적(반별)'!$L$4:$L$131,B10)</f>
        <v>10</v>
      </c>
      <c r="F10" s="253">
        <f>(E10/E25)*100</f>
        <v>8.064516129032258</v>
      </c>
      <c r="G10" s="252">
        <f>COUNTIF('전체성적(반별)'!$M$4:$M$131,B10)</f>
        <v>1</v>
      </c>
      <c r="H10" s="253">
        <f>(G10/G25)*100</f>
        <v>0.80645161290322576</v>
      </c>
      <c r="I10" s="252">
        <f>COUNTIF('전체성적(반별)'!$N$4:$N$131,B10)</f>
        <v>6</v>
      </c>
      <c r="J10" s="253">
        <f>(I10/I25)*100</f>
        <v>4.838709677419355</v>
      </c>
      <c r="N10" s="222"/>
      <c r="O10" s="222"/>
      <c r="P10" s="254"/>
      <c r="Q10" s="255"/>
      <c r="R10" s="256"/>
      <c r="S10" s="255"/>
      <c r="T10" s="256"/>
      <c r="U10" s="255"/>
      <c r="V10" s="256"/>
      <c r="W10" s="255"/>
      <c r="X10" s="256"/>
      <c r="Y10" s="225"/>
      <c r="Z10" s="224"/>
      <c r="AA10" s="225"/>
      <c r="AB10" s="224"/>
      <c r="AC10" s="225"/>
      <c r="AD10" s="224"/>
      <c r="AE10" s="225"/>
      <c r="AF10" s="224"/>
      <c r="AG10" s="225"/>
    </row>
    <row r="11" spans="1:33" ht="24.95" customHeight="1">
      <c r="A11" s="428"/>
      <c r="B11" s="251">
        <v>8</v>
      </c>
      <c r="C11" s="252">
        <f>COUNTIF('전체성적(반별)'!$H$4:$H$131,B11)</f>
        <v>7</v>
      </c>
      <c r="D11" s="253">
        <f>(C11/C25)*100</f>
        <v>5.6451612903225801</v>
      </c>
      <c r="E11" s="252">
        <f>COUNTIF('전체성적(반별)'!$L$4:$L$131,B11)</f>
        <v>6</v>
      </c>
      <c r="F11" s="253">
        <f>(E11/E25)*100</f>
        <v>4.838709677419355</v>
      </c>
      <c r="G11" s="252">
        <f>COUNTIF('전체성적(반별)'!$M$4:$M$131,B11)</f>
        <v>6</v>
      </c>
      <c r="H11" s="253">
        <f>(G11/G25)*100</f>
        <v>4.838709677419355</v>
      </c>
      <c r="I11" s="252">
        <f>COUNTIF('전체성적(반별)'!$N$4:$N$131,B11)</f>
        <v>2</v>
      </c>
      <c r="J11" s="253">
        <f>(I11/I25)*100</f>
        <v>1.6129032258064515</v>
      </c>
      <c r="N11" s="222"/>
      <c r="O11" s="222"/>
      <c r="P11" s="254"/>
      <c r="Q11" s="255"/>
      <c r="R11" s="256"/>
      <c r="S11" s="255"/>
      <c r="T11" s="256"/>
      <c r="U11" s="255"/>
      <c r="V11" s="256"/>
      <c r="W11" s="255"/>
      <c r="X11" s="256"/>
      <c r="Y11" s="257"/>
      <c r="Z11" s="258"/>
      <c r="AA11" s="257"/>
      <c r="AB11" s="258"/>
      <c r="AC11" s="257"/>
      <c r="AD11" s="258"/>
      <c r="AE11" s="257"/>
      <c r="AF11" s="258"/>
      <c r="AG11" s="257"/>
    </row>
    <row r="12" spans="1:33" ht="24.95" customHeight="1" thickBot="1">
      <c r="A12" s="428"/>
      <c r="B12" s="259">
        <v>9</v>
      </c>
      <c r="C12" s="260">
        <f>COUNTIF('전체성적(반별)'!$H$4:$H$131,B12)</f>
        <v>8</v>
      </c>
      <c r="D12" s="261">
        <f>(C12/C25)*100</f>
        <v>6.4516129032258061</v>
      </c>
      <c r="E12" s="260">
        <f>COUNTIF('전체성적(반별)'!$L$4:$L$131,B12)</f>
        <v>3</v>
      </c>
      <c r="F12" s="261">
        <f>(E12/E25)*100</f>
        <v>2.4193548387096775</v>
      </c>
      <c r="G12" s="260">
        <f>COUNTIF('전체성적(반별)'!$M$4:$M$131,B12)</f>
        <v>4</v>
      </c>
      <c r="H12" s="261">
        <f>(G12/G25)*100</f>
        <v>3.225806451612903</v>
      </c>
      <c r="I12" s="260">
        <f>COUNTIF('전체성적(반별)'!$N$4:$N$131,B12)</f>
        <v>2</v>
      </c>
      <c r="J12" s="261">
        <f>(I12/I25)*100</f>
        <v>1.6129032258064515</v>
      </c>
      <c r="N12" s="222"/>
      <c r="O12" s="222"/>
      <c r="P12" s="254"/>
      <c r="Q12" s="255"/>
      <c r="R12" s="256"/>
      <c r="S12" s="255"/>
      <c r="T12" s="256"/>
      <c r="U12" s="255"/>
      <c r="V12" s="256"/>
      <c r="W12" s="255"/>
      <c r="X12" s="256"/>
      <c r="Y12" s="257"/>
      <c r="Z12" s="258"/>
      <c r="AA12" s="257"/>
      <c r="AB12" s="258"/>
      <c r="AC12" s="257"/>
      <c r="AD12" s="258"/>
      <c r="AE12" s="257"/>
      <c r="AF12" s="258"/>
      <c r="AG12" s="257"/>
    </row>
    <row r="13" spans="1:33" ht="24.95" customHeight="1" thickBot="1">
      <c r="A13" s="428"/>
      <c r="B13" s="223"/>
      <c r="C13" s="224"/>
      <c r="D13" s="225"/>
      <c r="E13" s="225"/>
      <c r="F13" s="225"/>
      <c r="G13" s="224"/>
      <c r="H13" s="225"/>
      <c r="I13" s="262"/>
      <c r="J13" s="225"/>
      <c r="K13" s="262"/>
      <c r="N13" s="222"/>
      <c r="O13" s="222"/>
      <c r="P13" s="223"/>
      <c r="Q13" s="224"/>
      <c r="R13" s="225"/>
      <c r="S13" s="225"/>
      <c r="T13" s="225"/>
      <c r="U13" s="224"/>
      <c r="V13" s="225"/>
      <c r="W13" s="262"/>
      <c r="X13" s="225"/>
      <c r="Y13" s="257"/>
      <c r="Z13" s="258"/>
      <c r="AA13" s="257"/>
      <c r="AB13" s="258"/>
      <c r="AC13" s="257"/>
      <c r="AD13" s="258"/>
      <c r="AE13" s="257"/>
      <c r="AF13" s="258"/>
      <c r="AG13" s="257"/>
    </row>
    <row r="14" spans="1:33" ht="24.95" customHeight="1" thickBot="1">
      <c r="A14" s="428"/>
      <c r="B14" s="220"/>
      <c r="C14" s="430" t="s">
        <v>175</v>
      </c>
      <c r="D14" s="431"/>
      <c r="E14" s="431"/>
      <c r="F14" s="431"/>
      <c r="G14" s="431"/>
      <c r="H14" s="431"/>
      <c r="I14" s="431"/>
      <c r="J14" s="432"/>
      <c r="N14" s="222"/>
      <c r="O14" s="222"/>
      <c r="P14" s="223"/>
      <c r="Q14" s="224"/>
      <c r="R14" s="225"/>
      <c r="S14" s="225"/>
      <c r="T14" s="225"/>
      <c r="U14" s="224"/>
      <c r="V14" s="226"/>
      <c r="W14" s="226"/>
      <c r="X14" s="226"/>
      <c r="Y14" s="225"/>
      <c r="Z14" s="224"/>
      <c r="AA14" s="225"/>
      <c r="AB14" s="224"/>
      <c r="AC14" s="225"/>
      <c r="AD14" s="224"/>
      <c r="AE14" s="225"/>
      <c r="AF14" s="224"/>
      <c r="AG14" s="225"/>
    </row>
    <row r="15" spans="1:33" ht="24.95" customHeight="1">
      <c r="A15" s="428"/>
      <c r="B15" s="440" t="s">
        <v>1</v>
      </c>
      <c r="C15" s="437" t="s">
        <v>58</v>
      </c>
      <c r="D15" s="442"/>
      <c r="E15" s="437" t="s">
        <v>59</v>
      </c>
      <c r="F15" s="438"/>
      <c r="G15" s="437" t="s">
        <v>50</v>
      </c>
      <c r="H15" s="438"/>
      <c r="I15" s="437" t="s">
        <v>11</v>
      </c>
      <c r="J15" s="438"/>
      <c r="N15" s="222"/>
      <c r="O15" s="222"/>
      <c r="P15" s="227"/>
      <c r="Q15" s="228"/>
      <c r="R15" s="228"/>
      <c r="S15" s="228"/>
      <c r="T15" s="228"/>
      <c r="U15" s="228"/>
      <c r="V15" s="228"/>
      <c r="W15" s="228"/>
      <c r="X15" s="228"/>
      <c r="Y15" s="225"/>
      <c r="Z15" s="224"/>
      <c r="AA15" s="225"/>
      <c r="AB15" s="224"/>
      <c r="AC15" s="225"/>
      <c r="AD15" s="224"/>
      <c r="AE15" s="225"/>
      <c r="AF15" s="224"/>
      <c r="AG15" s="225"/>
    </row>
    <row r="16" spans="1:33" ht="24.95" customHeight="1" thickBot="1">
      <c r="A16" s="428"/>
      <c r="B16" s="441"/>
      <c r="C16" s="229" t="s">
        <v>3</v>
      </c>
      <c r="D16" s="230" t="s">
        <v>174</v>
      </c>
      <c r="E16" s="229" t="s">
        <v>3</v>
      </c>
      <c r="F16" s="231" t="s">
        <v>174</v>
      </c>
      <c r="G16" s="229" t="s">
        <v>3</v>
      </c>
      <c r="H16" s="231" t="s">
        <v>174</v>
      </c>
      <c r="I16" s="229" t="s">
        <v>3</v>
      </c>
      <c r="J16" s="231" t="s">
        <v>174</v>
      </c>
      <c r="N16" s="222"/>
      <c r="O16" s="222"/>
      <c r="P16" s="227"/>
      <c r="Q16" s="232"/>
      <c r="R16" s="233"/>
      <c r="S16" s="232"/>
      <c r="T16" s="233"/>
      <c r="U16" s="232"/>
      <c r="V16" s="233"/>
      <c r="W16" s="232"/>
      <c r="X16" s="233"/>
      <c r="Y16" s="225"/>
      <c r="Z16" s="224"/>
      <c r="AA16" s="225"/>
      <c r="AB16" s="224"/>
      <c r="AC16" s="225"/>
      <c r="AD16" s="224"/>
      <c r="AE16" s="225"/>
      <c r="AF16" s="224"/>
      <c r="AG16" s="225"/>
    </row>
    <row r="17" spans="1:33" ht="24.95" customHeight="1">
      <c r="A17" s="428"/>
      <c r="B17" s="234">
        <v>1</v>
      </c>
      <c r="C17" s="263">
        <f>C4</f>
        <v>0</v>
      </c>
      <c r="D17" s="264">
        <f>(C17/C25)*100</f>
        <v>0</v>
      </c>
      <c r="E17" s="263">
        <f>E4</f>
        <v>6</v>
      </c>
      <c r="F17" s="264">
        <f>(E17/E25)*100</f>
        <v>4.838709677419355</v>
      </c>
      <c r="G17" s="263">
        <f>G4</f>
        <v>7</v>
      </c>
      <c r="H17" s="264">
        <f>(G17/G25)*100</f>
        <v>5.6451612903225801</v>
      </c>
      <c r="I17" s="263">
        <f>I4</f>
        <v>22</v>
      </c>
      <c r="J17" s="265">
        <f>(I17/I25)*100</f>
        <v>17.741935483870968</v>
      </c>
      <c r="N17" s="222"/>
      <c r="O17" s="222"/>
      <c r="P17" s="237"/>
      <c r="Q17" s="238"/>
      <c r="R17" s="239"/>
      <c r="S17" s="238"/>
      <c r="T17" s="239"/>
      <c r="U17" s="238"/>
      <c r="V17" s="239"/>
      <c r="W17" s="238"/>
      <c r="X17" s="239"/>
      <c r="Y17" s="266"/>
      <c r="Z17" s="267"/>
      <c r="AA17" s="266"/>
      <c r="AB17" s="267"/>
      <c r="AC17" s="266"/>
      <c r="AD17" s="267"/>
      <c r="AE17" s="266"/>
      <c r="AF17" s="267"/>
      <c r="AG17" s="266"/>
    </row>
    <row r="18" spans="1:33" ht="24.95" customHeight="1">
      <c r="A18" s="428"/>
      <c r="B18" s="240">
        <v>2</v>
      </c>
      <c r="C18" s="241">
        <f t="shared" ref="C18:E25" si="0">C17+C5</f>
        <v>10</v>
      </c>
      <c r="D18" s="268">
        <f>(C18/C25)*100</f>
        <v>8.064516129032258</v>
      </c>
      <c r="E18" s="241">
        <f t="shared" si="0"/>
        <v>8</v>
      </c>
      <c r="F18" s="268">
        <f>(E18/E25)*100</f>
        <v>6.4516129032258061</v>
      </c>
      <c r="G18" s="241">
        <f t="shared" ref="G18:G25" si="1">G17+G5</f>
        <v>17</v>
      </c>
      <c r="H18" s="268">
        <f>(G18/G25)*100</f>
        <v>13.709677419354838</v>
      </c>
      <c r="I18" s="241">
        <f t="shared" ref="I18:I25" si="2">I17+I5</f>
        <v>50</v>
      </c>
      <c r="J18" s="242">
        <f>(I18/I25)*100</f>
        <v>40.322580645161288</v>
      </c>
      <c r="N18" s="222"/>
      <c r="O18" s="222"/>
      <c r="P18" s="237"/>
      <c r="Q18" s="238"/>
      <c r="R18" s="239"/>
      <c r="S18" s="238"/>
      <c r="T18" s="239"/>
      <c r="U18" s="238"/>
      <c r="V18" s="239"/>
      <c r="W18" s="238"/>
      <c r="X18" s="239"/>
      <c r="Y18" s="266"/>
      <c r="Z18" s="267"/>
      <c r="AA18" s="266"/>
      <c r="AB18" s="267"/>
      <c r="AC18" s="266"/>
      <c r="AD18" s="267"/>
      <c r="AE18" s="266"/>
      <c r="AF18" s="267"/>
      <c r="AG18" s="266"/>
    </row>
    <row r="19" spans="1:33" ht="24.95" customHeight="1">
      <c r="A19" s="428"/>
      <c r="B19" s="240">
        <v>3</v>
      </c>
      <c r="C19" s="241">
        <f t="shared" si="0"/>
        <v>21</v>
      </c>
      <c r="D19" s="268">
        <f>(C19/C25)*100</f>
        <v>16.93548387096774</v>
      </c>
      <c r="E19" s="241">
        <f t="shared" si="0"/>
        <v>27</v>
      </c>
      <c r="F19" s="268">
        <f>(E19/E25)*100</f>
        <v>21.774193548387096</v>
      </c>
      <c r="G19" s="241">
        <f t="shared" si="1"/>
        <v>56</v>
      </c>
      <c r="H19" s="268">
        <f>(G19/G25)*100</f>
        <v>45.161290322580641</v>
      </c>
      <c r="I19" s="241">
        <f t="shared" si="2"/>
        <v>72</v>
      </c>
      <c r="J19" s="242">
        <f>(I19/I25)*100</f>
        <v>58.064516129032263</v>
      </c>
      <c r="N19" s="222"/>
      <c r="O19" s="222"/>
      <c r="P19" s="237"/>
      <c r="Q19" s="238"/>
      <c r="R19" s="239"/>
      <c r="S19" s="238"/>
      <c r="T19" s="239"/>
      <c r="U19" s="238"/>
      <c r="V19" s="239"/>
      <c r="W19" s="238"/>
      <c r="X19" s="239"/>
      <c r="Y19" s="266"/>
      <c r="Z19" s="267"/>
      <c r="AA19" s="266"/>
      <c r="AB19" s="267"/>
      <c r="AC19" s="266"/>
      <c r="AD19" s="267"/>
      <c r="AE19" s="266"/>
      <c r="AF19" s="267"/>
      <c r="AG19" s="266"/>
    </row>
    <row r="20" spans="1:33" ht="24.95" customHeight="1">
      <c r="A20" s="428"/>
      <c r="B20" s="243">
        <v>4</v>
      </c>
      <c r="C20" s="269">
        <f t="shared" si="0"/>
        <v>40</v>
      </c>
      <c r="D20" s="270">
        <f>(C20/C25)*100</f>
        <v>32.258064516129032</v>
      </c>
      <c r="E20" s="269">
        <f t="shared" si="0"/>
        <v>55</v>
      </c>
      <c r="F20" s="270">
        <f>(E20/E25)*100</f>
        <v>44.354838709677416</v>
      </c>
      <c r="G20" s="269">
        <f t="shared" si="1"/>
        <v>85</v>
      </c>
      <c r="H20" s="270">
        <f>(G20/G25)*100</f>
        <v>68.548387096774192</v>
      </c>
      <c r="I20" s="269">
        <f t="shared" si="2"/>
        <v>93</v>
      </c>
      <c r="J20" s="244">
        <f>(I20/I25)*100</f>
        <v>75</v>
      </c>
      <c r="N20" s="222"/>
      <c r="O20" s="222"/>
      <c r="P20" s="246"/>
      <c r="Q20" s="232"/>
      <c r="R20" s="233"/>
      <c r="S20" s="232"/>
      <c r="T20" s="233"/>
      <c r="U20" s="232"/>
      <c r="V20" s="233"/>
      <c r="W20" s="232"/>
      <c r="X20" s="233"/>
      <c r="Y20" s="271"/>
      <c r="Z20" s="272"/>
      <c r="AA20" s="272"/>
      <c r="AB20" s="272"/>
      <c r="AC20" s="272"/>
      <c r="AD20" s="272"/>
      <c r="AE20" s="272"/>
      <c r="AF20" s="272"/>
      <c r="AG20" s="272"/>
    </row>
    <row r="21" spans="1:33" ht="24.95" customHeight="1">
      <c r="A21" s="428"/>
      <c r="B21" s="243">
        <v>5</v>
      </c>
      <c r="C21" s="269">
        <f t="shared" si="0"/>
        <v>72</v>
      </c>
      <c r="D21" s="270">
        <f>(C21/C25)*100</f>
        <v>58.064516129032263</v>
      </c>
      <c r="E21" s="269">
        <f t="shared" si="0"/>
        <v>90</v>
      </c>
      <c r="F21" s="270">
        <f>(E21/E25)*100</f>
        <v>72.58064516129032</v>
      </c>
      <c r="G21" s="269">
        <f t="shared" si="1"/>
        <v>102</v>
      </c>
      <c r="H21" s="270">
        <f>(G21/G25)*100</f>
        <v>82.258064516129039</v>
      </c>
      <c r="I21" s="269">
        <f t="shared" si="2"/>
        <v>103</v>
      </c>
      <c r="J21" s="244">
        <f>(I21/I25)*100</f>
        <v>83.064516129032256</v>
      </c>
      <c r="N21" s="222"/>
      <c r="O21" s="222"/>
      <c r="P21" s="246"/>
      <c r="Q21" s="232"/>
      <c r="R21" s="233"/>
      <c r="S21" s="232"/>
      <c r="T21" s="233"/>
      <c r="U21" s="232"/>
      <c r="V21" s="233"/>
      <c r="W21" s="232"/>
      <c r="X21" s="233"/>
      <c r="Y21" s="271"/>
      <c r="Z21" s="272"/>
      <c r="AA21" s="272"/>
      <c r="AB21" s="272"/>
      <c r="AC21" s="272"/>
      <c r="AD21" s="272"/>
      <c r="AE21" s="272"/>
      <c r="AF21" s="272"/>
      <c r="AG21" s="272"/>
    </row>
    <row r="22" spans="1:33" ht="24.95" customHeight="1">
      <c r="A22" s="428"/>
      <c r="B22" s="243">
        <v>6</v>
      </c>
      <c r="C22" s="269">
        <f t="shared" si="0"/>
        <v>98</v>
      </c>
      <c r="D22" s="270">
        <f>(C22/C25)*100</f>
        <v>79.032258064516128</v>
      </c>
      <c r="E22" s="269">
        <f t="shared" si="0"/>
        <v>105</v>
      </c>
      <c r="F22" s="270">
        <f>(E22/E25)*100</f>
        <v>84.677419354838719</v>
      </c>
      <c r="G22" s="269">
        <f t="shared" si="1"/>
        <v>113</v>
      </c>
      <c r="H22" s="270">
        <f>(G22/G25)*100</f>
        <v>91.129032258064512</v>
      </c>
      <c r="I22" s="269">
        <f t="shared" si="2"/>
        <v>114</v>
      </c>
      <c r="J22" s="244">
        <f>(I22/I25)*100</f>
        <v>91.935483870967744</v>
      </c>
      <c r="N22" s="222"/>
      <c r="O22" s="222"/>
      <c r="P22" s="246"/>
      <c r="Q22" s="232"/>
      <c r="R22" s="233"/>
      <c r="S22" s="232"/>
      <c r="T22" s="233"/>
      <c r="U22" s="232"/>
      <c r="V22" s="233"/>
      <c r="W22" s="232"/>
      <c r="X22" s="233"/>
      <c r="Y22" s="250"/>
      <c r="Z22" s="250"/>
      <c r="AA22" s="250"/>
      <c r="AB22" s="250"/>
      <c r="AC22" s="250"/>
      <c r="AD22" s="250"/>
      <c r="AE22" s="250"/>
      <c r="AF22" s="250"/>
      <c r="AG22" s="250"/>
    </row>
    <row r="23" spans="1:33" ht="24.95" customHeight="1">
      <c r="A23" s="428"/>
      <c r="B23" s="243">
        <v>7</v>
      </c>
      <c r="C23" s="269">
        <f t="shared" si="0"/>
        <v>109</v>
      </c>
      <c r="D23" s="270">
        <f>(C23/C25)*100</f>
        <v>87.903225806451616</v>
      </c>
      <c r="E23" s="269">
        <f t="shared" si="0"/>
        <v>115</v>
      </c>
      <c r="F23" s="270">
        <f>(E23/E25)*100</f>
        <v>92.741935483870961</v>
      </c>
      <c r="G23" s="269">
        <f t="shared" si="1"/>
        <v>114</v>
      </c>
      <c r="H23" s="270">
        <f>(G23/G25)*100</f>
        <v>91.935483870967744</v>
      </c>
      <c r="I23" s="269">
        <f t="shared" si="2"/>
        <v>120</v>
      </c>
      <c r="J23" s="244">
        <f>(I23/I25)*100</f>
        <v>96.774193548387103</v>
      </c>
      <c r="N23" s="222"/>
      <c r="O23" s="222"/>
      <c r="P23" s="246"/>
      <c r="Q23" s="232"/>
      <c r="R23" s="233"/>
      <c r="S23" s="232"/>
      <c r="T23" s="233"/>
      <c r="U23" s="232"/>
      <c r="V23" s="233"/>
      <c r="W23" s="232"/>
      <c r="X23" s="233"/>
      <c r="Y23" s="225"/>
      <c r="Z23" s="224"/>
      <c r="AA23" s="225"/>
      <c r="AB23" s="224"/>
      <c r="AC23" s="225"/>
      <c r="AD23" s="224"/>
      <c r="AE23" s="225"/>
      <c r="AF23" s="224"/>
      <c r="AG23" s="225"/>
    </row>
    <row r="24" spans="1:33" ht="24.95" customHeight="1">
      <c r="A24" s="428"/>
      <c r="B24" s="243">
        <v>8</v>
      </c>
      <c r="C24" s="269">
        <f t="shared" si="0"/>
        <v>116</v>
      </c>
      <c r="D24" s="270">
        <f>(C24/C25)*100</f>
        <v>93.548387096774192</v>
      </c>
      <c r="E24" s="269">
        <f t="shared" si="0"/>
        <v>121</v>
      </c>
      <c r="F24" s="270">
        <f>(E24/E25)*100</f>
        <v>97.58064516129032</v>
      </c>
      <c r="G24" s="269">
        <f t="shared" si="1"/>
        <v>120</v>
      </c>
      <c r="H24" s="270">
        <f>(G24/G25)*100</f>
        <v>96.774193548387103</v>
      </c>
      <c r="I24" s="269">
        <f t="shared" si="2"/>
        <v>122</v>
      </c>
      <c r="J24" s="244">
        <f>(I24/I25)*100</f>
        <v>98.387096774193552</v>
      </c>
      <c r="N24" s="222"/>
      <c r="O24" s="222"/>
      <c r="P24" s="246"/>
      <c r="Q24" s="232"/>
      <c r="R24" s="233"/>
      <c r="S24" s="232"/>
      <c r="T24" s="233"/>
      <c r="U24" s="232"/>
      <c r="V24" s="233"/>
      <c r="W24" s="232"/>
      <c r="X24" s="233"/>
      <c r="Y24" s="257"/>
      <c r="Z24" s="258"/>
      <c r="AA24" s="257"/>
      <c r="AB24" s="258"/>
      <c r="AC24" s="257"/>
      <c r="AD24" s="258"/>
      <c r="AE24" s="257"/>
      <c r="AF24" s="258"/>
      <c r="AG24" s="257"/>
    </row>
    <row r="25" spans="1:33" ht="24.95" customHeight="1" thickBot="1">
      <c r="A25" s="429"/>
      <c r="B25" s="273">
        <v>9</v>
      </c>
      <c r="C25" s="274">
        <f t="shared" si="0"/>
        <v>124</v>
      </c>
      <c r="D25" s="230">
        <f>(C25/C25)*100</f>
        <v>100</v>
      </c>
      <c r="E25" s="274">
        <f t="shared" si="0"/>
        <v>124</v>
      </c>
      <c r="F25" s="230">
        <f>(E25/E25)*100</f>
        <v>100</v>
      </c>
      <c r="G25" s="274">
        <f t="shared" si="1"/>
        <v>124</v>
      </c>
      <c r="H25" s="230">
        <f>(G25/G25)*100</f>
        <v>100</v>
      </c>
      <c r="I25" s="274">
        <f t="shared" si="2"/>
        <v>124</v>
      </c>
      <c r="J25" s="231">
        <f>(I25/I25)*100</f>
        <v>100</v>
      </c>
      <c r="N25" s="222"/>
      <c r="O25" s="222"/>
      <c r="P25" s="246"/>
      <c r="Q25" s="232"/>
      <c r="R25" s="233"/>
      <c r="S25" s="232"/>
      <c r="T25" s="233"/>
      <c r="U25" s="232"/>
      <c r="V25" s="233"/>
      <c r="W25" s="232"/>
      <c r="X25" s="233"/>
      <c r="Y25" s="257"/>
      <c r="Z25" s="258"/>
      <c r="AA25" s="257"/>
      <c r="AB25" s="258"/>
      <c r="AC25" s="257"/>
      <c r="AD25" s="258"/>
      <c r="AE25" s="257"/>
      <c r="AF25" s="258"/>
      <c r="AG25" s="257"/>
    </row>
    <row r="26" spans="1:33" ht="24.95" customHeight="1">
      <c r="N26" s="222"/>
      <c r="O26" s="275"/>
      <c r="P26" s="258"/>
      <c r="Q26" s="257"/>
      <c r="R26" s="258"/>
      <c r="S26" s="257"/>
      <c r="T26" s="258"/>
      <c r="U26" s="257"/>
      <c r="V26" s="258"/>
      <c r="W26" s="257"/>
      <c r="X26" s="258"/>
      <c r="Y26" s="257"/>
      <c r="Z26" s="258"/>
      <c r="AA26" s="257"/>
      <c r="AB26" s="258"/>
      <c r="AC26" s="257"/>
      <c r="AD26" s="258"/>
      <c r="AE26" s="257"/>
      <c r="AF26" s="258"/>
      <c r="AG26" s="257"/>
    </row>
    <row r="27" spans="1:33" ht="24.95" customHeight="1" thickBot="1">
      <c r="N27" s="222"/>
      <c r="O27" s="275"/>
      <c r="P27" s="258"/>
      <c r="Q27" s="257"/>
      <c r="R27" s="258"/>
      <c r="S27" s="257"/>
      <c r="T27" s="258"/>
      <c r="U27" s="257"/>
      <c r="V27" s="258"/>
      <c r="W27" s="257"/>
      <c r="X27" s="258"/>
      <c r="Y27" s="257"/>
      <c r="Z27" s="258"/>
      <c r="AA27" s="257"/>
      <c r="AB27" s="258"/>
      <c r="AC27" s="257"/>
      <c r="AD27" s="258"/>
      <c r="AE27" s="257"/>
      <c r="AF27" s="258"/>
      <c r="AG27" s="257"/>
    </row>
    <row r="28" spans="1:33" ht="24.95" customHeight="1" thickBot="1">
      <c r="A28" s="427" t="s">
        <v>176</v>
      </c>
      <c r="B28" s="220"/>
      <c r="C28" s="430" t="s">
        <v>172</v>
      </c>
      <c r="D28" s="431"/>
      <c r="E28" s="431"/>
      <c r="F28" s="431"/>
      <c r="G28" s="431"/>
      <c r="H28" s="431"/>
      <c r="I28" s="431"/>
      <c r="J28" s="432"/>
      <c r="K28" s="430" t="s">
        <v>172</v>
      </c>
      <c r="L28" s="431"/>
      <c r="M28" s="431"/>
      <c r="N28" s="431"/>
      <c r="O28" s="431"/>
      <c r="P28" s="431"/>
      <c r="Q28" s="431"/>
      <c r="R28" s="432"/>
      <c r="S28" s="257"/>
      <c r="T28" s="258"/>
      <c r="U28" s="257"/>
      <c r="V28" s="258"/>
      <c r="W28" s="257"/>
      <c r="X28" s="258"/>
      <c r="Y28" s="257"/>
      <c r="Z28" s="258"/>
      <c r="AA28" s="257"/>
      <c r="AB28" s="258"/>
      <c r="AC28" s="257"/>
      <c r="AD28" s="258"/>
      <c r="AE28" s="257"/>
      <c r="AF28" s="258"/>
      <c r="AG28" s="257"/>
    </row>
    <row r="29" spans="1:33" ht="24.95" customHeight="1">
      <c r="A29" s="428"/>
      <c r="B29" s="443" t="s">
        <v>1</v>
      </c>
      <c r="C29" s="445" t="s">
        <v>177</v>
      </c>
      <c r="D29" s="436"/>
      <c r="E29" s="435" t="s">
        <v>178</v>
      </c>
      <c r="F29" s="439"/>
      <c r="G29" s="445" t="s">
        <v>179</v>
      </c>
      <c r="H29" s="436"/>
      <c r="I29" s="435" t="s">
        <v>180</v>
      </c>
      <c r="J29" s="439"/>
      <c r="K29" s="445" t="s">
        <v>181</v>
      </c>
      <c r="L29" s="436"/>
      <c r="M29" s="435" t="s">
        <v>182</v>
      </c>
      <c r="N29" s="439"/>
      <c r="O29" s="445" t="s">
        <v>183</v>
      </c>
      <c r="P29" s="436"/>
      <c r="Q29" s="435" t="s">
        <v>184</v>
      </c>
      <c r="R29" s="439"/>
      <c r="S29" s="257"/>
      <c r="T29" s="258"/>
      <c r="U29" s="257"/>
      <c r="V29" s="258"/>
      <c r="W29" s="257"/>
      <c r="X29" s="258"/>
      <c r="Y29" s="257"/>
      <c r="Z29" s="258"/>
      <c r="AA29" s="257"/>
      <c r="AB29" s="258"/>
      <c r="AC29" s="257"/>
      <c r="AD29" s="258"/>
      <c r="AE29" s="257"/>
      <c r="AF29" s="258"/>
      <c r="AG29" s="257"/>
    </row>
    <row r="30" spans="1:33" ht="24.95" customHeight="1" thickBot="1">
      <c r="A30" s="428"/>
      <c r="B30" s="444"/>
      <c r="C30" s="276" t="s">
        <v>3</v>
      </c>
      <c r="D30" s="230" t="s">
        <v>174</v>
      </c>
      <c r="E30" s="229" t="s">
        <v>3</v>
      </c>
      <c r="F30" s="231" t="s">
        <v>174</v>
      </c>
      <c r="G30" s="276" t="s">
        <v>3</v>
      </c>
      <c r="H30" s="230" t="s">
        <v>174</v>
      </c>
      <c r="I30" s="229" t="s">
        <v>3</v>
      </c>
      <c r="J30" s="231" t="s">
        <v>174</v>
      </c>
      <c r="K30" s="276" t="s">
        <v>3</v>
      </c>
      <c r="L30" s="230" t="s">
        <v>174</v>
      </c>
      <c r="M30" s="229" t="s">
        <v>3</v>
      </c>
      <c r="N30" s="231" t="s">
        <v>174</v>
      </c>
      <c r="O30" s="276" t="s">
        <v>3</v>
      </c>
      <c r="P30" s="230" t="s">
        <v>174</v>
      </c>
      <c r="Q30" s="229" t="s">
        <v>3</v>
      </c>
      <c r="R30" s="231" t="s">
        <v>174</v>
      </c>
      <c r="S30" s="257"/>
      <c r="T30" s="258"/>
      <c r="U30" s="257"/>
      <c r="V30" s="258"/>
      <c r="W30" s="257"/>
      <c r="X30" s="258"/>
      <c r="Y30" s="257"/>
      <c r="Z30" s="258"/>
      <c r="AA30" s="257"/>
      <c r="AB30" s="258"/>
      <c r="AC30" s="257"/>
      <c r="AD30" s="258"/>
      <c r="AE30" s="257"/>
      <c r="AF30" s="258"/>
      <c r="AG30" s="257"/>
    </row>
    <row r="31" spans="1:33" ht="24.95" customHeight="1">
      <c r="A31" s="428"/>
      <c r="B31" s="277">
        <v>1</v>
      </c>
      <c r="C31" s="278">
        <f>탐구!C3</f>
        <v>0</v>
      </c>
      <c r="D31" s="264">
        <f>(C31/C52)*100</f>
        <v>0</v>
      </c>
      <c r="E31" s="263">
        <f>탐구!D3</f>
        <v>0</v>
      </c>
      <c r="F31" s="265">
        <f>(E31/E52)*100</f>
        <v>0</v>
      </c>
      <c r="G31" s="278">
        <f>탐구!E3</f>
        <v>1</v>
      </c>
      <c r="H31" s="264">
        <f>(G31/G52)*100</f>
        <v>3.7037037037037033</v>
      </c>
      <c r="I31" s="263">
        <f>탐구!F3</f>
        <v>0</v>
      </c>
      <c r="J31" s="265">
        <f>(I31/I52)*100</f>
        <v>0</v>
      </c>
      <c r="K31" s="278">
        <f>탐구!P3</f>
        <v>0</v>
      </c>
      <c r="L31" s="264">
        <f>(K31/K52)*100</f>
        <v>0</v>
      </c>
      <c r="M31" s="263">
        <f>탐구!Q3</f>
        <v>0</v>
      </c>
      <c r="N31" s="265" t="e">
        <f>(M31/M52)*100</f>
        <v>#DIV/0!</v>
      </c>
      <c r="O31" s="278">
        <f>탐구!R3</f>
        <v>0</v>
      </c>
      <c r="P31" s="264">
        <f>(O31/O52)*100</f>
        <v>0</v>
      </c>
      <c r="Q31" s="263">
        <f>탐구!S3</f>
        <v>0</v>
      </c>
      <c r="R31" s="265">
        <f>(Q31/Q52)*100</f>
        <v>0</v>
      </c>
      <c r="S31" s="257"/>
      <c r="T31" s="258"/>
      <c r="U31" s="257"/>
      <c r="V31" s="258"/>
      <c r="W31" s="257"/>
      <c r="X31" s="258"/>
      <c r="Y31" s="257"/>
      <c r="Z31" s="258"/>
      <c r="AA31" s="257"/>
      <c r="AB31" s="258"/>
      <c r="AC31" s="257"/>
      <c r="AD31" s="258"/>
      <c r="AE31" s="257"/>
      <c r="AF31" s="258"/>
      <c r="AG31" s="257"/>
    </row>
    <row r="32" spans="1:33" ht="24.95" customHeight="1">
      <c r="A32" s="428"/>
      <c r="B32" s="279">
        <v>2</v>
      </c>
      <c r="C32" s="278">
        <f>탐구!C4</f>
        <v>0</v>
      </c>
      <c r="D32" s="264">
        <f>(C32/C52)*100</f>
        <v>0</v>
      </c>
      <c r="E32" s="263">
        <f>탐구!D4</f>
        <v>2</v>
      </c>
      <c r="F32" s="265">
        <f>(E32/E52)*100</f>
        <v>15.384615384615385</v>
      </c>
      <c r="G32" s="278">
        <f>탐구!E4</f>
        <v>2</v>
      </c>
      <c r="H32" s="264">
        <f>(G32/G52)*100</f>
        <v>7.4074074074074066</v>
      </c>
      <c r="I32" s="263">
        <f>탐구!F4</f>
        <v>8</v>
      </c>
      <c r="J32" s="265">
        <f>(I32/I52)*100</f>
        <v>17.021276595744681</v>
      </c>
      <c r="K32" s="280">
        <f>탐구!P4</f>
        <v>0</v>
      </c>
      <c r="L32" s="268">
        <f>(K32/K52)*100</f>
        <v>0</v>
      </c>
      <c r="M32" s="241">
        <f>탐구!Q4</f>
        <v>0</v>
      </c>
      <c r="N32" s="242" t="e">
        <f>(M32/M52)*100</f>
        <v>#DIV/0!</v>
      </c>
      <c r="O32" s="280">
        <f>탐구!R4</f>
        <v>0</v>
      </c>
      <c r="P32" s="268">
        <f>(O32/O52)*100</f>
        <v>0</v>
      </c>
      <c r="Q32" s="241">
        <f>탐구!S4</f>
        <v>0</v>
      </c>
      <c r="R32" s="242">
        <f>(Q32/Q52)*100</f>
        <v>0</v>
      </c>
      <c r="S32" s="257"/>
      <c r="T32" s="258"/>
      <c r="U32" s="257"/>
      <c r="V32" s="258"/>
      <c r="W32" s="257"/>
      <c r="X32" s="258"/>
      <c r="Y32" s="257"/>
      <c r="Z32" s="258"/>
      <c r="AA32" s="257"/>
      <c r="AB32" s="258"/>
      <c r="AC32" s="257"/>
      <c r="AD32" s="258"/>
      <c r="AE32" s="257"/>
      <c r="AF32" s="258"/>
      <c r="AG32" s="257"/>
    </row>
    <row r="33" spans="1:33" ht="24.95" customHeight="1">
      <c r="A33" s="428"/>
      <c r="B33" s="279">
        <v>3</v>
      </c>
      <c r="C33" s="278">
        <f>탐구!C5</f>
        <v>0</v>
      </c>
      <c r="D33" s="264">
        <f>(C33/C52)*100</f>
        <v>0</v>
      </c>
      <c r="E33" s="263">
        <f>탐구!D5</f>
        <v>1</v>
      </c>
      <c r="F33" s="265">
        <f>(E33/E52)*100</f>
        <v>7.6923076923076925</v>
      </c>
      <c r="G33" s="278">
        <f>탐구!E5</f>
        <v>1</v>
      </c>
      <c r="H33" s="264">
        <f>(G33/G52)*100</f>
        <v>3.7037037037037033</v>
      </c>
      <c r="I33" s="263">
        <f>탐구!F5</f>
        <v>3</v>
      </c>
      <c r="J33" s="265">
        <f>(I33/I52)*100</f>
        <v>6.3829787234042552</v>
      </c>
      <c r="K33" s="280">
        <f>탐구!P5</f>
        <v>0</v>
      </c>
      <c r="L33" s="268">
        <f>(K33/K52)*100</f>
        <v>0</v>
      </c>
      <c r="M33" s="241">
        <f>탐구!Q5</f>
        <v>0</v>
      </c>
      <c r="N33" s="242" t="e">
        <f>(M33/M52)*100</f>
        <v>#DIV/0!</v>
      </c>
      <c r="O33" s="280">
        <f>탐구!R5</f>
        <v>0</v>
      </c>
      <c r="P33" s="268">
        <f>(O33/O52)*100</f>
        <v>0</v>
      </c>
      <c r="Q33" s="241">
        <f>탐구!S5</f>
        <v>0</v>
      </c>
      <c r="R33" s="242">
        <f>(Q33/Q52)*100</f>
        <v>0</v>
      </c>
      <c r="S33" s="257"/>
      <c r="T33" s="258"/>
      <c r="U33" s="257"/>
      <c r="V33" s="258"/>
      <c r="W33" s="257"/>
      <c r="X33" s="258"/>
      <c r="Y33" s="257"/>
      <c r="Z33" s="258"/>
      <c r="AA33" s="257"/>
      <c r="AB33" s="258"/>
      <c r="AC33" s="257"/>
      <c r="AD33" s="258"/>
      <c r="AE33" s="257"/>
      <c r="AF33" s="258"/>
      <c r="AG33" s="257"/>
    </row>
    <row r="34" spans="1:33" ht="24.95" customHeight="1">
      <c r="A34" s="428"/>
      <c r="B34" s="281">
        <v>4</v>
      </c>
      <c r="C34" s="278">
        <f>탐구!C6</f>
        <v>4</v>
      </c>
      <c r="D34" s="264">
        <f>(C34/C52)*100</f>
        <v>28.571428571428569</v>
      </c>
      <c r="E34" s="263">
        <f>탐구!D6</f>
        <v>4</v>
      </c>
      <c r="F34" s="265">
        <f>(E34/E52)*100</f>
        <v>30.76923076923077</v>
      </c>
      <c r="G34" s="278">
        <f>탐구!E6</f>
        <v>6</v>
      </c>
      <c r="H34" s="264">
        <f>(G34/G52)*100</f>
        <v>22.222222222222221</v>
      </c>
      <c r="I34" s="263">
        <f>탐구!F6</f>
        <v>6</v>
      </c>
      <c r="J34" s="265">
        <f>(I34/I52)*100</f>
        <v>12.76595744680851</v>
      </c>
      <c r="K34" s="282">
        <f>탐구!P6</f>
        <v>2</v>
      </c>
      <c r="L34" s="270">
        <f>(K34/K52)*100</f>
        <v>50</v>
      </c>
      <c r="M34" s="269">
        <f>탐구!Q6</f>
        <v>0</v>
      </c>
      <c r="N34" s="244" t="e">
        <f>(M34/M52)*100</f>
        <v>#DIV/0!</v>
      </c>
      <c r="O34" s="282">
        <f>탐구!R6</f>
        <v>1</v>
      </c>
      <c r="P34" s="270">
        <f>(O34/O52)*100</f>
        <v>50</v>
      </c>
      <c r="Q34" s="269">
        <f>탐구!S6</f>
        <v>0</v>
      </c>
      <c r="R34" s="244">
        <f>(Q34/Q52)*100</f>
        <v>0</v>
      </c>
      <c r="S34" s="257"/>
      <c r="T34" s="258"/>
      <c r="U34" s="257"/>
      <c r="V34" s="258"/>
      <c r="W34" s="257"/>
      <c r="X34" s="258"/>
      <c r="Y34" s="257"/>
      <c r="Z34" s="258"/>
      <c r="AA34" s="257"/>
      <c r="AB34" s="258"/>
      <c r="AC34" s="257"/>
      <c r="AD34" s="258"/>
      <c r="AE34" s="257"/>
      <c r="AF34" s="258"/>
      <c r="AG34" s="257"/>
    </row>
    <row r="35" spans="1:33" ht="24.95" customHeight="1">
      <c r="A35" s="428"/>
      <c r="B35" s="281">
        <v>5</v>
      </c>
      <c r="C35" s="278">
        <f>탐구!C7</f>
        <v>3</v>
      </c>
      <c r="D35" s="264">
        <f>(C35/C52)*100</f>
        <v>21.428571428571427</v>
      </c>
      <c r="E35" s="263">
        <f>탐구!D7</f>
        <v>2</v>
      </c>
      <c r="F35" s="265">
        <f>(E35/E52)*100</f>
        <v>15.384615384615385</v>
      </c>
      <c r="G35" s="278">
        <f>탐구!E7</f>
        <v>6</v>
      </c>
      <c r="H35" s="264">
        <f>(G35/G52)*100</f>
        <v>22.222222222222221</v>
      </c>
      <c r="I35" s="263">
        <f>탐구!F7</f>
        <v>12</v>
      </c>
      <c r="J35" s="265">
        <f>(I35/I52)*100</f>
        <v>25.531914893617021</v>
      </c>
      <c r="K35" s="282">
        <f>탐구!P7</f>
        <v>0</v>
      </c>
      <c r="L35" s="270">
        <f>(K35/K52)*100</f>
        <v>0</v>
      </c>
      <c r="M35" s="269">
        <f>탐구!Q7</f>
        <v>0</v>
      </c>
      <c r="N35" s="244" t="e">
        <f>(M35/M52)*100</f>
        <v>#DIV/0!</v>
      </c>
      <c r="O35" s="282">
        <f>탐구!R7</f>
        <v>0</v>
      </c>
      <c r="P35" s="270">
        <f>(O35/O52)*100</f>
        <v>0</v>
      </c>
      <c r="Q35" s="269">
        <f>탐구!S7</f>
        <v>1</v>
      </c>
      <c r="R35" s="244">
        <f>(Q35/Q52)*100</f>
        <v>100</v>
      </c>
      <c r="S35" s="257"/>
      <c r="T35" s="258"/>
      <c r="U35" s="257"/>
      <c r="V35" s="258"/>
      <c r="W35" s="257"/>
      <c r="X35" s="258"/>
      <c r="Y35" s="257"/>
      <c r="Z35" s="258"/>
      <c r="AA35" s="257"/>
      <c r="AB35" s="258"/>
      <c r="AC35" s="257"/>
      <c r="AD35" s="258"/>
      <c r="AE35" s="257"/>
      <c r="AF35" s="258"/>
      <c r="AG35" s="257"/>
    </row>
    <row r="36" spans="1:33" ht="24.95" customHeight="1">
      <c r="A36" s="428"/>
      <c r="B36" s="281">
        <v>6</v>
      </c>
      <c r="C36" s="278">
        <f>탐구!C8</f>
        <v>7</v>
      </c>
      <c r="D36" s="264">
        <f>(C36/C52)*100</f>
        <v>50</v>
      </c>
      <c r="E36" s="263">
        <f>탐구!D8</f>
        <v>1</v>
      </c>
      <c r="F36" s="265">
        <f>(E36/E52)*100</f>
        <v>7.6923076923076925</v>
      </c>
      <c r="G36" s="278">
        <f>탐구!E8</f>
        <v>3</v>
      </c>
      <c r="H36" s="264">
        <f>(G36/G52)*100</f>
        <v>11.111111111111111</v>
      </c>
      <c r="I36" s="263">
        <f>탐구!F8</f>
        <v>10</v>
      </c>
      <c r="J36" s="265">
        <f>(I36/I52)*100</f>
        <v>21.276595744680851</v>
      </c>
      <c r="K36" s="282">
        <f>탐구!P8</f>
        <v>2</v>
      </c>
      <c r="L36" s="270">
        <f>(K36/K52)*100</f>
        <v>50</v>
      </c>
      <c r="M36" s="269">
        <f>탐구!Q8</f>
        <v>0</v>
      </c>
      <c r="N36" s="244" t="e">
        <f>(M36/M52)*100</f>
        <v>#DIV/0!</v>
      </c>
      <c r="O36" s="282">
        <f>탐구!R8</f>
        <v>1</v>
      </c>
      <c r="P36" s="270">
        <f>(O36/O52)*100</f>
        <v>50</v>
      </c>
      <c r="Q36" s="269">
        <f>탐구!S8</f>
        <v>0</v>
      </c>
      <c r="R36" s="244">
        <f>(Q36/Q52)*100</f>
        <v>0</v>
      </c>
      <c r="S36" s="257"/>
      <c r="T36" s="258"/>
      <c r="U36" s="257"/>
      <c r="V36" s="258"/>
      <c r="W36" s="257"/>
      <c r="X36" s="258"/>
      <c r="Y36" s="257"/>
      <c r="Z36" s="258"/>
      <c r="AA36" s="257"/>
      <c r="AB36" s="258"/>
      <c r="AC36" s="257"/>
      <c r="AD36" s="258"/>
      <c r="AE36" s="257"/>
      <c r="AF36" s="258"/>
      <c r="AG36" s="257"/>
    </row>
    <row r="37" spans="1:33" ht="24.95" customHeight="1">
      <c r="A37" s="428"/>
      <c r="B37" s="283">
        <v>7</v>
      </c>
      <c r="C37" s="278">
        <f>탐구!C9</f>
        <v>0</v>
      </c>
      <c r="D37" s="284">
        <f>(C37/C52)*100</f>
        <v>0</v>
      </c>
      <c r="E37" s="263">
        <f>탐구!D9</f>
        <v>2</v>
      </c>
      <c r="F37" s="285">
        <f>(E37/E52)*100</f>
        <v>15.384615384615385</v>
      </c>
      <c r="G37" s="278">
        <f>탐구!E9</f>
        <v>4</v>
      </c>
      <c r="H37" s="284">
        <f>(G37/G52)*100</f>
        <v>14.814814814814813</v>
      </c>
      <c r="I37" s="263">
        <f>탐구!F9</f>
        <v>5</v>
      </c>
      <c r="J37" s="285">
        <f>(I37/I52)*100</f>
        <v>10.638297872340425</v>
      </c>
      <c r="K37" s="286">
        <f>탐구!P9</f>
        <v>0</v>
      </c>
      <c r="L37" s="287">
        <f>(K37/K52)*100</f>
        <v>0</v>
      </c>
      <c r="M37" s="252">
        <f>탐구!Q9</f>
        <v>0</v>
      </c>
      <c r="N37" s="253" t="e">
        <f>(M37/M52)*100</f>
        <v>#DIV/0!</v>
      </c>
      <c r="O37" s="286">
        <f>탐구!R9</f>
        <v>0</v>
      </c>
      <c r="P37" s="287">
        <f>(O37/O52)*100</f>
        <v>0</v>
      </c>
      <c r="Q37" s="252">
        <f>탐구!S9</f>
        <v>0</v>
      </c>
      <c r="R37" s="253">
        <f>(Q37/Q52)*100</f>
        <v>0</v>
      </c>
      <c r="S37" s="257"/>
      <c r="T37" s="258"/>
      <c r="U37" s="257"/>
      <c r="V37" s="258"/>
      <c r="W37" s="257"/>
      <c r="X37" s="258"/>
      <c r="Y37" s="257"/>
      <c r="Z37" s="258"/>
      <c r="AA37" s="257"/>
      <c r="AB37" s="258"/>
      <c r="AC37" s="257"/>
      <c r="AD37" s="258"/>
      <c r="AE37" s="257"/>
      <c r="AF37" s="258"/>
      <c r="AG37" s="257"/>
    </row>
    <row r="38" spans="1:33" ht="24.95" customHeight="1">
      <c r="A38" s="428"/>
      <c r="B38" s="283">
        <v>8</v>
      </c>
      <c r="C38" s="278">
        <f>탐구!C10</f>
        <v>0</v>
      </c>
      <c r="D38" s="284">
        <f>(C38/C52)*100</f>
        <v>0</v>
      </c>
      <c r="E38" s="263">
        <f>탐구!D10</f>
        <v>1</v>
      </c>
      <c r="F38" s="285">
        <f>(E38/E52)*100</f>
        <v>7.6923076923076925</v>
      </c>
      <c r="G38" s="278">
        <f>탐구!E10</f>
        <v>4</v>
      </c>
      <c r="H38" s="284">
        <f>(G38/G52)*100</f>
        <v>14.814814814814813</v>
      </c>
      <c r="I38" s="263">
        <f>탐구!F10</f>
        <v>3</v>
      </c>
      <c r="J38" s="285">
        <f>(I38/I52)*100</f>
        <v>6.3829787234042552</v>
      </c>
      <c r="K38" s="286">
        <f>탐구!P10</f>
        <v>0</v>
      </c>
      <c r="L38" s="287">
        <f>(K38/K52)*100</f>
        <v>0</v>
      </c>
      <c r="M38" s="252">
        <f>탐구!Q10</f>
        <v>0</v>
      </c>
      <c r="N38" s="253" t="e">
        <f>(M38/M52)*100</f>
        <v>#DIV/0!</v>
      </c>
      <c r="O38" s="286">
        <f>탐구!R10</f>
        <v>0</v>
      </c>
      <c r="P38" s="287">
        <f>(O38/O52)*100</f>
        <v>0</v>
      </c>
      <c r="Q38" s="252">
        <f>탐구!S10</f>
        <v>0</v>
      </c>
      <c r="R38" s="253">
        <f>(Q38/Q52)*100</f>
        <v>0</v>
      </c>
      <c r="S38" s="257"/>
      <c r="T38" s="258"/>
      <c r="U38" s="257"/>
      <c r="V38" s="258"/>
      <c r="W38" s="257"/>
      <c r="X38" s="258"/>
      <c r="Y38" s="257"/>
      <c r="Z38" s="258"/>
      <c r="AA38" s="257"/>
      <c r="AB38" s="258"/>
      <c r="AC38" s="257"/>
      <c r="AD38" s="258"/>
      <c r="AE38" s="257"/>
      <c r="AF38" s="258"/>
      <c r="AG38" s="257"/>
    </row>
    <row r="39" spans="1:33" ht="24.95" customHeight="1" thickBot="1">
      <c r="A39" s="428"/>
      <c r="B39" s="288">
        <v>9</v>
      </c>
      <c r="C39" s="365">
        <f>탐구!C11</f>
        <v>0</v>
      </c>
      <c r="D39" s="290">
        <f>(C39/C52)*100</f>
        <v>0</v>
      </c>
      <c r="E39" s="366">
        <f>탐구!D11</f>
        <v>0</v>
      </c>
      <c r="F39" s="261">
        <f>(E39/E52)*100</f>
        <v>0</v>
      </c>
      <c r="G39" s="365">
        <f>탐구!E11</f>
        <v>0</v>
      </c>
      <c r="H39" s="290">
        <f>(G39/G52)*100</f>
        <v>0</v>
      </c>
      <c r="I39" s="366">
        <f>탐구!F11</f>
        <v>0</v>
      </c>
      <c r="J39" s="261">
        <f>(I39/I52)*100</f>
        <v>0</v>
      </c>
      <c r="K39" s="289">
        <f>탐구!P11</f>
        <v>0</v>
      </c>
      <c r="L39" s="290">
        <f>(K39/K52)*100</f>
        <v>0</v>
      </c>
      <c r="M39" s="260">
        <f>탐구!Q11</f>
        <v>0</v>
      </c>
      <c r="N39" s="261" t="e">
        <f>(M39/M52)*100</f>
        <v>#DIV/0!</v>
      </c>
      <c r="O39" s="289">
        <f>탐구!R11</f>
        <v>0</v>
      </c>
      <c r="P39" s="290">
        <f>(O39/O52)*100</f>
        <v>0</v>
      </c>
      <c r="Q39" s="260">
        <f>탐구!S11</f>
        <v>0</v>
      </c>
      <c r="R39" s="261">
        <f>(Q39/Q52)*100</f>
        <v>0</v>
      </c>
      <c r="S39" s="257"/>
      <c r="T39" s="258"/>
      <c r="U39" s="257"/>
      <c r="V39" s="258"/>
      <c r="W39" s="257"/>
      <c r="X39" s="258"/>
      <c r="Y39" s="257"/>
      <c r="Z39" s="258"/>
      <c r="AA39" s="257"/>
      <c r="AB39" s="258"/>
      <c r="AC39" s="257"/>
      <c r="AD39" s="258"/>
      <c r="AE39" s="257"/>
      <c r="AF39" s="258"/>
      <c r="AG39" s="257"/>
    </row>
    <row r="40" spans="1:33" ht="24.95" customHeight="1" thickBot="1">
      <c r="A40" s="428"/>
      <c r="B40" s="223"/>
      <c r="C40" s="224"/>
      <c r="D40" s="225"/>
      <c r="E40" s="225"/>
      <c r="F40" s="225"/>
      <c r="G40" s="224"/>
      <c r="H40" s="225"/>
      <c r="I40" s="262"/>
      <c r="J40" s="291"/>
      <c r="N40" s="222"/>
      <c r="O40" s="275"/>
      <c r="P40" s="258"/>
      <c r="Q40" s="257"/>
      <c r="R40" s="258"/>
      <c r="S40" s="257"/>
      <c r="T40" s="258"/>
      <c r="U40" s="257"/>
      <c r="V40" s="258"/>
      <c r="W40" s="257"/>
      <c r="X40" s="258"/>
      <c r="Y40" s="257"/>
      <c r="Z40" s="258"/>
      <c r="AA40" s="257"/>
      <c r="AB40" s="258"/>
      <c r="AC40" s="257"/>
      <c r="AD40" s="258"/>
      <c r="AE40" s="257"/>
      <c r="AF40" s="258"/>
      <c r="AG40" s="257"/>
    </row>
    <row r="41" spans="1:33" ht="24.95" customHeight="1" thickBot="1">
      <c r="A41" s="428"/>
      <c r="B41" s="220"/>
      <c r="C41" s="430" t="s">
        <v>185</v>
      </c>
      <c r="D41" s="431"/>
      <c r="E41" s="431"/>
      <c r="F41" s="431"/>
      <c r="G41" s="431"/>
      <c r="H41" s="431"/>
      <c r="I41" s="431"/>
      <c r="J41" s="432"/>
      <c r="K41" s="430" t="s">
        <v>175</v>
      </c>
      <c r="L41" s="431"/>
      <c r="M41" s="431"/>
      <c r="N41" s="431"/>
      <c r="O41" s="431"/>
      <c r="P41" s="431"/>
      <c r="Q41" s="431"/>
      <c r="R41" s="432"/>
      <c r="S41" s="257"/>
      <c r="T41" s="258"/>
      <c r="U41" s="257"/>
      <c r="V41" s="258"/>
      <c r="W41" s="257"/>
      <c r="X41" s="258"/>
      <c r="Y41" s="257"/>
      <c r="Z41" s="258"/>
      <c r="AA41" s="257"/>
      <c r="AB41" s="258"/>
      <c r="AC41" s="257"/>
      <c r="AD41" s="258"/>
      <c r="AE41" s="257"/>
      <c r="AF41" s="258"/>
      <c r="AG41" s="257"/>
    </row>
    <row r="42" spans="1:33" ht="24.95" customHeight="1">
      <c r="A42" s="428"/>
      <c r="B42" s="440" t="s">
        <v>1</v>
      </c>
      <c r="C42" s="437" t="s">
        <v>129</v>
      </c>
      <c r="D42" s="438"/>
      <c r="E42" s="437" t="s">
        <v>130</v>
      </c>
      <c r="F42" s="438"/>
      <c r="G42" s="437" t="s">
        <v>127</v>
      </c>
      <c r="H42" s="438"/>
      <c r="I42" s="437" t="s">
        <v>128</v>
      </c>
      <c r="J42" s="438"/>
      <c r="K42" s="437" t="s">
        <v>115</v>
      </c>
      <c r="L42" s="438"/>
      <c r="M42" s="437" t="s">
        <v>116</v>
      </c>
      <c r="N42" s="438"/>
      <c r="O42" s="437" t="s">
        <v>117</v>
      </c>
      <c r="P42" s="438"/>
      <c r="Q42" s="437" t="s">
        <v>118</v>
      </c>
      <c r="R42" s="438"/>
      <c r="S42" s="257"/>
      <c r="T42" s="258"/>
      <c r="U42" s="257"/>
      <c r="V42" s="258"/>
      <c r="W42" s="257"/>
      <c r="X42" s="258"/>
      <c r="Y42" s="257"/>
      <c r="Z42" s="258"/>
      <c r="AA42" s="257"/>
      <c r="AB42" s="258"/>
      <c r="AC42" s="257"/>
      <c r="AD42" s="258"/>
      <c r="AE42" s="257"/>
      <c r="AF42" s="258"/>
      <c r="AG42" s="257"/>
    </row>
    <row r="43" spans="1:33" ht="24.95" customHeight="1" thickBot="1">
      <c r="A43" s="428"/>
      <c r="B43" s="441"/>
      <c r="C43" s="276" t="s">
        <v>3</v>
      </c>
      <c r="D43" s="230" t="s">
        <v>174</v>
      </c>
      <c r="E43" s="229" t="s">
        <v>3</v>
      </c>
      <c r="F43" s="231" t="s">
        <v>174</v>
      </c>
      <c r="G43" s="276" t="s">
        <v>3</v>
      </c>
      <c r="H43" s="230" t="s">
        <v>174</v>
      </c>
      <c r="I43" s="229" t="s">
        <v>3</v>
      </c>
      <c r="J43" s="231" t="s">
        <v>174</v>
      </c>
      <c r="K43" s="276" t="s">
        <v>3</v>
      </c>
      <c r="L43" s="230" t="s">
        <v>174</v>
      </c>
      <c r="M43" s="229" t="s">
        <v>3</v>
      </c>
      <c r="N43" s="231" t="s">
        <v>174</v>
      </c>
      <c r="O43" s="276" t="s">
        <v>3</v>
      </c>
      <c r="P43" s="230" t="s">
        <v>174</v>
      </c>
      <c r="Q43" s="229" t="s">
        <v>3</v>
      </c>
      <c r="R43" s="231" t="s">
        <v>174</v>
      </c>
      <c r="S43" s="257"/>
      <c r="T43" s="258"/>
      <c r="U43" s="257"/>
      <c r="V43" s="258"/>
      <c r="W43" s="257"/>
      <c r="X43" s="258"/>
      <c r="Y43" s="257"/>
      <c r="Z43" s="258"/>
      <c r="AA43" s="257"/>
      <c r="AB43" s="258"/>
      <c r="AC43" s="257"/>
      <c r="AD43" s="258"/>
      <c r="AE43" s="257"/>
      <c r="AF43" s="258"/>
      <c r="AG43" s="257"/>
    </row>
    <row r="44" spans="1:33" ht="24.95" customHeight="1">
      <c r="A44" s="428"/>
      <c r="B44" s="292">
        <v>1</v>
      </c>
      <c r="C44" s="278">
        <f>C31</f>
        <v>0</v>
      </c>
      <c r="D44" s="264">
        <f>(C44/C52)*100</f>
        <v>0</v>
      </c>
      <c r="E44" s="263">
        <f>E31</f>
        <v>0</v>
      </c>
      <c r="F44" s="265">
        <f>(E44/E52)*100</f>
        <v>0</v>
      </c>
      <c r="G44" s="278">
        <f>G31</f>
        <v>1</v>
      </c>
      <c r="H44" s="264">
        <f>(G44/G52)*100</f>
        <v>3.7037037037037033</v>
      </c>
      <c r="I44" s="263">
        <f>I31</f>
        <v>0</v>
      </c>
      <c r="J44" s="265">
        <f>(I44/I52)*100</f>
        <v>0</v>
      </c>
      <c r="K44" s="278">
        <f>K31</f>
        <v>0</v>
      </c>
      <c r="L44" s="264">
        <f>(K44/K52)*100</f>
        <v>0</v>
      </c>
      <c r="M44" s="263">
        <f>M31</f>
        <v>0</v>
      </c>
      <c r="N44" s="265" t="e">
        <f>(M44/M52)*100</f>
        <v>#DIV/0!</v>
      </c>
      <c r="O44" s="278">
        <f>O31</f>
        <v>0</v>
      </c>
      <c r="P44" s="264">
        <f>(O44/O52)*100</f>
        <v>0</v>
      </c>
      <c r="Q44" s="263">
        <f>Q31</f>
        <v>0</v>
      </c>
      <c r="R44" s="265">
        <f>(Q44/Q52)*100</f>
        <v>0</v>
      </c>
      <c r="S44" s="257"/>
      <c r="T44" s="258"/>
      <c r="U44" s="257"/>
      <c r="V44" s="258"/>
      <c r="W44" s="257"/>
      <c r="X44" s="258"/>
      <c r="Y44" s="257"/>
      <c r="Z44" s="258"/>
      <c r="AA44" s="257"/>
      <c r="AB44" s="258"/>
      <c r="AC44" s="257"/>
      <c r="AD44" s="258"/>
      <c r="AE44" s="257"/>
      <c r="AF44" s="258"/>
      <c r="AG44" s="257"/>
    </row>
    <row r="45" spans="1:33" ht="24.95" customHeight="1">
      <c r="A45" s="428"/>
      <c r="B45" s="293">
        <v>2</v>
      </c>
      <c r="C45" s="280">
        <f t="shared" ref="C45:C52" si="3">C44+C32</f>
        <v>0</v>
      </c>
      <c r="D45" s="268">
        <f>(C45/C52)*100</f>
        <v>0</v>
      </c>
      <c r="E45" s="241">
        <f t="shared" ref="E45:E52" si="4">E44+E32</f>
        <v>2</v>
      </c>
      <c r="F45" s="242">
        <f>(E45/E52)*100</f>
        <v>15.384615384615385</v>
      </c>
      <c r="G45" s="280">
        <f t="shared" ref="G45:G52" si="5">G44+G32</f>
        <v>3</v>
      </c>
      <c r="H45" s="268">
        <f>(G45/G52)*100</f>
        <v>11.111111111111111</v>
      </c>
      <c r="I45" s="241">
        <f t="shared" ref="I45:I52" si="6">I44+I32</f>
        <v>8</v>
      </c>
      <c r="J45" s="242">
        <f>(I45/I52)*100</f>
        <v>17.021276595744681</v>
      </c>
      <c r="K45" s="280">
        <f t="shared" ref="K45:K52" si="7">K44+K32</f>
        <v>0</v>
      </c>
      <c r="L45" s="268">
        <f>(K45/K52)*100</f>
        <v>0</v>
      </c>
      <c r="M45" s="241">
        <f t="shared" ref="M45:M52" si="8">M44+M32</f>
        <v>0</v>
      </c>
      <c r="N45" s="242" t="e">
        <f>(M45/M52)*100</f>
        <v>#DIV/0!</v>
      </c>
      <c r="O45" s="280">
        <f t="shared" ref="O45:O52" si="9">O44+O32</f>
        <v>0</v>
      </c>
      <c r="P45" s="268">
        <f>(O45/O52)*100</f>
        <v>0</v>
      </c>
      <c r="Q45" s="241">
        <f t="shared" ref="Q45:Q52" si="10">Q44+Q32</f>
        <v>0</v>
      </c>
      <c r="R45" s="242">
        <f>(Q45/Q52)*100</f>
        <v>0</v>
      </c>
      <c r="S45" s="257"/>
      <c r="T45" s="258"/>
      <c r="U45" s="257"/>
      <c r="V45" s="258"/>
      <c r="W45" s="257"/>
      <c r="X45" s="258"/>
      <c r="Y45" s="257"/>
      <c r="Z45" s="258"/>
      <c r="AA45" s="257"/>
      <c r="AB45" s="258"/>
      <c r="AC45" s="257"/>
      <c r="AD45" s="258"/>
      <c r="AE45" s="257"/>
      <c r="AF45" s="258"/>
      <c r="AG45" s="257"/>
    </row>
    <row r="46" spans="1:33" ht="24.95" customHeight="1">
      <c r="A46" s="428"/>
      <c r="B46" s="293">
        <v>3</v>
      </c>
      <c r="C46" s="280">
        <f t="shared" si="3"/>
        <v>0</v>
      </c>
      <c r="D46" s="268">
        <f>(C46/C52)*100</f>
        <v>0</v>
      </c>
      <c r="E46" s="241">
        <f t="shared" si="4"/>
        <v>3</v>
      </c>
      <c r="F46" s="242">
        <f>(E46/E52)*100</f>
        <v>23.076923076923077</v>
      </c>
      <c r="G46" s="280">
        <f t="shared" si="5"/>
        <v>4</v>
      </c>
      <c r="H46" s="268">
        <f>(G46/G52)*100</f>
        <v>14.814814814814813</v>
      </c>
      <c r="I46" s="241">
        <f t="shared" si="6"/>
        <v>11</v>
      </c>
      <c r="J46" s="242">
        <f>(I46/I52)*100</f>
        <v>23.404255319148938</v>
      </c>
      <c r="K46" s="280">
        <f t="shared" si="7"/>
        <v>0</v>
      </c>
      <c r="L46" s="268">
        <f>(K46/K52)*100</f>
        <v>0</v>
      </c>
      <c r="M46" s="241">
        <f t="shared" si="8"/>
        <v>0</v>
      </c>
      <c r="N46" s="242" t="e">
        <f>(M46/M52)*100</f>
        <v>#DIV/0!</v>
      </c>
      <c r="O46" s="280">
        <f t="shared" si="9"/>
        <v>0</v>
      </c>
      <c r="P46" s="268">
        <f>(O46/O52)*100</f>
        <v>0</v>
      </c>
      <c r="Q46" s="241">
        <f t="shared" si="10"/>
        <v>0</v>
      </c>
      <c r="R46" s="242">
        <f>(Q46/Q52)*100</f>
        <v>0</v>
      </c>
      <c r="S46" s="257"/>
      <c r="T46" s="258"/>
      <c r="U46" s="257"/>
      <c r="V46" s="258"/>
      <c r="W46" s="257"/>
      <c r="X46" s="258"/>
      <c r="Y46" s="257"/>
      <c r="Z46" s="258"/>
      <c r="AA46" s="257"/>
      <c r="AB46" s="258"/>
      <c r="AC46" s="257"/>
      <c r="AD46" s="258"/>
      <c r="AE46" s="257"/>
      <c r="AF46" s="258"/>
      <c r="AG46" s="257"/>
    </row>
    <row r="47" spans="1:33" ht="24.95" customHeight="1">
      <c r="A47" s="428"/>
      <c r="B47" s="294">
        <v>4</v>
      </c>
      <c r="C47" s="282">
        <f t="shared" si="3"/>
        <v>4</v>
      </c>
      <c r="D47" s="270">
        <f>(C47/C52)*100</f>
        <v>28.571428571428569</v>
      </c>
      <c r="E47" s="269">
        <f t="shared" si="4"/>
        <v>7</v>
      </c>
      <c r="F47" s="244">
        <f>(E47/E52)*100</f>
        <v>53.846153846153847</v>
      </c>
      <c r="G47" s="282">
        <f t="shared" si="5"/>
        <v>10</v>
      </c>
      <c r="H47" s="270">
        <f>(G47/G52)*100</f>
        <v>37.037037037037038</v>
      </c>
      <c r="I47" s="269">
        <f t="shared" si="6"/>
        <v>17</v>
      </c>
      <c r="J47" s="244">
        <f>(I47/I52)*100</f>
        <v>36.170212765957451</v>
      </c>
      <c r="K47" s="282">
        <f t="shared" si="7"/>
        <v>2</v>
      </c>
      <c r="L47" s="270">
        <f>(K47/K52)*100</f>
        <v>50</v>
      </c>
      <c r="M47" s="269">
        <f t="shared" si="8"/>
        <v>0</v>
      </c>
      <c r="N47" s="244" t="e">
        <f>(M47/M52)*100</f>
        <v>#DIV/0!</v>
      </c>
      <c r="O47" s="282">
        <f t="shared" si="9"/>
        <v>1</v>
      </c>
      <c r="P47" s="270">
        <f>(O47/O52)*100</f>
        <v>50</v>
      </c>
      <c r="Q47" s="269">
        <f t="shared" si="10"/>
        <v>0</v>
      </c>
      <c r="R47" s="244">
        <f>(Q47/Q52)*100</f>
        <v>0</v>
      </c>
      <c r="S47" s="257"/>
      <c r="T47" s="258"/>
      <c r="U47" s="257"/>
      <c r="V47" s="258"/>
      <c r="W47" s="257"/>
      <c r="X47" s="258"/>
      <c r="Y47" s="257"/>
      <c r="Z47" s="258"/>
      <c r="AA47" s="257"/>
      <c r="AB47" s="258"/>
      <c r="AC47" s="257"/>
      <c r="AD47" s="258"/>
      <c r="AE47" s="257"/>
      <c r="AF47" s="258"/>
      <c r="AG47" s="257"/>
    </row>
    <row r="48" spans="1:33" ht="24.95" customHeight="1">
      <c r="A48" s="428"/>
      <c r="B48" s="294">
        <v>5</v>
      </c>
      <c r="C48" s="282">
        <f t="shared" si="3"/>
        <v>7</v>
      </c>
      <c r="D48" s="270">
        <f>(C48/C52)*100</f>
        <v>50</v>
      </c>
      <c r="E48" s="269">
        <f t="shared" si="4"/>
        <v>9</v>
      </c>
      <c r="F48" s="244">
        <f>(E48/E52)*100</f>
        <v>69.230769230769226</v>
      </c>
      <c r="G48" s="282">
        <f t="shared" si="5"/>
        <v>16</v>
      </c>
      <c r="H48" s="270">
        <f>(G48/G52)*100</f>
        <v>59.259259259259252</v>
      </c>
      <c r="I48" s="269">
        <f t="shared" si="6"/>
        <v>29</v>
      </c>
      <c r="J48" s="244">
        <f>(I48/I52)*100</f>
        <v>61.702127659574465</v>
      </c>
      <c r="K48" s="282">
        <f t="shared" si="7"/>
        <v>2</v>
      </c>
      <c r="L48" s="270">
        <f>(K48/K52)*100</f>
        <v>50</v>
      </c>
      <c r="M48" s="269">
        <f t="shared" si="8"/>
        <v>0</v>
      </c>
      <c r="N48" s="244" t="e">
        <f>(M48/M52)*100</f>
        <v>#DIV/0!</v>
      </c>
      <c r="O48" s="282">
        <f t="shared" si="9"/>
        <v>1</v>
      </c>
      <c r="P48" s="270">
        <f>(O48/O52)*100</f>
        <v>50</v>
      </c>
      <c r="Q48" s="269">
        <f t="shared" si="10"/>
        <v>1</v>
      </c>
      <c r="R48" s="244">
        <f>(Q48/Q52)*100</f>
        <v>100</v>
      </c>
      <c r="S48" s="257"/>
      <c r="T48" s="258"/>
      <c r="U48" s="257"/>
      <c r="V48" s="258"/>
      <c r="W48" s="257"/>
      <c r="X48" s="258"/>
      <c r="Y48" s="257"/>
      <c r="Z48" s="258"/>
      <c r="AA48" s="257"/>
      <c r="AB48" s="258"/>
      <c r="AC48" s="257"/>
      <c r="AD48" s="258"/>
      <c r="AE48" s="257"/>
      <c r="AF48" s="258"/>
      <c r="AG48" s="257"/>
    </row>
    <row r="49" spans="1:33" ht="24.95" customHeight="1">
      <c r="A49" s="428"/>
      <c r="B49" s="294">
        <v>6</v>
      </c>
      <c r="C49" s="282">
        <f t="shared" si="3"/>
        <v>14</v>
      </c>
      <c r="D49" s="270">
        <f>(C49/C52)*100</f>
        <v>100</v>
      </c>
      <c r="E49" s="269">
        <f t="shared" si="4"/>
        <v>10</v>
      </c>
      <c r="F49" s="244">
        <f>(E49/E52)*100</f>
        <v>76.923076923076934</v>
      </c>
      <c r="G49" s="282">
        <f t="shared" si="5"/>
        <v>19</v>
      </c>
      <c r="H49" s="270">
        <f>(G49/G52)*100</f>
        <v>70.370370370370367</v>
      </c>
      <c r="I49" s="269">
        <f t="shared" si="6"/>
        <v>39</v>
      </c>
      <c r="J49" s="244">
        <f>(I49/I52)*100</f>
        <v>82.978723404255319</v>
      </c>
      <c r="K49" s="282">
        <f t="shared" si="7"/>
        <v>4</v>
      </c>
      <c r="L49" s="270">
        <f>(K49/K52)*100</f>
        <v>100</v>
      </c>
      <c r="M49" s="269">
        <f t="shared" si="8"/>
        <v>0</v>
      </c>
      <c r="N49" s="244" t="e">
        <f>(M49/M52)*100</f>
        <v>#DIV/0!</v>
      </c>
      <c r="O49" s="282">
        <f t="shared" si="9"/>
        <v>2</v>
      </c>
      <c r="P49" s="270">
        <f>(O49/O52)*100</f>
        <v>100</v>
      </c>
      <c r="Q49" s="269">
        <f t="shared" si="10"/>
        <v>1</v>
      </c>
      <c r="R49" s="244">
        <f>(Q49/Q52)*100</f>
        <v>100</v>
      </c>
      <c r="S49" s="257"/>
      <c r="T49" s="258"/>
      <c r="U49" s="257"/>
      <c r="V49" s="258"/>
      <c r="W49" s="257"/>
      <c r="X49" s="258"/>
      <c r="Y49" s="257"/>
      <c r="Z49" s="258"/>
      <c r="AA49" s="257"/>
      <c r="AB49" s="258"/>
      <c r="AC49" s="257"/>
      <c r="AD49" s="258"/>
      <c r="AE49" s="257"/>
      <c r="AF49" s="258"/>
      <c r="AG49" s="257"/>
    </row>
    <row r="50" spans="1:33" ht="24.95" customHeight="1">
      <c r="A50" s="428"/>
      <c r="B50" s="294">
        <v>7</v>
      </c>
      <c r="C50" s="282">
        <f t="shared" si="3"/>
        <v>14</v>
      </c>
      <c r="D50" s="270">
        <f>(C50/C52)*100</f>
        <v>100</v>
      </c>
      <c r="E50" s="269">
        <f t="shared" si="4"/>
        <v>12</v>
      </c>
      <c r="F50" s="244">
        <f>(E50/E52)*100</f>
        <v>92.307692307692307</v>
      </c>
      <c r="G50" s="282">
        <f t="shared" si="5"/>
        <v>23</v>
      </c>
      <c r="H50" s="270">
        <f>(G50/G52)*100</f>
        <v>85.18518518518519</v>
      </c>
      <c r="I50" s="269">
        <f t="shared" si="6"/>
        <v>44</v>
      </c>
      <c r="J50" s="244">
        <f>(I50/I52)*100</f>
        <v>93.61702127659575</v>
      </c>
      <c r="K50" s="282">
        <f t="shared" si="7"/>
        <v>4</v>
      </c>
      <c r="L50" s="270">
        <f>(K50/K52)*100</f>
        <v>100</v>
      </c>
      <c r="M50" s="269">
        <f t="shared" si="8"/>
        <v>0</v>
      </c>
      <c r="N50" s="244" t="e">
        <f>(M50/M52)*100</f>
        <v>#DIV/0!</v>
      </c>
      <c r="O50" s="282">
        <f t="shared" si="9"/>
        <v>2</v>
      </c>
      <c r="P50" s="270">
        <f>(O50/O52)*100</f>
        <v>100</v>
      </c>
      <c r="Q50" s="269">
        <f t="shared" si="10"/>
        <v>1</v>
      </c>
      <c r="R50" s="244">
        <f>(Q50/Q52)*100</f>
        <v>100</v>
      </c>
      <c r="S50" s="257"/>
      <c r="T50" s="258"/>
      <c r="U50" s="257"/>
      <c r="V50" s="258"/>
      <c r="W50" s="257"/>
      <c r="X50" s="258"/>
      <c r="Y50" s="257"/>
      <c r="Z50" s="258"/>
      <c r="AA50" s="257"/>
      <c r="AB50" s="258"/>
      <c r="AC50" s="257"/>
      <c r="AD50" s="258"/>
      <c r="AE50" s="257"/>
      <c r="AF50" s="258"/>
      <c r="AG50" s="257"/>
    </row>
    <row r="51" spans="1:33" ht="24.95" customHeight="1">
      <c r="A51" s="428"/>
      <c r="B51" s="294">
        <v>8</v>
      </c>
      <c r="C51" s="282">
        <f t="shared" si="3"/>
        <v>14</v>
      </c>
      <c r="D51" s="270">
        <f>(C51/C52)*100</f>
        <v>100</v>
      </c>
      <c r="E51" s="269">
        <f t="shared" si="4"/>
        <v>13</v>
      </c>
      <c r="F51" s="244">
        <f>(E51/E52)*100</f>
        <v>100</v>
      </c>
      <c r="G51" s="282">
        <f t="shared" si="5"/>
        <v>27</v>
      </c>
      <c r="H51" s="270">
        <f>(G51/G52)*100</f>
        <v>100</v>
      </c>
      <c r="I51" s="269">
        <f t="shared" si="6"/>
        <v>47</v>
      </c>
      <c r="J51" s="244">
        <f>(I51/I52)*100</f>
        <v>100</v>
      </c>
      <c r="K51" s="282">
        <f t="shared" si="7"/>
        <v>4</v>
      </c>
      <c r="L51" s="270">
        <f>(K51/K52)*100</f>
        <v>100</v>
      </c>
      <c r="M51" s="269">
        <f t="shared" si="8"/>
        <v>0</v>
      </c>
      <c r="N51" s="244" t="e">
        <f>(M51/M52)*100</f>
        <v>#DIV/0!</v>
      </c>
      <c r="O51" s="282">
        <f t="shared" si="9"/>
        <v>2</v>
      </c>
      <c r="P51" s="270">
        <f>(O51/O52)*100</f>
        <v>100</v>
      </c>
      <c r="Q51" s="269">
        <f t="shared" si="10"/>
        <v>1</v>
      </c>
      <c r="R51" s="244">
        <f>(Q51/Q52)*100</f>
        <v>100</v>
      </c>
      <c r="S51" s="257"/>
      <c r="T51" s="258"/>
      <c r="U51" s="257"/>
      <c r="V51" s="258"/>
      <c r="W51" s="257"/>
      <c r="X51" s="258"/>
      <c r="Y51" s="257"/>
      <c r="Z51" s="258"/>
      <c r="AA51" s="257"/>
      <c r="AB51" s="258"/>
      <c r="AC51" s="257"/>
      <c r="AD51" s="258"/>
      <c r="AE51" s="257"/>
      <c r="AF51" s="258"/>
      <c r="AG51" s="257"/>
    </row>
    <row r="52" spans="1:33" ht="24.95" customHeight="1" thickBot="1">
      <c r="A52" s="429"/>
      <c r="B52" s="295">
        <v>9</v>
      </c>
      <c r="C52" s="296">
        <f t="shared" si="3"/>
        <v>14</v>
      </c>
      <c r="D52" s="230">
        <f>(C52/C52)*100</f>
        <v>100</v>
      </c>
      <c r="E52" s="274">
        <f t="shared" si="4"/>
        <v>13</v>
      </c>
      <c r="F52" s="231">
        <f>(E52/E52)*100</f>
        <v>100</v>
      </c>
      <c r="G52" s="296">
        <f t="shared" si="5"/>
        <v>27</v>
      </c>
      <c r="H52" s="230">
        <f>(G52/G52)*100</f>
        <v>100</v>
      </c>
      <c r="I52" s="274">
        <f t="shared" si="6"/>
        <v>47</v>
      </c>
      <c r="J52" s="231">
        <f>(I52/I52)*100</f>
        <v>100</v>
      </c>
      <c r="K52" s="296">
        <f t="shared" si="7"/>
        <v>4</v>
      </c>
      <c r="L52" s="230">
        <f>(K52/K52)*100</f>
        <v>100</v>
      </c>
      <c r="M52" s="274">
        <f t="shared" si="8"/>
        <v>0</v>
      </c>
      <c r="N52" s="231" t="e">
        <f>(M52/M52)*100</f>
        <v>#DIV/0!</v>
      </c>
      <c r="O52" s="296">
        <f t="shared" si="9"/>
        <v>2</v>
      </c>
      <c r="P52" s="230">
        <f>(O52/O52)*100</f>
        <v>100</v>
      </c>
      <c r="Q52" s="274">
        <f t="shared" si="10"/>
        <v>1</v>
      </c>
      <c r="R52" s="231">
        <f>(Q52/Q52)*100</f>
        <v>100</v>
      </c>
      <c r="S52" s="257"/>
      <c r="T52" s="258"/>
      <c r="U52" s="257"/>
      <c r="V52" s="258"/>
      <c r="W52" s="257"/>
      <c r="X52" s="258"/>
      <c r="Y52" s="257"/>
      <c r="Z52" s="258"/>
      <c r="AA52" s="257"/>
      <c r="AB52" s="258"/>
      <c r="AC52" s="257"/>
      <c r="AD52" s="258"/>
      <c r="AE52" s="257"/>
      <c r="AF52" s="258"/>
      <c r="AG52" s="257"/>
    </row>
    <row r="53" spans="1:33" ht="24.95" customHeight="1">
      <c r="N53" s="222"/>
      <c r="O53" s="223"/>
      <c r="P53" s="224"/>
      <c r="Q53" s="225"/>
      <c r="R53" s="224"/>
      <c r="S53" s="225"/>
      <c r="T53" s="224"/>
      <c r="U53" s="225"/>
      <c r="V53" s="224"/>
      <c r="W53" s="225"/>
      <c r="X53" s="224"/>
      <c r="Y53" s="225"/>
      <c r="Z53" s="224"/>
      <c r="AA53" s="225"/>
      <c r="AB53" s="224"/>
      <c r="AC53" s="225"/>
      <c r="AD53" s="224"/>
      <c r="AE53" s="225"/>
      <c r="AF53" s="224"/>
      <c r="AG53" s="225"/>
    </row>
    <row r="54" spans="1:33" ht="24.95" customHeight="1"/>
    <row r="55" spans="1:33" ht="24.95" customHeight="1" thickBot="1"/>
    <row r="56" spans="1:33" ht="24.95" customHeight="1" thickBot="1">
      <c r="A56" s="427" t="s">
        <v>186</v>
      </c>
      <c r="B56" s="297"/>
      <c r="C56" s="448" t="s">
        <v>187</v>
      </c>
      <c r="D56" s="448"/>
      <c r="E56" s="448"/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48"/>
      <c r="R56" s="448"/>
      <c r="S56" s="448"/>
      <c r="T56" s="449"/>
    </row>
    <row r="57" spans="1:33" ht="24.95" customHeight="1">
      <c r="A57" s="428"/>
      <c r="B57" s="450" t="s">
        <v>1</v>
      </c>
      <c r="C57" s="435" t="s">
        <v>188</v>
      </c>
      <c r="D57" s="436"/>
      <c r="E57" s="437" t="s">
        <v>189</v>
      </c>
      <c r="F57" s="438"/>
      <c r="G57" s="437" t="s">
        <v>190</v>
      </c>
      <c r="H57" s="438"/>
      <c r="I57" s="435" t="s">
        <v>191</v>
      </c>
      <c r="J57" s="439"/>
      <c r="K57" s="435" t="s">
        <v>192</v>
      </c>
      <c r="L57" s="436"/>
      <c r="M57" s="435" t="s">
        <v>193</v>
      </c>
      <c r="N57" s="436"/>
      <c r="O57" s="435" t="s">
        <v>194</v>
      </c>
      <c r="P57" s="436"/>
      <c r="Q57" s="435" t="s">
        <v>195</v>
      </c>
      <c r="R57" s="436"/>
      <c r="S57" s="435" t="s">
        <v>196</v>
      </c>
      <c r="T57" s="439"/>
    </row>
    <row r="58" spans="1:33" ht="24.95" customHeight="1" thickBot="1">
      <c r="A58" s="428"/>
      <c r="B58" s="451"/>
      <c r="C58" s="229" t="s">
        <v>3</v>
      </c>
      <c r="D58" s="230" t="s">
        <v>174</v>
      </c>
      <c r="E58" s="229" t="s">
        <v>3</v>
      </c>
      <c r="F58" s="231" t="s">
        <v>174</v>
      </c>
      <c r="G58" s="229" t="s">
        <v>3</v>
      </c>
      <c r="H58" s="231" t="s">
        <v>174</v>
      </c>
      <c r="I58" s="229" t="s">
        <v>3</v>
      </c>
      <c r="J58" s="231" t="s">
        <v>174</v>
      </c>
      <c r="K58" s="229" t="s">
        <v>3</v>
      </c>
      <c r="L58" s="230" t="s">
        <v>174</v>
      </c>
      <c r="M58" s="229" t="s">
        <v>3</v>
      </c>
      <c r="N58" s="230" t="s">
        <v>174</v>
      </c>
      <c r="O58" s="229" t="s">
        <v>3</v>
      </c>
      <c r="P58" s="230" t="s">
        <v>174</v>
      </c>
      <c r="Q58" s="229" t="s">
        <v>3</v>
      </c>
      <c r="R58" s="230" t="s">
        <v>174</v>
      </c>
      <c r="S58" s="229" t="s">
        <v>3</v>
      </c>
      <c r="T58" s="231" t="s">
        <v>174</v>
      </c>
    </row>
    <row r="59" spans="1:33" ht="24.95" customHeight="1">
      <c r="A59" s="428"/>
      <c r="B59" s="362">
        <v>1</v>
      </c>
      <c r="C59" s="235">
        <f>탐구!G3</f>
        <v>4</v>
      </c>
      <c r="D59" s="363">
        <f>(C59/C80)*100</f>
        <v>14.285714285714285</v>
      </c>
      <c r="E59" s="235">
        <f>탐구!H3</f>
        <v>0</v>
      </c>
      <c r="F59" s="363">
        <f>(E59/E80)*100</f>
        <v>0</v>
      </c>
      <c r="G59" s="235">
        <f>탐구!I3</f>
        <v>1</v>
      </c>
      <c r="H59" s="363">
        <f>(G59/G80)*100</f>
        <v>4.7619047619047619</v>
      </c>
      <c r="I59" s="235">
        <f>탐구!J3</f>
        <v>0</v>
      </c>
      <c r="J59" s="363">
        <f>(I59/I80)*100</f>
        <v>0</v>
      </c>
      <c r="K59" s="235">
        <f>탐구!K3</f>
        <v>3</v>
      </c>
      <c r="L59" s="363">
        <f>(K59/K80)*100</f>
        <v>25</v>
      </c>
      <c r="M59" s="235">
        <f>탐구!L3</f>
        <v>0</v>
      </c>
      <c r="N59" s="363">
        <f>(M59/M80)*100</f>
        <v>0</v>
      </c>
      <c r="O59" s="235">
        <f>탐구!M3</f>
        <v>1</v>
      </c>
      <c r="P59" s="363">
        <f>(O59/O80)*100</f>
        <v>6.25</v>
      </c>
      <c r="Q59" s="235">
        <f>탐구!N3</f>
        <v>0</v>
      </c>
      <c r="R59" s="363">
        <f>(Q59/Q80)*100</f>
        <v>0</v>
      </c>
      <c r="S59" s="235">
        <f>탐구!O3</f>
        <v>2</v>
      </c>
      <c r="T59" s="236">
        <f>(S59/S80)*100</f>
        <v>4.3478260869565215</v>
      </c>
    </row>
    <row r="60" spans="1:33" ht="24.95" customHeight="1">
      <c r="A60" s="428"/>
      <c r="B60" s="299">
        <v>2</v>
      </c>
      <c r="C60" s="263">
        <f>탐구!G4</f>
        <v>2</v>
      </c>
      <c r="D60" s="268">
        <f>(C60/C80)*100</f>
        <v>7.1428571428571423</v>
      </c>
      <c r="E60" s="263">
        <f>탐구!H4</f>
        <v>0</v>
      </c>
      <c r="F60" s="268">
        <f>(E60/E80)*100</f>
        <v>0</v>
      </c>
      <c r="G60" s="263">
        <f>탐구!I4</f>
        <v>1</v>
      </c>
      <c r="H60" s="268">
        <f>(G60/G80)*100</f>
        <v>4.7619047619047619</v>
      </c>
      <c r="I60" s="263">
        <f>탐구!J4</f>
        <v>1</v>
      </c>
      <c r="J60" s="268">
        <f>(I60/I80)*100</f>
        <v>25</v>
      </c>
      <c r="K60" s="263">
        <f>탐구!K4</f>
        <v>0</v>
      </c>
      <c r="L60" s="268">
        <f>(K60/K80)*100</f>
        <v>0</v>
      </c>
      <c r="M60" s="263">
        <f>탐구!L4</f>
        <v>0</v>
      </c>
      <c r="N60" s="268">
        <f>(M60/M80)*100</f>
        <v>0</v>
      </c>
      <c r="O60" s="263">
        <f>탐구!M4</f>
        <v>3</v>
      </c>
      <c r="P60" s="268">
        <f>(O60/O80)*100</f>
        <v>18.75</v>
      </c>
      <c r="Q60" s="263">
        <f>탐구!N4</f>
        <v>1</v>
      </c>
      <c r="R60" s="268">
        <f>(Q60/Q80)*100</f>
        <v>25</v>
      </c>
      <c r="S60" s="263">
        <f>탐구!O4</f>
        <v>2</v>
      </c>
      <c r="T60" s="242">
        <f>(S60/S80)*100</f>
        <v>4.3478260869565215</v>
      </c>
    </row>
    <row r="61" spans="1:33" ht="24.95" customHeight="1">
      <c r="A61" s="428"/>
      <c r="B61" s="299">
        <v>3</v>
      </c>
      <c r="C61" s="263">
        <f>탐구!G5</f>
        <v>2</v>
      </c>
      <c r="D61" s="268">
        <f>(C61/C80)*100</f>
        <v>7.1428571428571423</v>
      </c>
      <c r="E61" s="263">
        <f>탐구!H5</f>
        <v>0</v>
      </c>
      <c r="F61" s="268">
        <f>(E61/E80)*100</f>
        <v>0</v>
      </c>
      <c r="G61" s="263">
        <f>탐구!I5</f>
        <v>5</v>
      </c>
      <c r="H61" s="268">
        <f>(G61/G80)*100</f>
        <v>23.809523809523807</v>
      </c>
      <c r="I61" s="263">
        <f>탐구!J5</f>
        <v>0</v>
      </c>
      <c r="J61" s="268">
        <f>(I61/I80)*100</f>
        <v>0</v>
      </c>
      <c r="K61" s="263">
        <f>탐구!K5</f>
        <v>1</v>
      </c>
      <c r="L61" s="268">
        <f>(K61/K80)*100</f>
        <v>8.3333333333333321</v>
      </c>
      <c r="M61" s="263">
        <f>탐구!L5</f>
        <v>2</v>
      </c>
      <c r="N61" s="268">
        <f>(M61/M80)*100</f>
        <v>50</v>
      </c>
      <c r="O61" s="263">
        <f>탐구!M5</f>
        <v>1</v>
      </c>
      <c r="P61" s="268">
        <f>(O61/O80)*100</f>
        <v>6.25</v>
      </c>
      <c r="Q61" s="263">
        <f>탐구!N5</f>
        <v>1</v>
      </c>
      <c r="R61" s="268">
        <f>(Q61/Q80)*100</f>
        <v>25</v>
      </c>
      <c r="S61" s="263">
        <f>탐구!O5</f>
        <v>5</v>
      </c>
      <c r="T61" s="242">
        <f>(S61/S80)*100</f>
        <v>10.869565217391305</v>
      </c>
    </row>
    <row r="62" spans="1:33" ht="24.95" customHeight="1">
      <c r="A62" s="428"/>
      <c r="B62" s="300">
        <v>4</v>
      </c>
      <c r="C62" s="263">
        <f>탐구!G6</f>
        <v>4</v>
      </c>
      <c r="D62" s="270">
        <f>(C62/C80)*100</f>
        <v>14.285714285714285</v>
      </c>
      <c r="E62" s="263">
        <f>탐구!H6</f>
        <v>0</v>
      </c>
      <c r="F62" s="270">
        <f>(E62/E80)*100</f>
        <v>0</v>
      </c>
      <c r="G62" s="263">
        <f>탐구!I6</f>
        <v>5</v>
      </c>
      <c r="H62" s="270">
        <f>(G62/G80)*100</f>
        <v>23.809523809523807</v>
      </c>
      <c r="I62" s="263">
        <f>탐구!J6</f>
        <v>0</v>
      </c>
      <c r="J62" s="270">
        <f>(I62/I80)*100</f>
        <v>0</v>
      </c>
      <c r="K62" s="263">
        <f>탐구!K6</f>
        <v>2</v>
      </c>
      <c r="L62" s="270">
        <f>(K62/K80)*100</f>
        <v>16.666666666666664</v>
      </c>
      <c r="M62" s="263">
        <f>탐구!L6</f>
        <v>0</v>
      </c>
      <c r="N62" s="270">
        <f>(M62/M80)*100</f>
        <v>0</v>
      </c>
      <c r="O62" s="263">
        <f>탐구!M6</f>
        <v>5</v>
      </c>
      <c r="P62" s="270">
        <f>(O62/O80)*100</f>
        <v>31.25</v>
      </c>
      <c r="Q62" s="263">
        <f>탐구!N6</f>
        <v>1</v>
      </c>
      <c r="R62" s="270">
        <f>(Q62/Q80)*100</f>
        <v>25</v>
      </c>
      <c r="S62" s="263">
        <f>탐구!O6</f>
        <v>8</v>
      </c>
      <c r="T62" s="244">
        <f>(S62/S80)*100</f>
        <v>17.391304347826086</v>
      </c>
    </row>
    <row r="63" spans="1:33" ht="24.95" customHeight="1">
      <c r="A63" s="428"/>
      <c r="B63" s="300">
        <v>5</v>
      </c>
      <c r="C63" s="263">
        <f>탐구!G7</f>
        <v>5</v>
      </c>
      <c r="D63" s="270">
        <f>(C63/C80)*100</f>
        <v>17.857142857142858</v>
      </c>
      <c r="E63" s="263">
        <f>탐구!H7</f>
        <v>0</v>
      </c>
      <c r="F63" s="270">
        <f>(E63/E80)*100</f>
        <v>0</v>
      </c>
      <c r="G63" s="263">
        <f>탐구!I7</f>
        <v>3</v>
      </c>
      <c r="H63" s="270">
        <f>(G63/G80)*100</f>
        <v>14.285714285714285</v>
      </c>
      <c r="I63" s="263">
        <f>탐구!J7</f>
        <v>1</v>
      </c>
      <c r="J63" s="270">
        <f>(I63/I80)*100</f>
        <v>25</v>
      </c>
      <c r="K63" s="263">
        <f>탐구!K7</f>
        <v>5</v>
      </c>
      <c r="L63" s="270">
        <f>(K63/K80)*100</f>
        <v>41.666666666666671</v>
      </c>
      <c r="M63" s="263">
        <f>탐구!L7</f>
        <v>1</v>
      </c>
      <c r="N63" s="270">
        <f>(M63/M80)*100</f>
        <v>25</v>
      </c>
      <c r="O63" s="263">
        <f>탐구!M7</f>
        <v>4</v>
      </c>
      <c r="P63" s="270">
        <f>(O63/O80)*100</f>
        <v>25</v>
      </c>
      <c r="Q63" s="263">
        <f>탐구!N7</f>
        <v>0</v>
      </c>
      <c r="R63" s="270">
        <f>(Q63/Q80)*100</f>
        <v>0</v>
      </c>
      <c r="S63" s="263">
        <f>탐구!O7</f>
        <v>12</v>
      </c>
      <c r="T63" s="244">
        <f>(S63/S80)*100</f>
        <v>26.086956521739129</v>
      </c>
    </row>
    <row r="64" spans="1:33" ht="24.95" customHeight="1">
      <c r="A64" s="428"/>
      <c r="B64" s="300">
        <v>6</v>
      </c>
      <c r="C64" s="263">
        <f>탐구!G8</f>
        <v>6</v>
      </c>
      <c r="D64" s="270">
        <f>(C64/C80)*100</f>
        <v>21.428571428571427</v>
      </c>
      <c r="E64" s="263">
        <f>탐구!H8</f>
        <v>1</v>
      </c>
      <c r="F64" s="270">
        <f>(E64/E80)*100</f>
        <v>33.333333333333329</v>
      </c>
      <c r="G64" s="263">
        <f>탐구!I8</f>
        <v>4</v>
      </c>
      <c r="H64" s="270">
        <f>(G64/G80)*100</f>
        <v>19.047619047619047</v>
      </c>
      <c r="I64" s="263">
        <f>탐구!J8</f>
        <v>0</v>
      </c>
      <c r="J64" s="270">
        <f>(I64/I80)*100</f>
        <v>0</v>
      </c>
      <c r="K64" s="263">
        <f>탐구!K8</f>
        <v>0</v>
      </c>
      <c r="L64" s="270">
        <f>(K64/K80)*100</f>
        <v>0</v>
      </c>
      <c r="M64" s="263">
        <f>탐구!L8</f>
        <v>0</v>
      </c>
      <c r="N64" s="270">
        <f>(M64/M80)*100</f>
        <v>0</v>
      </c>
      <c r="O64" s="263">
        <f>탐구!M8</f>
        <v>1</v>
      </c>
      <c r="P64" s="270">
        <f>(O64/O80)*100</f>
        <v>6.25</v>
      </c>
      <c r="Q64" s="263">
        <f>탐구!N8</f>
        <v>1</v>
      </c>
      <c r="R64" s="270">
        <f>(Q64/Q80)*100</f>
        <v>25</v>
      </c>
      <c r="S64" s="263">
        <f>탐구!O8</f>
        <v>7</v>
      </c>
      <c r="T64" s="244">
        <f>(S64/S80)*100</f>
        <v>15.217391304347828</v>
      </c>
    </row>
    <row r="65" spans="1:20" ht="24.95" customHeight="1">
      <c r="A65" s="428"/>
      <c r="B65" s="301">
        <v>7</v>
      </c>
      <c r="C65" s="263">
        <f>탐구!G9</f>
        <v>4</v>
      </c>
      <c r="D65" s="287">
        <f>(C65/C80)*100</f>
        <v>14.285714285714285</v>
      </c>
      <c r="E65" s="263">
        <f>탐구!H9</f>
        <v>2</v>
      </c>
      <c r="F65" s="287">
        <f>(E65/E80)*100</f>
        <v>66.666666666666657</v>
      </c>
      <c r="G65" s="263">
        <f>탐구!I9</f>
        <v>2</v>
      </c>
      <c r="H65" s="287">
        <f>(G65/G80)*100</f>
        <v>9.5238095238095237</v>
      </c>
      <c r="I65" s="263">
        <f>탐구!J9</f>
        <v>0</v>
      </c>
      <c r="J65" s="287">
        <f>(I65/I80)*100</f>
        <v>0</v>
      </c>
      <c r="K65" s="263">
        <f>탐구!K9</f>
        <v>0</v>
      </c>
      <c r="L65" s="287">
        <f>(K65/K80)*100</f>
        <v>0</v>
      </c>
      <c r="M65" s="263">
        <f>탐구!L9</f>
        <v>1</v>
      </c>
      <c r="N65" s="287">
        <f>(M65/M80)*100</f>
        <v>25</v>
      </c>
      <c r="O65" s="263">
        <f>탐구!M9</f>
        <v>0</v>
      </c>
      <c r="P65" s="287">
        <f>(O65/O80)*100</f>
        <v>0</v>
      </c>
      <c r="Q65" s="263">
        <f>탐구!N9</f>
        <v>0</v>
      </c>
      <c r="R65" s="287">
        <f>(Q65/Q80)*100</f>
        <v>0</v>
      </c>
      <c r="S65" s="263">
        <f>탐구!O9</f>
        <v>7</v>
      </c>
      <c r="T65" s="253">
        <f>(S65/S80)*100</f>
        <v>15.217391304347828</v>
      </c>
    </row>
    <row r="66" spans="1:20" ht="24.95" customHeight="1">
      <c r="A66" s="428"/>
      <c r="B66" s="301">
        <v>8</v>
      </c>
      <c r="C66" s="263">
        <f>탐구!G10</f>
        <v>1</v>
      </c>
      <c r="D66" s="287">
        <f>(C66/C80)*100</f>
        <v>3.5714285714285712</v>
      </c>
      <c r="E66" s="263">
        <f>탐구!H10</f>
        <v>0</v>
      </c>
      <c r="F66" s="287">
        <f>(E66/E80)*100</f>
        <v>0</v>
      </c>
      <c r="G66" s="263">
        <f>탐구!I10</f>
        <v>0</v>
      </c>
      <c r="H66" s="287">
        <f>(G66/G80)*100</f>
        <v>0</v>
      </c>
      <c r="I66" s="263">
        <f>탐구!J10</f>
        <v>2</v>
      </c>
      <c r="J66" s="287">
        <f>(I66/I80)*100</f>
        <v>50</v>
      </c>
      <c r="K66" s="263">
        <f>탐구!K10</f>
        <v>1</v>
      </c>
      <c r="L66" s="287">
        <f>(K66/K80)*100</f>
        <v>8.3333333333333321</v>
      </c>
      <c r="M66" s="263">
        <f>탐구!L10</f>
        <v>0</v>
      </c>
      <c r="N66" s="287">
        <f>(M66/M80)*100</f>
        <v>0</v>
      </c>
      <c r="O66" s="263">
        <f>탐구!M10</f>
        <v>1</v>
      </c>
      <c r="P66" s="287">
        <f>(O66/O80)*100</f>
        <v>6.25</v>
      </c>
      <c r="Q66" s="263">
        <f>탐구!N10</f>
        <v>0</v>
      </c>
      <c r="R66" s="287">
        <f>(Q66/Q80)*100</f>
        <v>0</v>
      </c>
      <c r="S66" s="263">
        <f>탐구!O10</f>
        <v>1</v>
      </c>
      <c r="T66" s="253">
        <f>(S66/S80)*100</f>
        <v>2.1739130434782608</v>
      </c>
    </row>
    <row r="67" spans="1:20" ht="24.95" customHeight="1" thickBot="1">
      <c r="A67" s="428"/>
      <c r="B67" s="302">
        <v>9</v>
      </c>
      <c r="C67" s="364">
        <f>탐구!G11</f>
        <v>0</v>
      </c>
      <c r="D67" s="290">
        <f>(C67/C80)*100</f>
        <v>0</v>
      </c>
      <c r="E67" s="364">
        <f>탐구!H11</f>
        <v>0</v>
      </c>
      <c r="F67" s="290">
        <f>(E67/E80)*100</f>
        <v>0</v>
      </c>
      <c r="G67" s="364">
        <f>탐구!I11</f>
        <v>0</v>
      </c>
      <c r="H67" s="290">
        <f>(G67/G80)*100</f>
        <v>0</v>
      </c>
      <c r="I67" s="364">
        <f>탐구!J11</f>
        <v>0</v>
      </c>
      <c r="J67" s="290">
        <f>(I67/I80)*100</f>
        <v>0</v>
      </c>
      <c r="K67" s="364">
        <f>탐구!K11</f>
        <v>0</v>
      </c>
      <c r="L67" s="290">
        <f>(K67/K80)*100</f>
        <v>0</v>
      </c>
      <c r="M67" s="364">
        <f>탐구!L11</f>
        <v>0</v>
      </c>
      <c r="N67" s="290">
        <f>(M67/M80)*100</f>
        <v>0</v>
      </c>
      <c r="O67" s="364">
        <f>탐구!M11</f>
        <v>0</v>
      </c>
      <c r="P67" s="290">
        <f>(O67/O80)*100</f>
        <v>0</v>
      </c>
      <c r="Q67" s="364">
        <f>탐구!N11</f>
        <v>0</v>
      </c>
      <c r="R67" s="290">
        <f>(Q67/Q80)*100</f>
        <v>0</v>
      </c>
      <c r="S67" s="364">
        <f>탐구!O11</f>
        <v>2</v>
      </c>
      <c r="T67" s="261">
        <f>(S67/S80)*100</f>
        <v>4.3478260869565215</v>
      </c>
    </row>
    <row r="68" spans="1:20" ht="24.95" customHeight="1" thickBot="1">
      <c r="A68" s="428"/>
      <c r="B68" s="303"/>
      <c r="C68" s="304"/>
      <c r="D68" s="271"/>
      <c r="E68" s="271"/>
      <c r="F68" s="271"/>
      <c r="G68" s="304"/>
      <c r="H68" s="271"/>
      <c r="I68" s="305"/>
      <c r="J68" s="271"/>
      <c r="K68" s="305"/>
      <c r="L68" s="271"/>
      <c r="M68" s="272"/>
      <c r="N68" s="272"/>
      <c r="O68" s="272"/>
      <c r="P68" s="272"/>
      <c r="Q68" s="272"/>
      <c r="R68" s="272"/>
      <c r="S68" s="272"/>
      <c r="T68" s="306"/>
    </row>
    <row r="69" spans="1:20" ht="24.95" customHeight="1" thickBot="1">
      <c r="A69" s="428"/>
      <c r="B69" s="307"/>
      <c r="C69" s="446" t="s">
        <v>197</v>
      </c>
      <c r="D69" s="446"/>
      <c r="E69" s="446"/>
      <c r="F69" s="446"/>
      <c r="G69" s="446"/>
      <c r="H69" s="446"/>
      <c r="I69" s="446"/>
      <c r="J69" s="446"/>
      <c r="K69" s="446"/>
      <c r="L69" s="446"/>
      <c r="M69" s="446"/>
      <c r="N69" s="446"/>
      <c r="O69" s="446"/>
      <c r="P69" s="446"/>
      <c r="Q69" s="446"/>
      <c r="R69" s="446"/>
      <c r="S69" s="446"/>
      <c r="T69" s="447"/>
    </row>
    <row r="70" spans="1:20" ht="24.95" customHeight="1">
      <c r="A70" s="428"/>
      <c r="B70" s="452" t="s">
        <v>1</v>
      </c>
      <c r="C70" s="435" t="s">
        <v>198</v>
      </c>
      <c r="D70" s="436"/>
      <c r="E70" s="437" t="s">
        <v>43</v>
      </c>
      <c r="F70" s="438"/>
      <c r="G70" s="437" t="s">
        <v>47</v>
      </c>
      <c r="H70" s="438"/>
      <c r="I70" s="435" t="s">
        <v>46</v>
      </c>
      <c r="J70" s="439"/>
      <c r="K70" s="435" t="s">
        <v>42</v>
      </c>
      <c r="L70" s="436"/>
      <c r="M70" s="435" t="s">
        <v>44</v>
      </c>
      <c r="N70" s="436"/>
      <c r="O70" s="435" t="s">
        <v>199</v>
      </c>
      <c r="P70" s="436"/>
      <c r="Q70" s="435" t="s">
        <v>45</v>
      </c>
      <c r="R70" s="436"/>
      <c r="S70" s="435" t="s">
        <v>200</v>
      </c>
      <c r="T70" s="439"/>
    </row>
    <row r="71" spans="1:20" ht="24.95" customHeight="1" thickBot="1">
      <c r="A71" s="428"/>
      <c r="B71" s="453"/>
      <c r="C71" s="229" t="s">
        <v>3</v>
      </c>
      <c r="D71" s="230" t="s">
        <v>174</v>
      </c>
      <c r="E71" s="229" t="s">
        <v>3</v>
      </c>
      <c r="F71" s="231" t="s">
        <v>174</v>
      </c>
      <c r="G71" s="229" t="s">
        <v>3</v>
      </c>
      <c r="H71" s="231" t="s">
        <v>174</v>
      </c>
      <c r="I71" s="229" t="s">
        <v>3</v>
      </c>
      <c r="J71" s="231" t="s">
        <v>174</v>
      </c>
      <c r="K71" s="276" t="s">
        <v>3</v>
      </c>
      <c r="L71" s="230" t="s">
        <v>174</v>
      </c>
      <c r="M71" s="229" t="s">
        <v>3</v>
      </c>
      <c r="N71" s="230" t="s">
        <v>174</v>
      </c>
      <c r="O71" s="229" t="s">
        <v>3</v>
      </c>
      <c r="P71" s="230" t="s">
        <v>174</v>
      </c>
      <c r="Q71" s="229" t="s">
        <v>3</v>
      </c>
      <c r="R71" s="230" t="s">
        <v>174</v>
      </c>
      <c r="S71" s="229" t="s">
        <v>3</v>
      </c>
      <c r="T71" s="231" t="s">
        <v>174</v>
      </c>
    </row>
    <row r="72" spans="1:20" ht="24.95" customHeight="1">
      <c r="A72" s="428"/>
      <c r="B72" s="298">
        <v>1</v>
      </c>
      <c r="C72" s="263">
        <f>C59</f>
        <v>4</v>
      </c>
      <c r="D72" s="264">
        <f>(C72/C80)*100</f>
        <v>14.285714285714285</v>
      </c>
      <c r="E72" s="263">
        <f>E59</f>
        <v>0</v>
      </c>
      <c r="F72" s="264">
        <f>(E72/E80)*100</f>
        <v>0</v>
      </c>
      <c r="G72" s="263">
        <f>G59</f>
        <v>1</v>
      </c>
      <c r="H72" s="264">
        <f>(G72/G80)*100</f>
        <v>4.7619047619047619</v>
      </c>
      <c r="I72" s="263">
        <f>I59</f>
        <v>0</v>
      </c>
      <c r="J72" s="264">
        <f>(I72/I80)*100</f>
        <v>0</v>
      </c>
      <c r="K72" s="263">
        <f>K59</f>
        <v>3</v>
      </c>
      <c r="L72" s="264">
        <f>(K72/K80)*100</f>
        <v>25</v>
      </c>
      <c r="M72" s="263">
        <f>M59</f>
        <v>0</v>
      </c>
      <c r="N72" s="264">
        <f>(M72/M80)*100</f>
        <v>0</v>
      </c>
      <c r="O72" s="263">
        <f>O59</f>
        <v>1</v>
      </c>
      <c r="P72" s="264">
        <f>(O72/O80)*100</f>
        <v>6.25</v>
      </c>
      <c r="Q72" s="263">
        <f>Q59</f>
        <v>0</v>
      </c>
      <c r="R72" s="264">
        <f>(Q72/Q80)*100</f>
        <v>0</v>
      </c>
      <c r="S72" s="263">
        <f>S59</f>
        <v>2</v>
      </c>
      <c r="T72" s="265">
        <f>(S72/S80)*100</f>
        <v>4.3478260869565215</v>
      </c>
    </row>
    <row r="73" spans="1:20" ht="24.95" customHeight="1">
      <c r="A73" s="428"/>
      <c r="B73" s="299">
        <v>2</v>
      </c>
      <c r="C73" s="241">
        <f t="shared" ref="C73:C80" si="11">C72+C60</f>
        <v>6</v>
      </c>
      <c r="D73" s="268">
        <f>(C73/C80)*100</f>
        <v>21.428571428571427</v>
      </c>
      <c r="E73" s="241">
        <f t="shared" ref="E73:E80" si="12">E72+E60</f>
        <v>0</v>
      </c>
      <c r="F73" s="268">
        <f>(E73/E80)*100</f>
        <v>0</v>
      </c>
      <c r="G73" s="241">
        <f t="shared" ref="G73:G80" si="13">G72+G60</f>
        <v>2</v>
      </c>
      <c r="H73" s="268">
        <f>(G73/G80)*100</f>
        <v>9.5238095238095237</v>
      </c>
      <c r="I73" s="241">
        <f t="shared" ref="I73:I80" si="14">I72+I60</f>
        <v>1</v>
      </c>
      <c r="J73" s="268">
        <f>(I73/I80)*100</f>
        <v>25</v>
      </c>
      <c r="K73" s="241">
        <f t="shared" ref="K73:K80" si="15">K72+K60</f>
        <v>3</v>
      </c>
      <c r="L73" s="268">
        <f>(K73/K80)*100</f>
        <v>25</v>
      </c>
      <c r="M73" s="263">
        <f t="shared" ref="M73:M80" si="16">M72+M60</f>
        <v>0</v>
      </c>
      <c r="N73" s="268">
        <f>(M73/M80)*100</f>
        <v>0</v>
      </c>
      <c r="O73" s="263">
        <f t="shared" ref="O73:O80" si="17">O72+O60</f>
        <v>4</v>
      </c>
      <c r="P73" s="268">
        <f>(O73/O80)*100</f>
        <v>25</v>
      </c>
      <c r="Q73" s="263">
        <f t="shared" ref="Q73:Q80" si="18">Q72+Q60</f>
        <v>1</v>
      </c>
      <c r="R73" s="268">
        <f>(Q73/Q80)*100</f>
        <v>25</v>
      </c>
      <c r="S73" s="263">
        <f t="shared" ref="S73:S80" si="19">S72+S60</f>
        <v>4</v>
      </c>
      <c r="T73" s="242">
        <f>(S73/S80)*100</f>
        <v>8.695652173913043</v>
      </c>
    </row>
    <row r="74" spans="1:20" ht="24.95" customHeight="1">
      <c r="A74" s="428"/>
      <c r="B74" s="299">
        <v>3</v>
      </c>
      <c r="C74" s="241">
        <f t="shared" si="11"/>
        <v>8</v>
      </c>
      <c r="D74" s="268">
        <f>(C74/C80)*100</f>
        <v>28.571428571428569</v>
      </c>
      <c r="E74" s="241">
        <f t="shared" si="12"/>
        <v>0</v>
      </c>
      <c r="F74" s="268">
        <f>(E74/E80)*100</f>
        <v>0</v>
      </c>
      <c r="G74" s="241">
        <f t="shared" si="13"/>
        <v>7</v>
      </c>
      <c r="H74" s="268">
        <f>(G74/G80)*100</f>
        <v>33.333333333333329</v>
      </c>
      <c r="I74" s="241">
        <f t="shared" si="14"/>
        <v>1</v>
      </c>
      <c r="J74" s="268">
        <f>(I74/I80)*100</f>
        <v>25</v>
      </c>
      <c r="K74" s="241">
        <f t="shared" si="15"/>
        <v>4</v>
      </c>
      <c r="L74" s="268">
        <f>(K74/K80)*100</f>
        <v>33.333333333333329</v>
      </c>
      <c r="M74" s="263">
        <f t="shared" si="16"/>
        <v>2</v>
      </c>
      <c r="N74" s="268">
        <f>(M74/M80)*100</f>
        <v>50</v>
      </c>
      <c r="O74" s="263">
        <f t="shared" si="17"/>
        <v>5</v>
      </c>
      <c r="P74" s="268">
        <f>(O74/O80)*100</f>
        <v>31.25</v>
      </c>
      <c r="Q74" s="263">
        <f t="shared" si="18"/>
        <v>2</v>
      </c>
      <c r="R74" s="268">
        <f>(Q74/Q80)*100</f>
        <v>50</v>
      </c>
      <c r="S74" s="263">
        <f t="shared" si="19"/>
        <v>9</v>
      </c>
      <c r="T74" s="242">
        <f>(S74/S80)*100</f>
        <v>19.565217391304348</v>
      </c>
    </row>
    <row r="75" spans="1:20" ht="24.95" customHeight="1">
      <c r="A75" s="428"/>
      <c r="B75" s="300">
        <v>4</v>
      </c>
      <c r="C75" s="308">
        <f t="shared" si="11"/>
        <v>12</v>
      </c>
      <c r="D75" s="309">
        <f>(C75/C80)*100</f>
        <v>42.857142857142854</v>
      </c>
      <c r="E75" s="308">
        <f t="shared" si="12"/>
        <v>0</v>
      </c>
      <c r="F75" s="309">
        <f>(E75/E80)*100</f>
        <v>0</v>
      </c>
      <c r="G75" s="308">
        <f t="shared" si="13"/>
        <v>12</v>
      </c>
      <c r="H75" s="309">
        <f>(G75/G80)*100</f>
        <v>57.142857142857139</v>
      </c>
      <c r="I75" s="308">
        <f t="shared" si="14"/>
        <v>1</v>
      </c>
      <c r="J75" s="309">
        <f>(I75/I80)*100</f>
        <v>25</v>
      </c>
      <c r="K75" s="308">
        <f t="shared" si="15"/>
        <v>6</v>
      </c>
      <c r="L75" s="309">
        <f>(K75/K80)*100</f>
        <v>50</v>
      </c>
      <c r="M75" s="310">
        <f t="shared" si="16"/>
        <v>2</v>
      </c>
      <c r="N75" s="309">
        <f>(M75/M80)*100</f>
        <v>50</v>
      </c>
      <c r="O75" s="310">
        <f t="shared" si="17"/>
        <v>10</v>
      </c>
      <c r="P75" s="309">
        <f>(O75/O80)*100</f>
        <v>62.5</v>
      </c>
      <c r="Q75" s="310">
        <f t="shared" si="18"/>
        <v>3</v>
      </c>
      <c r="R75" s="309">
        <f>(Q75/Q80)*100</f>
        <v>75</v>
      </c>
      <c r="S75" s="310">
        <f t="shared" si="19"/>
        <v>17</v>
      </c>
      <c r="T75" s="311">
        <f>(S75/S80)*100</f>
        <v>36.95652173913043</v>
      </c>
    </row>
    <row r="76" spans="1:20" ht="24.95" customHeight="1">
      <c r="A76" s="428"/>
      <c r="B76" s="300">
        <v>5</v>
      </c>
      <c r="C76" s="308">
        <f t="shared" si="11"/>
        <v>17</v>
      </c>
      <c r="D76" s="309">
        <f>(C76/C80)*100</f>
        <v>60.714285714285708</v>
      </c>
      <c r="E76" s="308">
        <f t="shared" si="12"/>
        <v>0</v>
      </c>
      <c r="F76" s="309">
        <f>(E76/E80)*100</f>
        <v>0</v>
      </c>
      <c r="G76" s="308">
        <f t="shared" si="13"/>
        <v>15</v>
      </c>
      <c r="H76" s="309">
        <f>(G76/G80)*100</f>
        <v>71.428571428571431</v>
      </c>
      <c r="I76" s="308">
        <f t="shared" si="14"/>
        <v>2</v>
      </c>
      <c r="J76" s="309">
        <f>(I76/I80)*100</f>
        <v>50</v>
      </c>
      <c r="K76" s="308">
        <f t="shared" si="15"/>
        <v>11</v>
      </c>
      <c r="L76" s="309">
        <f>(K76/K80)*100</f>
        <v>91.666666666666657</v>
      </c>
      <c r="M76" s="310">
        <f t="shared" si="16"/>
        <v>3</v>
      </c>
      <c r="N76" s="309">
        <f>(M76/M80)*100</f>
        <v>75</v>
      </c>
      <c r="O76" s="310">
        <f t="shared" si="17"/>
        <v>14</v>
      </c>
      <c r="P76" s="309">
        <f>(O76/O80)*100</f>
        <v>87.5</v>
      </c>
      <c r="Q76" s="310">
        <f t="shared" si="18"/>
        <v>3</v>
      </c>
      <c r="R76" s="309">
        <f>(Q76/Q80)*100</f>
        <v>75</v>
      </c>
      <c r="S76" s="310">
        <f t="shared" si="19"/>
        <v>29</v>
      </c>
      <c r="T76" s="311">
        <f>(S76/S80)*100</f>
        <v>63.04347826086957</v>
      </c>
    </row>
    <row r="77" spans="1:20" ht="24.95" customHeight="1">
      <c r="A77" s="428"/>
      <c r="B77" s="300">
        <v>6</v>
      </c>
      <c r="C77" s="308">
        <f t="shared" si="11"/>
        <v>23</v>
      </c>
      <c r="D77" s="309">
        <f>(C77/C80)*100</f>
        <v>82.142857142857139</v>
      </c>
      <c r="E77" s="308">
        <f t="shared" si="12"/>
        <v>1</v>
      </c>
      <c r="F77" s="309">
        <f>(E77/E80)*100</f>
        <v>33.333333333333329</v>
      </c>
      <c r="G77" s="308">
        <f t="shared" si="13"/>
        <v>19</v>
      </c>
      <c r="H77" s="309">
        <f>(G77/G80)*100</f>
        <v>90.476190476190482</v>
      </c>
      <c r="I77" s="308">
        <f t="shared" si="14"/>
        <v>2</v>
      </c>
      <c r="J77" s="309">
        <f>(I77/I80)*100</f>
        <v>50</v>
      </c>
      <c r="K77" s="308">
        <f t="shared" si="15"/>
        <v>11</v>
      </c>
      <c r="L77" s="309">
        <f>(K77/K80)*100</f>
        <v>91.666666666666657</v>
      </c>
      <c r="M77" s="310">
        <f t="shared" si="16"/>
        <v>3</v>
      </c>
      <c r="N77" s="309">
        <f>(M77/M80)*100</f>
        <v>75</v>
      </c>
      <c r="O77" s="310">
        <f t="shared" si="17"/>
        <v>15</v>
      </c>
      <c r="P77" s="309">
        <f>(O77/O80)*100</f>
        <v>93.75</v>
      </c>
      <c r="Q77" s="310">
        <f t="shared" si="18"/>
        <v>4</v>
      </c>
      <c r="R77" s="309">
        <f>(Q77/Q80)*100</f>
        <v>100</v>
      </c>
      <c r="S77" s="310">
        <f t="shared" si="19"/>
        <v>36</v>
      </c>
      <c r="T77" s="311">
        <f>(S77/S80)*100</f>
        <v>78.260869565217391</v>
      </c>
    </row>
    <row r="78" spans="1:20" ht="24.95" customHeight="1">
      <c r="A78" s="428"/>
      <c r="B78" s="300">
        <v>7</v>
      </c>
      <c r="C78" s="308">
        <f t="shared" si="11"/>
        <v>27</v>
      </c>
      <c r="D78" s="309">
        <f>(C78/C80)*100</f>
        <v>96.428571428571431</v>
      </c>
      <c r="E78" s="308">
        <f t="shared" si="12"/>
        <v>3</v>
      </c>
      <c r="F78" s="309">
        <f>(E78/E80)*100</f>
        <v>100</v>
      </c>
      <c r="G78" s="308">
        <f t="shared" si="13"/>
        <v>21</v>
      </c>
      <c r="H78" s="309">
        <f>(G78/G80)*100</f>
        <v>100</v>
      </c>
      <c r="I78" s="308">
        <f t="shared" si="14"/>
        <v>2</v>
      </c>
      <c r="J78" s="309">
        <f>(I78/I80)*100</f>
        <v>50</v>
      </c>
      <c r="K78" s="308">
        <f t="shared" si="15"/>
        <v>11</v>
      </c>
      <c r="L78" s="309">
        <f>(K78/K80)*100</f>
        <v>91.666666666666657</v>
      </c>
      <c r="M78" s="310">
        <f t="shared" si="16"/>
        <v>4</v>
      </c>
      <c r="N78" s="309">
        <f>(M78/M80)*100</f>
        <v>100</v>
      </c>
      <c r="O78" s="310">
        <f t="shared" si="17"/>
        <v>15</v>
      </c>
      <c r="P78" s="309">
        <f>(O78/O80)*100</f>
        <v>93.75</v>
      </c>
      <c r="Q78" s="310">
        <f t="shared" si="18"/>
        <v>4</v>
      </c>
      <c r="R78" s="309">
        <f>(Q78/Q80)*100</f>
        <v>100</v>
      </c>
      <c r="S78" s="310">
        <f t="shared" si="19"/>
        <v>43</v>
      </c>
      <c r="T78" s="311">
        <f>(S78/S80)*100</f>
        <v>93.478260869565219</v>
      </c>
    </row>
    <row r="79" spans="1:20" ht="24.95" customHeight="1">
      <c r="A79" s="428"/>
      <c r="B79" s="300">
        <v>8</v>
      </c>
      <c r="C79" s="308">
        <f t="shared" si="11"/>
        <v>28</v>
      </c>
      <c r="D79" s="309">
        <f>(C79/C80)*100</f>
        <v>100</v>
      </c>
      <c r="E79" s="308">
        <f t="shared" si="12"/>
        <v>3</v>
      </c>
      <c r="F79" s="309">
        <f>(E79/E80)*100</f>
        <v>100</v>
      </c>
      <c r="G79" s="308">
        <f t="shared" si="13"/>
        <v>21</v>
      </c>
      <c r="H79" s="309">
        <f>(G79/G80)*100</f>
        <v>100</v>
      </c>
      <c r="I79" s="308">
        <f t="shared" si="14"/>
        <v>4</v>
      </c>
      <c r="J79" s="309">
        <f>(I79/I80)*100</f>
        <v>100</v>
      </c>
      <c r="K79" s="308">
        <f t="shared" si="15"/>
        <v>12</v>
      </c>
      <c r="L79" s="309">
        <f>(K79/K80)*100</f>
        <v>100</v>
      </c>
      <c r="M79" s="310">
        <f t="shared" si="16"/>
        <v>4</v>
      </c>
      <c r="N79" s="309">
        <f>(M79/M80)*100</f>
        <v>100</v>
      </c>
      <c r="O79" s="310">
        <f t="shared" si="17"/>
        <v>16</v>
      </c>
      <c r="P79" s="309">
        <f>(O79/O80)*100</f>
        <v>100</v>
      </c>
      <c r="Q79" s="310">
        <f t="shared" si="18"/>
        <v>4</v>
      </c>
      <c r="R79" s="309">
        <f>(Q79/Q80)*100</f>
        <v>100</v>
      </c>
      <c r="S79" s="310">
        <f t="shared" si="19"/>
        <v>44</v>
      </c>
      <c r="T79" s="311">
        <f>(S79/S80)*100</f>
        <v>95.652173913043484</v>
      </c>
    </row>
    <row r="80" spans="1:20" ht="24.95" customHeight="1" thickBot="1">
      <c r="A80" s="429"/>
      <c r="B80" s="312">
        <v>9</v>
      </c>
      <c r="C80" s="313">
        <f t="shared" si="11"/>
        <v>28</v>
      </c>
      <c r="D80" s="314">
        <f>(C80/C80)*100</f>
        <v>100</v>
      </c>
      <c r="E80" s="313">
        <f t="shared" si="12"/>
        <v>3</v>
      </c>
      <c r="F80" s="314">
        <f>(E80/E80)*100</f>
        <v>100</v>
      </c>
      <c r="G80" s="313">
        <f t="shared" si="13"/>
        <v>21</v>
      </c>
      <c r="H80" s="314">
        <f>(G80/G80)*100</f>
        <v>100</v>
      </c>
      <c r="I80" s="313">
        <f t="shared" si="14"/>
        <v>4</v>
      </c>
      <c r="J80" s="314">
        <f>(I80/I80)*100</f>
        <v>100</v>
      </c>
      <c r="K80" s="313">
        <f t="shared" si="15"/>
        <v>12</v>
      </c>
      <c r="L80" s="314">
        <f>(K80/K80)*100</f>
        <v>100</v>
      </c>
      <c r="M80" s="315">
        <f t="shared" si="16"/>
        <v>4</v>
      </c>
      <c r="N80" s="314">
        <f>(M80/M80)*100</f>
        <v>100</v>
      </c>
      <c r="O80" s="315">
        <f t="shared" si="17"/>
        <v>16</v>
      </c>
      <c r="P80" s="314">
        <f>(O80/O80)*100</f>
        <v>100</v>
      </c>
      <c r="Q80" s="315">
        <f t="shared" si="18"/>
        <v>4</v>
      </c>
      <c r="R80" s="314">
        <f>(Q80/Q80)*100</f>
        <v>100</v>
      </c>
      <c r="S80" s="315">
        <f t="shared" si="19"/>
        <v>46</v>
      </c>
      <c r="T80" s="316">
        <f>(S80/S80)*100</f>
        <v>100</v>
      </c>
    </row>
  </sheetData>
  <mergeCells count="59">
    <mergeCell ref="M70:N70"/>
    <mergeCell ref="O70:P70"/>
    <mergeCell ref="Q70:R70"/>
    <mergeCell ref="S70:T70"/>
    <mergeCell ref="B70:B71"/>
    <mergeCell ref="C70:D70"/>
    <mergeCell ref="E70:F70"/>
    <mergeCell ref="G70:H70"/>
    <mergeCell ref="I70:J70"/>
    <mergeCell ref="K70:L70"/>
    <mergeCell ref="K57:L57"/>
    <mergeCell ref="M57:N57"/>
    <mergeCell ref="O57:P57"/>
    <mergeCell ref="Q57:R57"/>
    <mergeCell ref="S57:T57"/>
    <mergeCell ref="C69:T69"/>
    <mergeCell ref="M42:N42"/>
    <mergeCell ref="O42:P42"/>
    <mergeCell ref="Q42:R42"/>
    <mergeCell ref="A56:A80"/>
    <mergeCell ref="C56:T56"/>
    <mergeCell ref="B57:B58"/>
    <mergeCell ref="C57:D57"/>
    <mergeCell ref="E57:F57"/>
    <mergeCell ref="G57:H57"/>
    <mergeCell ref="I57:J57"/>
    <mergeCell ref="B42:B43"/>
    <mergeCell ref="C42:D42"/>
    <mergeCell ref="E42:F42"/>
    <mergeCell ref="G42:H42"/>
    <mergeCell ref="I42:J42"/>
    <mergeCell ref="A28:A52"/>
    <mergeCell ref="C28:J28"/>
    <mergeCell ref="K28:R28"/>
    <mergeCell ref="B29:B30"/>
    <mergeCell ref="C29:D29"/>
    <mergeCell ref="E29:F29"/>
    <mergeCell ref="G29:H29"/>
    <mergeCell ref="Q29:R29"/>
    <mergeCell ref="C41:J41"/>
    <mergeCell ref="K41:R41"/>
    <mergeCell ref="K42:L42"/>
    <mergeCell ref="I29:J29"/>
    <mergeCell ref="K29:L29"/>
    <mergeCell ref="M29:N29"/>
    <mergeCell ref="O29:P29"/>
    <mergeCell ref="A1:A25"/>
    <mergeCell ref="C1:J1"/>
    <mergeCell ref="B2:B3"/>
    <mergeCell ref="C2:D2"/>
    <mergeCell ref="E2:F2"/>
    <mergeCell ref="G2:H2"/>
    <mergeCell ref="I2:J2"/>
    <mergeCell ref="C14:J14"/>
    <mergeCell ref="B15:B16"/>
    <mergeCell ref="C15:D15"/>
    <mergeCell ref="E15:F15"/>
    <mergeCell ref="G15:H15"/>
    <mergeCell ref="I15:J15"/>
  </mergeCells>
  <phoneticPr fontId="17" type="noConversion"/>
  <conditionalFormatting sqref="O26:Y27 Z23:AG53 P1:X25 B14:C14 B1:C1 O53:Y53 S28:Y52 B13:K13 B15:J25 B2:J12">
    <cfRule type="cellIs" dxfId="14" priority="13" stopIfTrue="1" operator="equal">
      <formula>100</formula>
    </cfRule>
  </conditionalFormatting>
  <conditionalFormatting sqref="Y9:AG19 Y7:AB7 Y8 AE8:AG8 Y20:AB20 Y21 AE21:AG21 Y23:Y25">
    <cfRule type="cellIs" dxfId="13" priority="12" stopIfTrue="1" operator="equal">
      <formula>100</formula>
    </cfRule>
  </conditionalFormatting>
  <conditionalFormatting sqref="Y22:AG22">
    <cfRule type="cellIs" dxfId="12" priority="11" stopIfTrue="1" operator="equal">
      <formula>100</formula>
    </cfRule>
  </conditionalFormatting>
  <conditionalFormatting sqref="C28 C41 O40:R40">
    <cfRule type="cellIs" dxfId="11" priority="10" stopIfTrue="1" operator="equal">
      <formula>100</formula>
    </cfRule>
  </conditionalFormatting>
  <conditionalFormatting sqref="B28 B41 B42:J52 B29:J40">
    <cfRule type="cellIs" dxfId="10" priority="9" stopIfTrue="1" operator="equal">
      <formula>100</formula>
    </cfRule>
  </conditionalFormatting>
  <conditionalFormatting sqref="K28">
    <cfRule type="cellIs" dxfId="9" priority="8" stopIfTrue="1" operator="equal">
      <formula>100</formula>
    </cfRule>
  </conditionalFormatting>
  <conditionalFormatting sqref="K29:R39">
    <cfRule type="cellIs" dxfId="8" priority="7" stopIfTrue="1" operator="equal">
      <formula>100</formula>
    </cfRule>
  </conditionalFormatting>
  <conditionalFormatting sqref="K41">
    <cfRule type="cellIs" dxfId="7" priority="6" stopIfTrue="1" operator="equal">
      <formula>100</formula>
    </cfRule>
  </conditionalFormatting>
  <conditionalFormatting sqref="K42:R52">
    <cfRule type="cellIs" dxfId="6" priority="5" stopIfTrue="1" operator="equal">
      <formula>100</formula>
    </cfRule>
  </conditionalFormatting>
  <conditionalFormatting sqref="B56 B69">
    <cfRule type="cellIs" dxfId="5" priority="4" stopIfTrue="1" operator="equal">
      <formula>100</formula>
    </cfRule>
  </conditionalFormatting>
  <conditionalFormatting sqref="C70:T70">
    <cfRule type="cellIs" dxfId="4" priority="1" stopIfTrue="1" operator="equal">
      <formula>100</formula>
    </cfRule>
  </conditionalFormatting>
  <conditionalFormatting sqref="B68:O68 B71:L80 B70 B57:T67">
    <cfRule type="cellIs" dxfId="3" priority="3" stopIfTrue="1" operator="equal">
      <formula>100</formula>
    </cfRule>
  </conditionalFormatting>
  <conditionalFormatting sqref="M71:T80">
    <cfRule type="cellIs" dxfId="2" priority="2" stopIfTrue="1" operator="equal">
      <formula>100</formula>
    </cfRule>
  </conditionalFormatting>
  <pageMargins left="0.7" right="0.7" top="0.75" bottom="0.75" header="0.3" footer="0.3"/>
  <pageSetup paperSize="9" orientation="portrait" r:id="rId1"/>
  <ignoredErrors>
    <ignoredError sqref="E4:E12 G4:G12 I4:I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264"/>
  <sheetViews>
    <sheetView zoomScale="115" zoomScaleNormal="115" workbookViewId="0">
      <selection activeCell="J12" sqref="J12"/>
    </sheetView>
  </sheetViews>
  <sheetFormatPr defaultRowHeight="16.5"/>
  <cols>
    <col min="7" max="7" width="11.625" bestFit="1" customWidth="1"/>
    <col min="8" max="8" width="11" bestFit="1" customWidth="1"/>
    <col min="11" max="11" width="11" bestFit="1" customWidth="1"/>
  </cols>
  <sheetData>
    <row r="2" spans="2:22">
      <c r="C2" s="361" t="s">
        <v>129</v>
      </c>
      <c r="D2" s="361" t="s">
        <v>130</v>
      </c>
      <c r="E2" s="361" t="s">
        <v>127</v>
      </c>
      <c r="F2" s="361" t="s">
        <v>128</v>
      </c>
      <c r="G2" s="361" t="s">
        <v>198</v>
      </c>
      <c r="H2" s="361" t="s">
        <v>203</v>
      </c>
      <c r="I2" s="361" t="s">
        <v>47</v>
      </c>
      <c r="J2" s="361" t="s">
        <v>46</v>
      </c>
      <c r="K2" s="361" t="s">
        <v>42</v>
      </c>
      <c r="L2" s="361" t="s">
        <v>44</v>
      </c>
      <c r="M2" s="361" t="s">
        <v>199</v>
      </c>
      <c r="N2" s="361" t="s">
        <v>45</v>
      </c>
      <c r="O2" s="361" t="s">
        <v>200</v>
      </c>
      <c r="P2" s="361" t="s">
        <v>336</v>
      </c>
      <c r="Q2" s="361" t="s">
        <v>337</v>
      </c>
      <c r="R2" s="361" t="s">
        <v>338</v>
      </c>
      <c r="S2" s="361" t="s">
        <v>339</v>
      </c>
    </row>
    <row r="3" spans="2:22">
      <c r="B3">
        <v>1</v>
      </c>
      <c r="C3">
        <f>COUNTIF($C$17:$C$264,$B$3)</f>
        <v>0</v>
      </c>
      <c r="D3">
        <f>COUNTIF($D$17:$D$264,$B$3)</f>
        <v>0</v>
      </c>
      <c r="E3">
        <f>COUNTIF($E$17:$E$264,$B$3)</f>
        <v>1</v>
      </c>
      <c r="F3">
        <f t="shared" ref="F3:F11" si="0">COUNTIF($F$17:$F$264,B3)</f>
        <v>0</v>
      </c>
      <c r="G3">
        <f t="shared" ref="G3:G11" si="1">COUNTIF($G$17:$G$264,B3)</f>
        <v>4</v>
      </c>
      <c r="H3">
        <f t="shared" ref="H3:H11" si="2">COUNTIF($H$17:$H$264,B3)</f>
        <v>0</v>
      </c>
      <c r="I3">
        <f t="shared" ref="I3:I11" si="3">COUNTIF($I$17:$I$264,B3)</f>
        <v>1</v>
      </c>
      <c r="J3">
        <f t="shared" ref="J3:J11" si="4">COUNTIF($J$17:$J$264,B3)</f>
        <v>0</v>
      </c>
      <c r="K3">
        <f t="shared" ref="K3:K11" si="5">COUNTIF($K$17:$K$264,B3)</f>
        <v>3</v>
      </c>
      <c r="L3">
        <f t="shared" ref="L3:L11" si="6">COUNTIF($L$17:$L$264,B3)</f>
        <v>0</v>
      </c>
      <c r="M3">
        <f t="shared" ref="M3:M11" si="7">COUNTIF($M$17:$M$264,B3)</f>
        <v>1</v>
      </c>
      <c r="N3">
        <f t="shared" ref="N3:N11" si="8">COUNTIF($N$17:$N$264,B3)</f>
        <v>0</v>
      </c>
      <c r="O3">
        <f t="shared" ref="O3:O11" si="9">COUNTIF($O$17:$O$264,B3)</f>
        <v>2</v>
      </c>
      <c r="P3">
        <f>COUNTIF($P$17:$P$264,B3)</f>
        <v>0</v>
      </c>
      <c r="Q3">
        <f>COUNTIF($Q$17:$Q$264,B3)</f>
        <v>0</v>
      </c>
      <c r="R3">
        <f>COUNTIF($R$17:$R$264,B3)</f>
        <v>0</v>
      </c>
      <c r="S3">
        <f>COUNTIF($S$17:$S$264,B3)</f>
        <v>0</v>
      </c>
    </row>
    <row r="4" spans="2:22">
      <c r="B4">
        <v>2</v>
      </c>
      <c r="C4">
        <f>COUNTIF($C$17:$C$264,$B$4)</f>
        <v>0</v>
      </c>
      <c r="D4">
        <f>COUNTIF($D$17:$D$264,$B$4)</f>
        <v>2</v>
      </c>
      <c r="E4">
        <f>COUNTIF($E$17:$E$264,$B$4)</f>
        <v>2</v>
      </c>
      <c r="F4">
        <f t="shared" si="0"/>
        <v>8</v>
      </c>
      <c r="G4">
        <f t="shared" si="1"/>
        <v>2</v>
      </c>
      <c r="H4">
        <f t="shared" si="2"/>
        <v>0</v>
      </c>
      <c r="I4">
        <f t="shared" si="3"/>
        <v>1</v>
      </c>
      <c r="J4">
        <f t="shared" si="4"/>
        <v>1</v>
      </c>
      <c r="K4">
        <f t="shared" si="5"/>
        <v>0</v>
      </c>
      <c r="L4">
        <f t="shared" si="6"/>
        <v>0</v>
      </c>
      <c r="M4">
        <f t="shared" si="7"/>
        <v>3</v>
      </c>
      <c r="N4">
        <f t="shared" si="8"/>
        <v>1</v>
      </c>
      <c r="O4">
        <f t="shared" si="9"/>
        <v>2</v>
      </c>
      <c r="P4">
        <f t="shared" ref="P4:P11" si="10">COUNTIF($P$17:$P$264,B4)</f>
        <v>0</v>
      </c>
      <c r="Q4">
        <f t="shared" ref="Q4:Q11" si="11">COUNTIF($Q$17:$Q$264,B4)</f>
        <v>0</v>
      </c>
      <c r="R4">
        <f t="shared" ref="R4:R11" si="12">COUNTIF($R$17:$R$264,B4)</f>
        <v>0</v>
      </c>
      <c r="S4">
        <f t="shared" ref="S4:S11" si="13">COUNTIF($S$17:$S$264,B4)</f>
        <v>0</v>
      </c>
    </row>
    <row r="5" spans="2:22">
      <c r="B5">
        <v>3</v>
      </c>
      <c r="C5">
        <f>COUNTIF($C$17:$C$264,$B$5)</f>
        <v>0</v>
      </c>
      <c r="D5">
        <f>COUNTIF($D$17:$D$264,$B$5)</f>
        <v>1</v>
      </c>
      <c r="E5">
        <f>COUNTIF($E$17:$E$264,$B$5)</f>
        <v>1</v>
      </c>
      <c r="F5">
        <f t="shared" si="0"/>
        <v>3</v>
      </c>
      <c r="G5">
        <f t="shared" si="1"/>
        <v>2</v>
      </c>
      <c r="H5">
        <f t="shared" si="2"/>
        <v>0</v>
      </c>
      <c r="I5">
        <f t="shared" si="3"/>
        <v>5</v>
      </c>
      <c r="J5">
        <f t="shared" si="4"/>
        <v>0</v>
      </c>
      <c r="K5">
        <f t="shared" si="5"/>
        <v>1</v>
      </c>
      <c r="L5">
        <f t="shared" si="6"/>
        <v>2</v>
      </c>
      <c r="M5">
        <f t="shared" si="7"/>
        <v>1</v>
      </c>
      <c r="N5">
        <f t="shared" si="8"/>
        <v>1</v>
      </c>
      <c r="O5">
        <f t="shared" si="9"/>
        <v>5</v>
      </c>
      <c r="P5">
        <f t="shared" si="10"/>
        <v>0</v>
      </c>
      <c r="Q5">
        <f t="shared" si="11"/>
        <v>0</v>
      </c>
      <c r="R5">
        <f t="shared" si="12"/>
        <v>0</v>
      </c>
      <c r="S5">
        <f t="shared" si="13"/>
        <v>0</v>
      </c>
    </row>
    <row r="6" spans="2:22">
      <c r="B6">
        <v>4</v>
      </c>
      <c r="C6">
        <f>COUNTIF($C$17:$C$264,$B$6)</f>
        <v>4</v>
      </c>
      <c r="D6">
        <f>COUNTIF($D$17:$D$264,$B$6)</f>
        <v>4</v>
      </c>
      <c r="E6">
        <f>COUNTIF($E$17:$E$264,$B$6)</f>
        <v>6</v>
      </c>
      <c r="F6">
        <f t="shared" si="0"/>
        <v>6</v>
      </c>
      <c r="G6">
        <f t="shared" si="1"/>
        <v>4</v>
      </c>
      <c r="H6">
        <f t="shared" si="2"/>
        <v>0</v>
      </c>
      <c r="I6">
        <f t="shared" si="3"/>
        <v>5</v>
      </c>
      <c r="J6">
        <f t="shared" si="4"/>
        <v>0</v>
      </c>
      <c r="K6">
        <f t="shared" si="5"/>
        <v>2</v>
      </c>
      <c r="L6">
        <f t="shared" si="6"/>
        <v>0</v>
      </c>
      <c r="M6">
        <f t="shared" si="7"/>
        <v>5</v>
      </c>
      <c r="N6">
        <f t="shared" si="8"/>
        <v>1</v>
      </c>
      <c r="O6">
        <f t="shared" si="9"/>
        <v>8</v>
      </c>
      <c r="P6">
        <f t="shared" si="10"/>
        <v>2</v>
      </c>
      <c r="Q6">
        <f t="shared" si="11"/>
        <v>0</v>
      </c>
      <c r="R6">
        <f t="shared" si="12"/>
        <v>1</v>
      </c>
      <c r="S6">
        <f t="shared" si="13"/>
        <v>0</v>
      </c>
    </row>
    <row r="7" spans="2:22">
      <c r="B7">
        <v>5</v>
      </c>
      <c r="C7">
        <f>COUNTIF($C$17:$C$264,$B$7)</f>
        <v>3</v>
      </c>
      <c r="D7">
        <f>COUNTIF($D$17:$D$264,$B$7)</f>
        <v>2</v>
      </c>
      <c r="E7">
        <f>COUNTIF($E$17:$E$264,$B$7)</f>
        <v>6</v>
      </c>
      <c r="F7">
        <f t="shared" si="0"/>
        <v>12</v>
      </c>
      <c r="G7">
        <f t="shared" si="1"/>
        <v>5</v>
      </c>
      <c r="H7">
        <f t="shared" si="2"/>
        <v>0</v>
      </c>
      <c r="I7">
        <f t="shared" si="3"/>
        <v>3</v>
      </c>
      <c r="J7">
        <f t="shared" si="4"/>
        <v>1</v>
      </c>
      <c r="K7">
        <f t="shared" si="5"/>
        <v>5</v>
      </c>
      <c r="L7">
        <f t="shared" si="6"/>
        <v>1</v>
      </c>
      <c r="M7">
        <f t="shared" si="7"/>
        <v>4</v>
      </c>
      <c r="N7">
        <f t="shared" si="8"/>
        <v>0</v>
      </c>
      <c r="O7">
        <f t="shared" si="9"/>
        <v>12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1</v>
      </c>
    </row>
    <row r="8" spans="2:22">
      <c r="B8">
        <v>6</v>
      </c>
      <c r="C8">
        <f>COUNTIF($C$17:$C$264,$B$8)</f>
        <v>7</v>
      </c>
      <c r="D8">
        <f>COUNTIF($D$17:$D$264,$B$8)</f>
        <v>1</v>
      </c>
      <c r="E8">
        <f>COUNTIF($E$17:$E$264,$B$8)</f>
        <v>3</v>
      </c>
      <c r="F8">
        <f t="shared" si="0"/>
        <v>10</v>
      </c>
      <c r="G8">
        <f t="shared" si="1"/>
        <v>6</v>
      </c>
      <c r="H8">
        <f t="shared" si="2"/>
        <v>1</v>
      </c>
      <c r="I8">
        <f t="shared" si="3"/>
        <v>4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1</v>
      </c>
      <c r="N8">
        <f t="shared" si="8"/>
        <v>1</v>
      </c>
      <c r="O8">
        <f t="shared" si="9"/>
        <v>7</v>
      </c>
      <c r="P8">
        <f t="shared" si="10"/>
        <v>2</v>
      </c>
      <c r="Q8">
        <f t="shared" si="11"/>
        <v>0</v>
      </c>
      <c r="R8">
        <f t="shared" si="12"/>
        <v>1</v>
      </c>
      <c r="S8">
        <f t="shared" si="13"/>
        <v>0</v>
      </c>
    </row>
    <row r="9" spans="2:22">
      <c r="B9">
        <v>7</v>
      </c>
      <c r="C9">
        <f>COUNTIF($C$17:$C$264,$B$9)</f>
        <v>0</v>
      </c>
      <c r="D9">
        <f>COUNTIF($D$17:$D$264,$B$9)</f>
        <v>2</v>
      </c>
      <c r="E9">
        <f>COUNTIF($E$17:$E$264,$B$9)</f>
        <v>4</v>
      </c>
      <c r="F9">
        <f t="shared" si="0"/>
        <v>5</v>
      </c>
      <c r="G9">
        <f t="shared" si="1"/>
        <v>4</v>
      </c>
      <c r="H9">
        <f t="shared" si="2"/>
        <v>2</v>
      </c>
      <c r="I9">
        <f t="shared" si="3"/>
        <v>2</v>
      </c>
      <c r="J9">
        <f t="shared" si="4"/>
        <v>0</v>
      </c>
      <c r="K9">
        <f t="shared" si="5"/>
        <v>0</v>
      </c>
      <c r="L9">
        <f t="shared" si="6"/>
        <v>1</v>
      </c>
      <c r="M9">
        <f t="shared" si="7"/>
        <v>0</v>
      </c>
      <c r="N9">
        <f t="shared" si="8"/>
        <v>0</v>
      </c>
      <c r="O9">
        <f t="shared" si="9"/>
        <v>7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</row>
    <row r="10" spans="2:22">
      <c r="B10">
        <v>8</v>
      </c>
      <c r="C10">
        <f>COUNTIF($C$17:$C$264,$B$10)</f>
        <v>0</v>
      </c>
      <c r="D10">
        <f>COUNTIF($D$17:$D$264,$B$10)</f>
        <v>1</v>
      </c>
      <c r="E10">
        <f>COUNTIF($E$17:$E$264,$B$10)</f>
        <v>4</v>
      </c>
      <c r="F10">
        <f t="shared" si="0"/>
        <v>3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2</v>
      </c>
      <c r="K10">
        <f t="shared" si="5"/>
        <v>1</v>
      </c>
      <c r="L10">
        <f t="shared" si="6"/>
        <v>0</v>
      </c>
      <c r="M10">
        <f t="shared" si="7"/>
        <v>1</v>
      </c>
      <c r="N10">
        <f t="shared" si="8"/>
        <v>0</v>
      </c>
      <c r="O10">
        <f t="shared" si="9"/>
        <v>1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</row>
    <row r="11" spans="2:22">
      <c r="B11">
        <v>9</v>
      </c>
      <c r="C11">
        <f>COUNTIF($C$17:$C$264,$B$11)</f>
        <v>0</v>
      </c>
      <c r="D11">
        <f>COUNTIF($D$17:$D$264,$B$11)</f>
        <v>0</v>
      </c>
      <c r="E11">
        <f>COUNTIF($E$17:$E$264,$B$11)</f>
        <v>0</v>
      </c>
      <c r="F11">
        <f t="shared" si="0"/>
        <v>0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2</v>
      </c>
      <c r="P11">
        <f t="shared" si="10"/>
        <v>0</v>
      </c>
      <c r="Q11">
        <f t="shared" si="11"/>
        <v>0</v>
      </c>
      <c r="R11">
        <f t="shared" si="12"/>
        <v>0</v>
      </c>
      <c r="S11">
        <f t="shared" si="13"/>
        <v>0</v>
      </c>
    </row>
    <row r="12" spans="2:22">
      <c r="C12">
        <f>SUM(C3:C11)</f>
        <v>14</v>
      </c>
      <c r="D12">
        <f>SUM(D3:D11)</f>
        <v>13</v>
      </c>
      <c r="E12">
        <f t="shared" ref="E12:S12" si="14">SUM(E3:E11)</f>
        <v>27</v>
      </c>
      <c r="F12">
        <f t="shared" si="14"/>
        <v>47</v>
      </c>
      <c r="G12">
        <f t="shared" si="14"/>
        <v>28</v>
      </c>
      <c r="H12">
        <f t="shared" si="14"/>
        <v>3</v>
      </c>
      <c r="I12">
        <f t="shared" si="14"/>
        <v>21</v>
      </c>
      <c r="J12">
        <f t="shared" si="14"/>
        <v>4</v>
      </c>
      <c r="K12">
        <f t="shared" si="14"/>
        <v>12</v>
      </c>
      <c r="L12">
        <f t="shared" si="14"/>
        <v>4</v>
      </c>
      <c r="M12">
        <f t="shared" si="14"/>
        <v>16</v>
      </c>
      <c r="N12">
        <f t="shared" si="14"/>
        <v>4</v>
      </c>
      <c r="O12">
        <f t="shared" si="14"/>
        <v>46</v>
      </c>
      <c r="P12">
        <f t="shared" si="14"/>
        <v>4</v>
      </c>
      <c r="Q12">
        <f t="shared" si="14"/>
        <v>0</v>
      </c>
      <c r="R12">
        <f t="shared" si="14"/>
        <v>2</v>
      </c>
      <c r="S12">
        <f t="shared" si="14"/>
        <v>1</v>
      </c>
      <c r="U12">
        <f>SUM(C12:S12)</f>
        <v>246</v>
      </c>
      <c r="V12">
        <f>U12/2</f>
        <v>123</v>
      </c>
    </row>
    <row r="16" spans="2:22" ht="17.25" thickBot="1">
      <c r="C16" s="361" t="s">
        <v>129</v>
      </c>
      <c r="D16" s="361" t="s">
        <v>130</v>
      </c>
      <c r="E16" s="361" t="s">
        <v>127</v>
      </c>
      <c r="F16" s="361" t="s">
        <v>128</v>
      </c>
      <c r="G16" s="361" t="s">
        <v>342</v>
      </c>
      <c r="H16" s="361" t="s">
        <v>343</v>
      </c>
      <c r="I16" s="361" t="s">
        <v>344</v>
      </c>
      <c r="J16" s="361" t="s">
        <v>205</v>
      </c>
      <c r="K16" s="361" t="s">
        <v>206</v>
      </c>
      <c r="L16" s="361" t="s">
        <v>207</v>
      </c>
      <c r="M16" s="361" t="s">
        <v>345</v>
      </c>
      <c r="N16" s="361" t="s">
        <v>208</v>
      </c>
      <c r="O16" s="361" t="s">
        <v>209</v>
      </c>
      <c r="P16" s="361" t="s">
        <v>336</v>
      </c>
      <c r="Q16" s="361" t="s">
        <v>337</v>
      </c>
      <c r="R16" s="361" t="s">
        <v>338</v>
      </c>
      <c r="S16" s="361" t="s">
        <v>339</v>
      </c>
    </row>
    <row r="17" spans="1:19">
      <c r="A17" s="380">
        <v>1</v>
      </c>
      <c r="C17" t="e">
        <f>VLOOKUP(탐구!$C$16, '전체성적(반별)'!O4:R4, 4, FALSE)</f>
        <v>#N/A</v>
      </c>
      <c r="D17" t="e">
        <f>VLOOKUP(탐구!$D$16, '전체성적(반별)'!O4:R4, 4, FALSE)</f>
        <v>#N/A</v>
      </c>
      <c r="E17" t="e">
        <f>VLOOKUP(탐구!$E$16, '전체성적(반별)'!O4:R4, 4, FALSE)</f>
        <v>#N/A</v>
      </c>
      <c r="F17" t="e">
        <f>VLOOKUP(탐구!$F$16, '전체성적(반별)'!O4:R4, 4, FALSE)</f>
        <v>#N/A</v>
      </c>
      <c r="G17">
        <f>VLOOKUP(탐구!$G$16, '전체성적(반별)'!O4:R4, 4, FALSE)</f>
        <v>7</v>
      </c>
      <c r="H17" t="e">
        <f>VLOOKUP(탐구!$H$16, '전체성적(반별)'!O4:R4, 4, FALSE)</f>
        <v>#N/A</v>
      </c>
      <c r="I17" t="e">
        <f>VLOOKUP(탐구!$I$16, '전체성적(반별)'!O4:R4, 4, FALSE)</f>
        <v>#N/A</v>
      </c>
      <c r="J17" t="e">
        <f>VLOOKUP(탐구!$J$16, '전체성적(반별)'!O4:R4, 4, FALSE)</f>
        <v>#N/A</v>
      </c>
      <c r="K17" t="e">
        <f>VLOOKUP(탐구!$K$16, '전체성적(반별)'!O4:R4, 4, FALSE)</f>
        <v>#N/A</v>
      </c>
      <c r="L17" t="e">
        <f>VLOOKUP(탐구!$L$16, '전체성적(반별)'!O4:R4, 4, FALSE)</f>
        <v>#N/A</v>
      </c>
      <c r="M17" t="e">
        <f>VLOOKUP(탐구!$M$16, '전체성적(반별)'!O4:R4, 4, FALSE)</f>
        <v>#N/A</v>
      </c>
      <c r="N17" t="e">
        <f>VLOOKUP(탐구!$N$16, '전체성적(반별)'!O4:R4, 4, FALSE)</f>
        <v>#N/A</v>
      </c>
      <c r="O17" t="e">
        <f>VLOOKUP(탐구!$O$16, '전체성적(반별)'!O4:R4, 4, FALSE)</f>
        <v>#N/A</v>
      </c>
      <c r="P17" t="e">
        <f>VLOOKUP(탐구!$P$16, '전체성적(반별)'!O4:R4, 4, FALSE)</f>
        <v>#N/A</v>
      </c>
      <c r="Q17" t="e">
        <f>VLOOKUP(탐구!$Q$16, '전체성적(반별)'!O4:R4, 4, FALSE)</f>
        <v>#N/A</v>
      </c>
      <c r="R17" t="e">
        <f>VLOOKUP(탐구!$R$16, '전체성적(반별)'!O4:R4, 4, FALSE)</f>
        <v>#N/A</v>
      </c>
      <c r="S17" t="e">
        <f>VLOOKUP(탐구!$S$16, '전체성적(반별)'!O4:R4, 4, FALSE)</f>
        <v>#N/A</v>
      </c>
    </row>
    <row r="18" spans="1:19">
      <c r="A18" s="381">
        <v>2</v>
      </c>
      <c r="C18" t="e">
        <f>VLOOKUP(탐구!$C$16, '전체성적(반별)'!O5:R5, 4, FALSE)</f>
        <v>#N/A</v>
      </c>
      <c r="D18" t="e">
        <f>VLOOKUP(탐구!$D$16, '전체성적(반별)'!O5:R5, 4, FALSE)</f>
        <v>#N/A</v>
      </c>
      <c r="E18" t="e">
        <f>VLOOKUP(탐구!$E$16, '전체성적(반별)'!O5:R5, 4, FALSE)</f>
        <v>#N/A</v>
      </c>
      <c r="F18" t="e">
        <f>VLOOKUP(탐구!$F$16, '전체성적(반별)'!O5:R5, 4, FALSE)</f>
        <v>#N/A</v>
      </c>
      <c r="G18">
        <f>VLOOKUP(탐구!$G$16, '전체성적(반별)'!O5:R5, 4, FALSE)</f>
        <v>6</v>
      </c>
      <c r="H18" t="e">
        <f>VLOOKUP(탐구!$H$16, '전체성적(반별)'!O5:R5, 4, FALSE)</f>
        <v>#N/A</v>
      </c>
      <c r="I18" t="e">
        <f>VLOOKUP(탐구!$I$16, '전체성적(반별)'!O5:R5, 4, FALSE)</f>
        <v>#N/A</v>
      </c>
      <c r="J18" t="e">
        <f>VLOOKUP(탐구!$J$16, '전체성적(반별)'!O5:R5, 4, FALSE)</f>
        <v>#N/A</v>
      </c>
      <c r="K18" t="e">
        <f>VLOOKUP(탐구!$K$16, '전체성적(반별)'!O5:R5, 4, FALSE)</f>
        <v>#N/A</v>
      </c>
      <c r="L18" t="e">
        <f>VLOOKUP(탐구!$L$16, '전체성적(반별)'!O5:R5, 4, FALSE)</f>
        <v>#N/A</v>
      </c>
      <c r="M18" t="e">
        <f>VLOOKUP(탐구!$M$16, '전체성적(반별)'!O5:R5, 4, FALSE)</f>
        <v>#N/A</v>
      </c>
      <c r="N18" t="e">
        <f>VLOOKUP(탐구!$N$16, '전체성적(반별)'!O5:R5, 4, FALSE)</f>
        <v>#N/A</v>
      </c>
      <c r="O18" t="e">
        <f>VLOOKUP(탐구!$O$16, '전체성적(반별)'!O5:R5, 4, FALSE)</f>
        <v>#N/A</v>
      </c>
      <c r="P18" t="e">
        <f>VLOOKUP(탐구!$P$16, '전체성적(반별)'!O5:R5, 4, FALSE)</f>
        <v>#N/A</v>
      </c>
      <c r="Q18" t="e">
        <f>VLOOKUP(탐구!$Q$16, '전체성적(반별)'!O5:R5, 4, FALSE)</f>
        <v>#N/A</v>
      </c>
      <c r="R18" t="e">
        <f>VLOOKUP(탐구!$R$16, '전체성적(반별)'!O5:R5, 4, FALSE)</f>
        <v>#N/A</v>
      </c>
      <c r="S18" t="e">
        <f>VLOOKUP(탐구!$S$16, '전체성적(반별)'!O5:R5, 4, FALSE)</f>
        <v>#N/A</v>
      </c>
    </row>
    <row r="19" spans="1:19">
      <c r="A19" s="381">
        <v>3</v>
      </c>
      <c r="C19" t="e">
        <f>VLOOKUP(탐구!$C$16, '전체성적(반별)'!O6:R6, 4, FALSE)</f>
        <v>#N/A</v>
      </c>
      <c r="D19" t="e">
        <f>VLOOKUP(탐구!$D$16, '전체성적(반별)'!O6:R6, 4, FALSE)</f>
        <v>#N/A</v>
      </c>
      <c r="E19" t="e">
        <f>VLOOKUP(탐구!$E$16, '전체성적(반별)'!O6:R6, 4, FALSE)</f>
        <v>#N/A</v>
      </c>
      <c r="F19" t="e">
        <f>VLOOKUP(탐구!$F$16, '전체성적(반별)'!O6:R6, 4, FALSE)</f>
        <v>#N/A</v>
      </c>
      <c r="G19" t="e">
        <f>VLOOKUP(탐구!$G$16, '전체성적(반별)'!O6:R6, 4, FALSE)</f>
        <v>#N/A</v>
      </c>
      <c r="H19" t="e">
        <f>VLOOKUP(탐구!$H$16, '전체성적(반별)'!O6:R6, 4, FALSE)</f>
        <v>#N/A</v>
      </c>
      <c r="I19" t="e">
        <f>VLOOKUP(탐구!$I$16, '전체성적(반별)'!O6:R6, 4, FALSE)</f>
        <v>#N/A</v>
      </c>
      <c r="J19" t="e">
        <f>VLOOKUP(탐구!$J$16, '전체성적(반별)'!O6:R6, 4, FALSE)</f>
        <v>#N/A</v>
      </c>
      <c r="K19">
        <f>VLOOKUP(탐구!$K$16, '전체성적(반별)'!O6:R6, 4, FALSE)</f>
        <v>5</v>
      </c>
      <c r="L19" t="e">
        <f>VLOOKUP(탐구!$L$16, '전체성적(반별)'!O6:R6, 4, FALSE)</f>
        <v>#N/A</v>
      </c>
      <c r="M19" t="e">
        <f>VLOOKUP(탐구!$M$16, '전체성적(반별)'!O6:R6, 4, FALSE)</f>
        <v>#N/A</v>
      </c>
      <c r="N19" t="e">
        <f>VLOOKUP(탐구!$N$16, '전체성적(반별)'!O6:R6, 4, FALSE)</f>
        <v>#N/A</v>
      </c>
      <c r="O19" t="e">
        <f>VLOOKUP(탐구!$O$16, '전체성적(반별)'!O6:R6, 4, FALSE)</f>
        <v>#N/A</v>
      </c>
      <c r="P19" t="e">
        <f>VLOOKUP(탐구!$P$16, '전체성적(반별)'!O6:R6, 4, FALSE)</f>
        <v>#N/A</v>
      </c>
      <c r="Q19" t="e">
        <f>VLOOKUP(탐구!$Q$16, '전체성적(반별)'!O6:R6, 4, FALSE)</f>
        <v>#N/A</v>
      </c>
      <c r="R19" t="e">
        <f>VLOOKUP(탐구!$R$16, '전체성적(반별)'!O6:R6, 4, FALSE)</f>
        <v>#N/A</v>
      </c>
      <c r="S19" t="e">
        <f>VLOOKUP(탐구!$S$16, '전체성적(반별)'!O6:R6, 4, FALSE)</f>
        <v>#N/A</v>
      </c>
    </row>
    <row r="20" spans="1:19">
      <c r="A20" s="381">
        <v>4</v>
      </c>
      <c r="C20" t="e">
        <f>VLOOKUP(탐구!$C$16, '전체성적(반별)'!O7:R7, 4, FALSE)</f>
        <v>#N/A</v>
      </c>
      <c r="D20" t="e">
        <f>VLOOKUP(탐구!$D$16, '전체성적(반별)'!O7:R7, 4, FALSE)</f>
        <v>#N/A</v>
      </c>
      <c r="E20" t="e">
        <f>VLOOKUP(탐구!$E$16, '전체성적(반별)'!O7:R7, 4, FALSE)</f>
        <v>#N/A</v>
      </c>
      <c r="F20" t="e">
        <f>VLOOKUP(탐구!$F$16, '전체성적(반별)'!O7:R7, 4, FALSE)</f>
        <v>#N/A</v>
      </c>
      <c r="G20">
        <f>VLOOKUP(탐구!$G$16, '전체성적(반별)'!O7:R7, 4, FALSE)</f>
        <v>7</v>
      </c>
      <c r="H20" t="e">
        <f>VLOOKUP(탐구!$H$16, '전체성적(반별)'!O7:R7, 4, FALSE)</f>
        <v>#N/A</v>
      </c>
      <c r="I20" t="e">
        <f>VLOOKUP(탐구!$I$16, '전체성적(반별)'!O7:R7, 4, FALSE)</f>
        <v>#N/A</v>
      </c>
      <c r="J20" t="e">
        <f>VLOOKUP(탐구!$J$16, '전체성적(반별)'!O7:R7, 4, FALSE)</f>
        <v>#N/A</v>
      </c>
      <c r="K20" t="e">
        <f>VLOOKUP(탐구!$K$16, '전체성적(반별)'!O7:R7, 4, FALSE)</f>
        <v>#N/A</v>
      </c>
      <c r="L20" t="e">
        <f>VLOOKUP(탐구!$L$16, '전체성적(반별)'!O7:R7, 4, FALSE)</f>
        <v>#N/A</v>
      </c>
      <c r="M20" t="e">
        <f>VLOOKUP(탐구!$M$16, '전체성적(반별)'!O7:R7, 4, FALSE)</f>
        <v>#N/A</v>
      </c>
      <c r="N20" t="e">
        <f>VLOOKUP(탐구!$N$16, '전체성적(반별)'!O7:R7, 4, FALSE)</f>
        <v>#N/A</v>
      </c>
      <c r="O20" t="e">
        <f>VLOOKUP(탐구!$O$16, '전체성적(반별)'!O7:R7, 4, FALSE)</f>
        <v>#N/A</v>
      </c>
      <c r="P20" t="e">
        <f>VLOOKUP(탐구!$P$16, '전체성적(반별)'!O7:R7, 4, FALSE)</f>
        <v>#N/A</v>
      </c>
      <c r="Q20" t="e">
        <f>VLOOKUP(탐구!$Q$16, '전체성적(반별)'!O7:R7, 4, FALSE)</f>
        <v>#N/A</v>
      </c>
      <c r="R20" t="e">
        <f>VLOOKUP(탐구!$R$16, '전체성적(반별)'!O7:R7, 4, FALSE)</f>
        <v>#N/A</v>
      </c>
      <c r="S20" t="e">
        <f>VLOOKUP(탐구!$S$16, '전체성적(반별)'!O7:R7, 4, FALSE)</f>
        <v>#N/A</v>
      </c>
    </row>
    <row r="21" spans="1:19">
      <c r="A21" s="381">
        <v>5</v>
      </c>
      <c r="C21" t="e">
        <f>VLOOKUP(탐구!$C$16, '전체성적(반별)'!O8:R8, 4, FALSE)</f>
        <v>#N/A</v>
      </c>
      <c r="D21" t="e">
        <f>VLOOKUP(탐구!$D$16, '전체성적(반별)'!O8:R8, 4, FALSE)</f>
        <v>#N/A</v>
      </c>
      <c r="E21" t="e">
        <f>VLOOKUP(탐구!$E$16, '전체성적(반별)'!O8:R8, 4, FALSE)</f>
        <v>#N/A</v>
      </c>
      <c r="F21" t="e">
        <f>VLOOKUP(탐구!$F$16, '전체성적(반별)'!O8:R8, 4, FALSE)</f>
        <v>#N/A</v>
      </c>
      <c r="G21" t="e">
        <f>VLOOKUP(탐구!$G$16, '전체성적(반별)'!O8:R8, 4, FALSE)</f>
        <v>#N/A</v>
      </c>
      <c r="H21" t="e">
        <f>VLOOKUP(탐구!$H$16, '전체성적(반별)'!O8:R8, 4, FALSE)</f>
        <v>#N/A</v>
      </c>
      <c r="I21" t="e">
        <f>VLOOKUP(탐구!$I$16, '전체성적(반별)'!O8:R8, 4, FALSE)</f>
        <v>#N/A</v>
      </c>
      <c r="J21" t="e">
        <f>VLOOKUP(탐구!$J$16, '전체성적(반별)'!O8:R8, 4, FALSE)</f>
        <v>#N/A</v>
      </c>
      <c r="K21" t="e">
        <f>VLOOKUP(탐구!$K$16, '전체성적(반별)'!O8:R8, 4, FALSE)</f>
        <v>#N/A</v>
      </c>
      <c r="L21" t="e">
        <f>VLOOKUP(탐구!$L$16, '전체성적(반별)'!O8:R8, 4, FALSE)</f>
        <v>#N/A</v>
      </c>
      <c r="M21">
        <f>VLOOKUP(탐구!$M$16, '전체성적(반별)'!O8:R8, 4, FALSE)</f>
        <v>1</v>
      </c>
      <c r="N21" t="e">
        <f>VLOOKUP(탐구!$N$16, '전체성적(반별)'!O8:R8, 4, FALSE)</f>
        <v>#N/A</v>
      </c>
      <c r="O21" t="e">
        <f>VLOOKUP(탐구!$O$16, '전체성적(반별)'!O8:R8, 4, FALSE)</f>
        <v>#N/A</v>
      </c>
      <c r="P21" t="e">
        <f>VLOOKUP(탐구!$P$16, '전체성적(반별)'!O8:R8, 4, FALSE)</f>
        <v>#N/A</v>
      </c>
      <c r="Q21" t="e">
        <f>VLOOKUP(탐구!$Q$16, '전체성적(반별)'!O8:R8, 4, FALSE)</f>
        <v>#N/A</v>
      </c>
      <c r="R21" t="e">
        <f>VLOOKUP(탐구!$R$16, '전체성적(반별)'!O8:R8, 4, FALSE)</f>
        <v>#N/A</v>
      </c>
      <c r="S21" t="e">
        <f>VLOOKUP(탐구!$S$16, '전체성적(반별)'!O8:R8, 4, FALSE)</f>
        <v>#N/A</v>
      </c>
    </row>
    <row r="22" spans="1:19">
      <c r="A22" s="381">
        <v>6</v>
      </c>
      <c r="C22" t="e">
        <f>VLOOKUP(탐구!$C$16, '전체성적(반별)'!O9:R9, 4, FALSE)</f>
        <v>#N/A</v>
      </c>
      <c r="D22" t="e">
        <f>VLOOKUP(탐구!$D$16, '전체성적(반별)'!O9:R9, 4, FALSE)</f>
        <v>#N/A</v>
      </c>
      <c r="E22" t="e">
        <f>VLOOKUP(탐구!$E$16, '전체성적(반별)'!O9:R9, 4, FALSE)</f>
        <v>#N/A</v>
      </c>
      <c r="F22" t="e">
        <f>VLOOKUP(탐구!$F$16, '전체성적(반별)'!O9:R9, 4, FALSE)</f>
        <v>#N/A</v>
      </c>
      <c r="G22" t="e">
        <f>VLOOKUP(탐구!$G$16, '전체성적(반별)'!O9:R9, 4, FALSE)</f>
        <v>#N/A</v>
      </c>
      <c r="H22" t="e">
        <f>VLOOKUP(탐구!$H$16, '전체성적(반별)'!O9:R9, 4, FALSE)</f>
        <v>#N/A</v>
      </c>
      <c r="I22" t="e">
        <f>VLOOKUP(탐구!$I$16, '전체성적(반별)'!O9:R9, 4, FALSE)</f>
        <v>#N/A</v>
      </c>
      <c r="J22" t="e">
        <f>VLOOKUP(탐구!$J$16, '전체성적(반별)'!O9:R9, 4, FALSE)</f>
        <v>#N/A</v>
      </c>
      <c r="K22">
        <f>VLOOKUP(탐구!$K$16, '전체성적(반별)'!O9:R9, 4, FALSE)</f>
        <v>1</v>
      </c>
      <c r="L22" t="e">
        <f>VLOOKUP(탐구!$L$16, '전체성적(반별)'!O9:R9, 4, FALSE)</f>
        <v>#N/A</v>
      </c>
      <c r="M22" t="e">
        <f>VLOOKUP(탐구!$M$16, '전체성적(반별)'!O9:R9, 4, FALSE)</f>
        <v>#N/A</v>
      </c>
      <c r="N22" t="e">
        <f>VLOOKUP(탐구!$N$16, '전체성적(반별)'!O9:R9, 4, FALSE)</f>
        <v>#N/A</v>
      </c>
      <c r="O22" t="e">
        <f>VLOOKUP(탐구!$O$16, '전체성적(반별)'!O9:R9, 4, FALSE)</f>
        <v>#N/A</v>
      </c>
      <c r="P22" t="e">
        <f>VLOOKUP(탐구!$P$16, '전체성적(반별)'!O9:R9, 4, FALSE)</f>
        <v>#N/A</v>
      </c>
      <c r="Q22" t="e">
        <f>VLOOKUP(탐구!$Q$16, '전체성적(반별)'!O9:R9, 4, FALSE)</f>
        <v>#N/A</v>
      </c>
      <c r="R22" t="e">
        <f>VLOOKUP(탐구!$R$16, '전체성적(반별)'!O9:R9, 4, FALSE)</f>
        <v>#N/A</v>
      </c>
      <c r="S22" t="e">
        <f>VLOOKUP(탐구!$S$16, '전체성적(반별)'!O9:R9, 4, FALSE)</f>
        <v>#N/A</v>
      </c>
    </row>
    <row r="23" spans="1:19">
      <c r="A23" s="381">
        <v>7</v>
      </c>
      <c r="C23" t="e">
        <f>VLOOKUP(탐구!$C$16, '전체성적(반별)'!O10:R10, 4, FALSE)</f>
        <v>#N/A</v>
      </c>
      <c r="D23" t="e">
        <f>VLOOKUP(탐구!$D$16, '전체성적(반별)'!O10:R10, 4, FALSE)</f>
        <v>#N/A</v>
      </c>
      <c r="E23" t="e">
        <f>VLOOKUP(탐구!$E$16, '전체성적(반별)'!O10:R10, 4, FALSE)</f>
        <v>#N/A</v>
      </c>
      <c r="F23" t="e">
        <f>VLOOKUP(탐구!$F$16, '전체성적(반별)'!O10:R10, 4, FALSE)</f>
        <v>#N/A</v>
      </c>
      <c r="G23">
        <f>VLOOKUP(탐구!$G$16, '전체성적(반별)'!O10:R10, 4, FALSE)</f>
        <v>1</v>
      </c>
      <c r="H23" t="e">
        <f>VLOOKUP(탐구!$H$16, '전체성적(반별)'!O10:R10, 4, FALSE)</f>
        <v>#N/A</v>
      </c>
      <c r="I23" t="e">
        <f>VLOOKUP(탐구!$I$16, '전체성적(반별)'!O10:R10, 4, FALSE)</f>
        <v>#N/A</v>
      </c>
      <c r="J23" t="e">
        <f>VLOOKUP(탐구!$J$16, '전체성적(반별)'!O10:R10, 4, FALSE)</f>
        <v>#N/A</v>
      </c>
      <c r="K23" t="e">
        <f>VLOOKUP(탐구!$K$16, '전체성적(반별)'!O10:R10, 4, FALSE)</f>
        <v>#N/A</v>
      </c>
      <c r="L23" t="e">
        <f>VLOOKUP(탐구!$L$16, '전체성적(반별)'!O10:R10, 4, FALSE)</f>
        <v>#N/A</v>
      </c>
      <c r="M23" t="e">
        <f>VLOOKUP(탐구!$M$16, '전체성적(반별)'!O10:R10, 4, FALSE)</f>
        <v>#N/A</v>
      </c>
      <c r="N23" t="e">
        <f>VLOOKUP(탐구!$N$16, '전체성적(반별)'!O10:R10, 4, FALSE)</f>
        <v>#N/A</v>
      </c>
      <c r="O23" t="e">
        <f>VLOOKUP(탐구!$O$16, '전체성적(반별)'!O10:R10, 4, FALSE)</f>
        <v>#N/A</v>
      </c>
      <c r="P23" t="e">
        <f>VLOOKUP(탐구!$P$16, '전체성적(반별)'!O10:R10, 4, FALSE)</f>
        <v>#N/A</v>
      </c>
      <c r="Q23" t="e">
        <f>VLOOKUP(탐구!$Q$16, '전체성적(반별)'!O10:R10, 4, FALSE)</f>
        <v>#N/A</v>
      </c>
      <c r="R23" t="e">
        <f>VLOOKUP(탐구!$R$16, '전체성적(반별)'!O10:R10, 4, FALSE)</f>
        <v>#N/A</v>
      </c>
      <c r="S23" t="e">
        <f>VLOOKUP(탐구!$S$16, '전체성적(반별)'!O10:R10, 4, FALSE)</f>
        <v>#N/A</v>
      </c>
    </row>
    <row r="24" spans="1:19">
      <c r="A24" s="381">
        <v>8</v>
      </c>
      <c r="C24" t="e">
        <f>VLOOKUP(탐구!$C$16, '전체성적(반별)'!O11:R11, 4, FALSE)</f>
        <v>#N/A</v>
      </c>
      <c r="D24" t="e">
        <f>VLOOKUP(탐구!$D$16, '전체성적(반별)'!O11:R11, 4, FALSE)</f>
        <v>#N/A</v>
      </c>
      <c r="E24" t="e">
        <f>VLOOKUP(탐구!$E$16, '전체성적(반별)'!O11:R11, 4, FALSE)</f>
        <v>#N/A</v>
      </c>
      <c r="F24" t="e">
        <f>VLOOKUP(탐구!$F$16, '전체성적(반별)'!O11:R11, 4, FALSE)</f>
        <v>#N/A</v>
      </c>
      <c r="G24" t="e">
        <f>VLOOKUP(탐구!$G$16, '전체성적(반별)'!O11:R11, 4, FALSE)</f>
        <v>#N/A</v>
      </c>
      <c r="H24" t="e">
        <f>VLOOKUP(탐구!$H$16, '전체성적(반별)'!O11:R11, 4, FALSE)</f>
        <v>#N/A</v>
      </c>
      <c r="I24" t="e">
        <f>VLOOKUP(탐구!$I$16, '전체성적(반별)'!O11:R11, 4, FALSE)</f>
        <v>#N/A</v>
      </c>
      <c r="J24" t="e">
        <f>VLOOKUP(탐구!$J$16, '전체성적(반별)'!O11:R11, 4, FALSE)</f>
        <v>#N/A</v>
      </c>
      <c r="K24" t="e">
        <f>VLOOKUP(탐구!$K$16, '전체성적(반별)'!O11:R11, 4, FALSE)</f>
        <v>#N/A</v>
      </c>
      <c r="L24" t="e">
        <f>VLOOKUP(탐구!$L$16, '전체성적(반별)'!O11:R11, 4, FALSE)</f>
        <v>#N/A</v>
      </c>
      <c r="M24" t="e">
        <f>VLOOKUP(탐구!$M$16, '전체성적(반별)'!O11:R11, 4, FALSE)</f>
        <v>#N/A</v>
      </c>
      <c r="N24">
        <f>VLOOKUP(탐구!$N$16, '전체성적(반별)'!O11:R11, 4, FALSE)</f>
        <v>3</v>
      </c>
      <c r="O24" t="e">
        <f>VLOOKUP(탐구!$O$16, '전체성적(반별)'!O11:R11, 4, FALSE)</f>
        <v>#N/A</v>
      </c>
      <c r="P24" t="e">
        <f>VLOOKUP(탐구!$P$16, '전체성적(반별)'!O11:R11, 4, FALSE)</f>
        <v>#N/A</v>
      </c>
      <c r="Q24" t="e">
        <f>VLOOKUP(탐구!$Q$16, '전체성적(반별)'!O11:R11, 4, FALSE)</f>
        <v>#N/A</v>
      </c>
      <c r="R24" t="e">
        <f>VLOOKUP(탐구!$R$16, '전체성적(반별)'!O11:R11, 4, FALSE)</f>
        <v>#N/A</v>
      </c>
      <c r="S24" t="e">
        <f>VLOOKUP(탐구!$S$16, '전체성적(반별)'!O11:R11, 4, FALSE)</f>
        <v>#N/A</v>
      </c>
    </row>
    <row r="25" spans="1:19">
      <c r="A25" s="381">
        <v>9</v>
      </c>
      <c r="C25">
        <f>VLOOKUP(탐구!$C$16, '전체성적(반별)'!O12:R12, 4, FALSE)</f>
        <v>6</v>
      </c>
      <c r="D25" t="e">
        <f>VLOOKUP(탐구!$D$16, '전체성적(반별)'!O12:R12, 4, FALSE)</f>
        <v>#N/A</v>
      </c>
      <c r="E25" t="e">
        <f>VLOOKUP(탐구!$E$16, '전체성적(반별)'!O12:R12, 4, FALSE)</f>
        <v>#N/A</v>
      </c>
      <c r="F25" t="e">
        <f>VLOOKUP(탐구!$F$16, '전체성적(반별)'!O12:R12, 4, FALSE)</f>
        <v>#N/A</v>
      </c>
      <c r="G25" t="e">
        <f>VLOOKUP(탐구!$G$16, '전체성적(반별)'!O12:R12, 4, FALSE)</f>
        <v>#N/A</v>
      </c>
      <c r="H25" t="e">
        <f>VLOOKUP(탐구!$H$16, '전체성적(반별)'!O12:R12, 4, FALSE)</f>
        <v>#N/A</v>
      </c>
      <c r="I25" t="e">
        <f>VLOOKUP(탐구!$I$16, '전체성적(반별)'!O12:R12, 4, FALSE)</f>
        <v>#N/A</v>
      </c>
      <c r="J25" t="e">
        <f>VLOOKUP(탐구!$J$16, '전체성적(반별)'!O12:R12, 4, FALSE)</f>
        <v>#N/A</v>
      </c>
      <c r="K25" t="e">
        <f>VLOOKUP(탐구!$K$16, '전체성적(반별)'!O12:R12, 4, FALSE)</f>
        <v>#N/A</v>
      </c>
      <c r="L25" t="e">
        <f>VLOOKUP(탐구!$L$16, '전체성적(반별)'!O12:R12, 4, FALSE)</f>
        <v>#N/A</v>
      </c>
      <c r="M25" t="e">
        <f>VLOOKUP(탐구!$M$16, '전체성적(반별)'!O12:R12, 4, FALSE)</f>
        <v>#N/A</v>
      </c>
      <c r="N25" t="e">
        <f>VLOOKUP(탐구!$N$16, '전체성적(반별)'!O12:R12, 4, FALSE)</f>
        <v>#N/A</v>
      </c>
      <c r="O25" t="e">
        <f>VLOOKUP(탐구!$O$16, '전체성적(반별)'!O12:R12, 4, FALSE)</f>
        <v>#N/A</v>
      </c>
      <c r="P25" t="e">
        <f>VLOOKUP(탐구!$P$16, '전체성적(반별)'!O12:R12, 4, FALSE)</f>
        <v>#N/A</v>
      </c>
      <c r="Q25" t="e">
        <f>VLOOKUP(탐구!$Q$16, '전체성적(반별)'!O12:R12, 4, FALSE)</f>
        <v>#N/A</v>
      </c>
      <c r="R25" t="e">
        <f>VLOOKUP(탐구!$R$16, '전체성적(반별)'!O12:R12, 4, FALSE)</f>
        <v>#N/A</v>
      </c>
      <c r="S25" t="e">
        <f>VLOOKUP(탐구!$S$16, '전체성적(반별)'!O12:R12, 4, FALSE)</f>
        <v>#N/A</v>
      </c>
    </row>
    <row r="26" spans="1:19">
      <c r="A26" s="381">
        <v>10</v>
      </c>
      <c r="C26" t="e">
        <f>VLOOKUP(탐구!$C$16, '전체성적(반별)'!O13:R13, 4, FALSE)</f>
        <v>#N/A</v>
      </c>
      <c r="D26" t="e">
        <f>VLOOKUP(탐구!$D$16, '전체성적(반별)'!O13:R13, 4, FALSE)</f>
        <v>#N/A</v>
      </c>
      <c r="E26" t="e">
        <f>VLOOKUP(탐구!$E$16, '전체성적(반별)'!O13:R13, 4, FALSE)</f>
        <v>#N/A</v>
      </c>
      <c r="F26" t="e">
        <f>VLOOKUP(탐구!$F$16, '전체성적(반별)'!O13:R13, 4, FALSE)</f>
        <v>#N/A</v>
      </c>
      <c r="G26" t="e">
        <f>VLOOKUP(탐구!$G$16, '전체성적(반별)'!O13:R13, 4, FALSE)</f>
        <v>#N/A</v>
      </c>
      <c r="H26" t="e">
        <f>VLOOKUP(탐구!$H$16, '전체성적(반별)'!O13:R13, 4, FALSE)</f>
        <v>#N/A</v>
      </c>
      <c r="I26" t="e">
        <f>VLOOKUP(탐구!$I$16, '전체성적(반별)'!O13:R13, 4, FALSE)</f>
        <v>#N/A</v>
      </c>
      <c r="J26" t="e">
        <f>VLOOKUP(탐구!$J$16, '전체성적(반별)'!O13:R13, 4, FALSE)</f>
        <v>#N/A</v>
      </c>
      <c r="K26">
        <f>VLOOKUP(탐구!$K$16, '전체성적(반별)'!O13:R13, 4, FALSE)</f>
        <v>4</v>
      </c>
      <c r="L26" t="e">
        <f>VLOOKUP(탐구!$L$16, '전체성적(반별)'!O13:R13, 4, FALSE)</f>
        <v>#N/A</v>
      </c>
      <c r="M26" t="e">
        <f>VLOOKUP(탐구!$M$16, '전체성적(반별)'!O13:R13, 4, FALSE)</f>
        <v>#N/A</v>
      </c>
      <c r="N26" t="e">
        <f>VLOOKUP(탐구!$N$16, '전체성적(반별)'!O13:R13, 4, FALSE)</f>
        <v>#N/A</v>
      </c>
      <c r="O26" t="e">
        <f>VLOOKUP(탐구!$O$16, '전체성적(반별)'!O13:R13, 4, FALSE)</f>
        <v>#N/A</v>
      </c>
      <c r="P26" t="e">
        <f>VLOOKUP(탐구!$P$16, '전체성적(반별)'!O13:R13, 4, FALSE)</f>
        <v>#N/A</v>
      </c>
      <c r="Q26" t="e">
        <f>VLOOKUP(탐구!$Q$16, '전체성적(반별)'!O13:R13, 4, FALSE)</f>
        <v>#N/A</v>
      </c>
      <c r="R26" t="e">
        <f>VLOOKUP(탐구!$R$16, '전체성적(반별)'!O13:R13, 4, FALSE)</f>
        <v>#N/A</v>
      </c>
      <c r="S26" t="e">
        <f>VLOOKUP(탐구!$S$16, '전체성적(반별)'!O13:R13, 4, FALSE)</f>
        <v>#N/A</v>
      </c>
    </row>
    <row r="27" spans="1:19">
      <c r="A27" s="381">
        <v>11</v>
      </c>
      <c r="C27" t="e">
        <f>VLOOKUP(탐구!$C$16, '전체성적(반별)'!O14:R14, 4, FALSE)</f>
        <v>#N/A</v>
      </c>
      <c r="D27" t="e">
        <f>VLOOKUP(탐구!$D$16, '전체성적(반별)'!O14:R14, 4, FALSE)</f>
        <v>#N/A</v>
      </c>
      <c r="E27" t="e">
        <f>VLOOKUP(탐구!$E$16, '전체성적(반별)'!O14:R14, 4, FALSE)</f>
        <v>#N/A</v>
      </c>
      <c r="F27" t="e">
        <f>VLOOKUP(탐구!$F$16, '전체성적(반별)'!O14:R14, 4, FALSE)</f>
        <v>#N/A</v>
      </c>
      <c r="G27">
        <f>VLOOKUP(탐구!$G$16, '전체성적(반별)'!O14:R14, 4, FALSE)</f>
        <v>3</v>
      </c>
      <c r="H27" t="e">
        <f>VLOOKUP(탐구!$H$16, '전체성적(반별)'!O14:R14, 4, FALSE)</f>
        <v>#N/A</v>
      </c>
      <c r="I27" t="e">
        <f>VLOOKUP(탐구!$I$16, '전체성적(반별)'!O14:R14, 4, FALSE)</f>
        <v>#N/A</v>
      </c>
      <c r="J27" t="e">
        <f>VLOOKUP(탐구!$J$16, '전체성적(반별)'!O14:R14, 4, FALSE)</f>
        <v>#N/A</v>
      </c>
      <c r="K27" t="e">
        <f>VLOOKUP(탐구!$K$16, '전체성적(반별)'!O14:R14, 4, FALSE)</f>
        <v>#N/A</v>
      </c>
      <c r="L27" t="e">
        <f>VLOOKUP(탐구!$L$16, '전체성적(반별)'!O14:R14, 4, FALSE)</f>
        <v>#N/A</v>
      </c>
      <c r="M27" t="e">
        <f>VLOOKUP(탐구!$M$16, '전체성적(반별)'!O14:R14, 4, FALSE)</f>
        <v>#N/A</v>
      </c>
      <c r="N27" t="e">
        <f>VLOOKUP(탐구!$N$16, '전체성적(반별)'!O14:R14, 4, FALSE)</f>
        <v>#N/A</v>
      </c>
      <c r="O27" t="e">
        <f>VLOOKUP(탐구!$O$16, '전체성적(반별)'!O14:R14, 4, FALSE)</f>
        <v>#N/A</v>
      </c>
      <c r="P27" t="e">
        <f>VLOOKUP(탐구!$P$16, '전체성적(반별)'!O14:R14, 4, FALSE)</f>
        <v>#N/A</v>
      </c>
      <c r="Q27" t="e">
        <f>VLOOKUP(탐구!$Q$16, '전체성적(반별)'!O14:R14, 4, FALSE)</f>
        <v>#N/A</v>
      </c>
      <c r="R27" t="e">
        <f>VLOOKUP(탐구!$R$16, '전체성적(반별)'!O14:R14, 4, FALSE)</f>
        <v>#N/A</v>
      </c>
      <c r="S27" t="e">
        <f>VLOOKUP(탐구!$S$16, '전체성적(반별)'!O14:R14, 4, FALSE)</f>
        <v>#N/A</v>
      </c>
    </row>
    <row r="28" spans="1:19">
      <c r="A28" s="381">
        <v>12</v>
      </c>
      <c r="C28" t="e">
        <f>VLOOKUP(탐구!$C$16, '전체성적(반별)'!O15:R15, 4, FALSE)</f>
        <v>#N/A</v>
      </c>
      <c r="D28" t="e">
        <f>VLOOKUP(탐구!$D$16, '전체성적(반별)'!O15:R15, 4, FALSE)</f>
        <v>#N/A</v>
      </c>
      <c r="E28" t="e">
        <f>VLOOKUP(탐구!$E$16, '전체성적(반별)'!O15:R15, 4, FALSE)</f>
        <v>#N/A</v>
      </c>
      <c r="F28" t="e">
        <f>VLOOKUP(탐구!$F$16, '전체성적(반별)'!O15:R15, 4, FALSE)</f>
        <v>#N/A</v>
      </c>
      <c r="G28" t="e">
        <f>VLOOKUP(탐구!$G$16, '전체성적(반별)'!O15:R15, 4, FALSE)</f>
        <v>#N/A</v>
      </c>
      <c r="H28" t="e">
        <f>VLOOKUP(탐구!$H$16, '전체성적(반별)'!O15:R15, 4, FALSE)</f>
        <v>#N/A</v>
      </c>
      <c r="I28" t="e">
        <f>VLOOKUP(탐구!$I$16, '전체성적(반별)'!O15:R15, 4, FALSE)</f>
        <v>#N/A</v>
      </c>
      <c r="J28" t="e">
        <f>VLOOKUP(탐구!$J$16, '전체성적(반별)'!O15:R15, 4, FALSE)</f>
        <v>#N/A</v>
      </c>
      <c r="K28">
        <f>VLOOKUP(탐구!$K$16, '전체성적(반별)'!O15:R15, 4, FALSE)</f>
        <v>1</v>
      </c>
      <c r="L28" t="e">
        <f>VLOOKUP(탐구!$L$16, '전체성적(반별)'!O15:R15, 4, FALSE)</f>
        <v>#N/A</v>
      </c>
      <c r="M28" t="e">
        <f>VLOOKUP(탐구!$M$16, '전체성적(반별)'!O15:R15, 4, FALSE)</f>
        <v>#N/A</v>
      </c>
      <c r="N28" t="e">
        <f>VLOOKUP(탐구!$N$16, '전체성적(반별)'!O15:R15, 4, FALSE)</f>
        <v>#N/A</v>
      </c>
      <c r="O28" t="e">
        <f>VLOOKUP(탐구!$O$16, '전체성적(반별)'!O15:R15, 4, FALSE)</f>
        <v>#N/A</v>
      </c>
      <c r="P28" t="e">
        <f>VLOOKUP(탐구!$P$16, '전체성적(반별)'!O15:R15, 4, FALSE)</f>
        <v>#N/A</v>
      </c>
      <c r="Q28" t="e">
        <f>VLOOKUP(탐구!$Q$16, '전체성적(반별)'!O15:R15, 4, FALSE)</f>
        <v>#N/A</v>
      </c>
      <c r="R28" t="e">
        <f>VLOOKUP(탐구!$R$16, '전체성적(반별)'!O15:R15, 4, FALSE)</f>
        <v>#N/A</v>
      </c>
      <c r="S28" t="e">
        <f>VLOOKUP(탐구!$S$16, '전체성적(반별)'!O15:R15, 4, FALSE)</f>
        <v>#N/A</v>
      </c>
    </row>
    <row r="29" spans="1:19">
      <c r="A29" s="381">
        <v>13</v>
      </c>
      <c r="C29" t="e">
        <f>VLOOKUP(탐구!$C$16, '전체성적(반별)'!O16:R16, 4, FALSE)</f>
        <v>#N/A</v>
      </c>
      <c r="D29" t="e">
        <f>VLOOKUP(탐구!$D$16, '전체성적(반별)'!O16:R16, 4, FALSE)</f>
        <v>#N/A</v>
      </c>
      <c r="E29" t="e">
        <f>VLOOKUP(탐구!$E$16, '전체성적(반별)'!O16:R16, 4, FALSE)</f>
        <v>#N/A</v>
      </c>
      <c r="F29" t="e">
        <f>VLOOKUP(탐구!$F$16, '전체성적(반별)'!O16:R16, 4, FALSE)</f>
        <v>#N/A</v>
      </c>
      <c r="G29" t="e">
        <f>VLOOKUP(탐구!$G$16, '전체성적(반별)'!O16:R16, 4, FALSE)</f>
        <v>#N/A</v>
      </c>
      <c r="H29" t="e">
        <f>VLOOKUP(탐구!$H$16, '전체성적(반별)'!O16:R16, 4, FALSE)</f>
        <v>#N/A</v>
      </c>
      <c r="I29">
        <f>VLOOKUP(탐구!$I$16, '전체성적(반별)'!O16:R16, 4, FALSE)</f>
        <v>6</v>
      </c>
      <c r="J29" t="e">
        <f>VLOOKUP(탐구!$J$16, '전체성적(반별)'!O16:R16, 4, FALSE)</f>
        <v>#N/A</v>
      </c>
      <c r="K29" t="e">
        <f>VLOOKUP(탐구!$K$16, '전체성적(반별)'!O16:R16, 4, FALSE)</f>
        <v>#N/A</v>
      </c>
      <c r="L29" t="e">
        <f>VLOOKUP(탐구!$L$16, '전체성적(반별)'!O16:R16, 4, FALSE)</f>
        <v>#N/A</v>
      </c>
      <c r="M29" t="e">
        <f>VLOOKUP(탐구!$M$16, '전체성적(반별)'!O16:R16, 4, FALSE)</f>
        <v>#N/A</v>
      </c>
      <c r="N29" t="e">
        <f>VLOOKUP(탐구!$N$16, '전체성적(반별)'!O16:R16, 4, FALSE)</f>
        <v>#N/A</v>
      </c>
      <c r="O29" t="e">
        <f>VLOOKUP(탐구!$O$16, '전체성적(반별)'!O16:R16, 4, FALSE)</f>
        <v>#N/A</v>
      </c>
      <c r="P29" t="e">
        <f>VLOOKUP(탐구!$P$16, '전체성적(반별)'!O16:R16, 4, FALSE)</f>
        <v>#N/A</v>
      </c>
      <c r="Q29" t="e">
        <f>VLOOKUP(탐구!$Q$16, '전체성적(반별)'!O16:R16, 4, FALSE)</f>
        <v>#N/A</v>
      </c>
      <c r="R29" t="e">
        <f>VLOOKUP(탐구!$R$16, '전체성적(반별)'!O16:R16, 4, FALSE)</f>
        <v>#N/A</v>
      </c>
      <c r="S29" t="e">
        <f>VLOOKUP(탐구!$S$16, '전체성적(반별)'!O16:R16, 4, FALSE)</f>
        <v>#N/A</v>
      </c>
    </row>
    <row r="30" spans="1:19">
      <c r="A30" s="381">
        <v>14</v>
      </c>
      <c r="C30" t="e">
        <f>VLOOKUP(탐구!$C$16, '전체성적(반별)'!O17:R17, 4, FALSE)</f>
        <v>#N/A</v>
      </c>
      <c r="D30" t="e">
        <f>VLOOKUP(탐구!$D$16, '전체성적(반별)'!O17:R17, 4, FALSE)</f>
        <v>#N/A</v>
      </c>
      <c r="E30" t="e">
        <f>VLOOKUP(탐구!$E$16, '전체성적(반별)'!O17:R17, 4, FALSE)</f>
        <v>#N/A</v>
      </c>
      <c r="F30" t="e">
        <f>VLOOKUP(탐구!$F$16, '전체성적(반별)'!O17:R17, 4, FALSE)</f>
        <v>#N/A</v>
      </c>
      <c r="G30">
        <f>VLOOKUP(탐구!$G$16, '전체성적(반별)'!O17:R17, 4, FALSE)</f>
        <v>3</v>
      </c>
      <c r="H30" t="e">
        <f>VLOOKUP(탐구!$H$16, '전체성적(반별)'!O17:R17, 4, FALSE)</f>
        <v>#N/A</v>
      </c>
      <c r="I30" t="e">
        <f>VLOOKUP(탐구!$I$16, '전체성적(반별)'!O17:R17, 4, FALSE)</f>
        <v>#N/A</v>
      </c>
      <c r="J30" t="e">
        <f>VLOOKUP(탐구!$J$16, '전체성적(반별)'!O17:R17, 4, FALSE)</f>
        <v>#N/A</v>
      </c>
      <c r="K30" t="e">
        <f>VLOOKUP(탐구!$K$16, '전체성적(반별)'!O17:R17, 4, FALSE)</f>
        <v>#N/A</v>
      </c>
      <c r="L30" t="e">
        <f>VLOOKUP(탐구!$L$16, '전체성적(반별)'!O17:R17, 4, FALSE)</f>
        <v>#N/A</v>
      </c>
      <c r="M30" t="e">
        <f>VLOOKUP(탐구!$M$16, '전체성적(반별)'!O17:R17, 4, FALSE)</f>
        <v>#N/A</v>
      </c>
      <c r="N30" t="e">
        <f>VLOOKUP(탐구!$N$16, '전체성적(반별)'!O17:R17, 4, FALSE)</f>
        <v>#N/A</v>
      </c>
      <c r="O30" t="e">
        <f>VLOOKUP(탐구!$O$16, '전체성적(반별)'!O17:R17, 4, FALSE)</f>
        <v>#N/A</v>
      </c>
      <c r="P30" t="e">
        <f>VLOOKUP(탐구!$P$16, '전체성적(반별)'!O17:R17, 4, FALSE)</f>
        <v>#N/A</v>
      </c>
      <c r="Q30" t="e">
        <f>VLOOKUP(탐구!$Q$16, '전체성적(반별)'!O17:R17, 4, FALSE)</f>
        <v>#N/A</v>
      </c>
      <c r="R30" t="e">
        <f>VLOOKUP(탐구!$R$16, '전체성적(반별)'!O17:R17, 4, FALSE)</f>
        <v>#N/A</v>
      </c>
      <c r="S30" t="e">
        <f>VLOOKUP(탐구!$S$16, '전체성적(반별)'!O17:R17, 4, FALSE)</f>
        <v>#N/A</v>
      </c>
    </row>
    <row r="31" spans="1:19">
      <c r="A31" s="381">
        <v>15</v>
      </c>
      <c r="C31" t="e">
        <f>VLOOKUP(탐구!$C$16, '전체성적(반별)'!O18:R18, 4, FALSE)</f>
        <v>#N/A</v>
      </c>
      <c r="D31" t="e">
        <f>VLOOKUP(탐구!$D$16, '전체성적(반별)'!O18:R18, 4, FALSE)</f>
        <v>#N/A</v>
      </c>
      <c r="E31" t="e">
        <f>VLOOKUP(탐구!$E$16, '전체성적(반별)'!O18:R18, 4, FALSE)</f>
        <v>#N/A</v>
      </c>
      <c r="F31" t="e">
        <f>VLOOKUP(탐구!$F$16, '전체성적(반별)'!O18:R18, 4, FALSE)</f>
        <v>#N/A</v>
      </c>
      <c r="G31">
        <f>VLOOKUP(탐구!$G$16, '전체성적(반별)'!O18:R18, 4, FALSE)</f>
        <v>6</v>
      </c>
      <c r="H31" t="e">
        <f>VLOOKUP(탐구!$H$16, '전체성적(반별)'!O18:R18, 4, FALSE)</f>
        <v>#N/A</v>
      </c>
      <c r="I31" t="e">
        <f>VLOOKUP(탐구!$I$16, '전체성적(반별)'!O18:R18, 4, FALSE)</f>
        <v>#N/A</v>
      </c>
      <c r="J31" t="e">
        <f>VLOOKUP(탐구!$J$16, '전체성적(반별)'!O18:R18, 4, FALSE)</f>
        <v>#N/A</v>
      </c>
      <c r="K31" t="e">
        <f>VLOOKUP(탐구!$K$16, '전체성적(반별)'!O18:R18, 4, FALSE)</f>
        <v>#N/A</v>
      </c>
      <c r="L31" t="e">
        <f>VLOOKUP(탐구!$L$16, '전체성적(반별)'!O18:R18, 4, FALSE)</f>
        <v>#N/A</v>
      </c>
      <c r="M31" t="e">
        <f>VLOOKUP(탐구!$M$16, '전체성적(반별)'!O18:R18, 4, FALSE)</f>
        <v>#N/A</v>
      </c>
      <c r="N31" t="e">
        <f>VLOOKUP(탐구!$N$16, '전체성적(반별)'!O18:R18, 4, FALSE)</f>
        <v>#N/A</v>
      </c>
      <c r="O31" t="e">
        <f>VLOOKUP(탐구!$O$16, '전체성적(반별)'!O18:R18, 4, FALSE)</f>
        <v>#N/A</v>
      </c>
      <c r="P31" t="e">
        <f>VLOOKUP(탐구!$P$16, '전체성적(반별)'!O18:R18, 4, FALSE)</f>
        <v>#N/A</v>
      </c>
      <c r="Q31" t="e">
        <f>VLOOKUP(탐구!$Q$16, '전체성적(반별)'!O18:R18, 4, FALSE)</f>
        <v>#N/A</v>
      </c>
      <c r="R31" t="e">
        <f>VLOOKUP(탐구!$R$16, '전체성적(반별)'!O18:R18, 4, FALSE)</f>
        <v>#N/A</v>
      </c>
      <c r="S31" t="e">
        <f>VLOOKUP(탐구!$S$16, '전체성적(반별)'!O18:R18, 4, FALSE)</f>
        <v>#N/A</v>
      </c>
    </row>
    <row r="32" spans="1:19">
      <c r="A32" s="381">
        <v>16</v>
      </c>
      <c r="C32" t="e">
        <f>VLOOKUP(탐구!$C$16, '전체성적(반별)'!O19:R19, 4, FALSE)</f>
        <v>#N/A</v>
      </c>
      <c r="D32" t="e">
        <f>VLOOKUP(탐구!$D$16, '전체성적(반별)'!O19:R19, 4, FALSE)</f>
        <v>#N/A</v>
      </c>
      <c r="E32" t="e">
        <f>VLOOKUP(탐구!$E$16, '전체성적(반별)'!O19:R19, 4, FALSE)</f>
        <v>#N/A</v>
      </c>
      <c r="F32" t="e">
        <f>VLOOKUP(탐구!$F$16, '전체성적(반별)'!O19:R19, 4, FALSE)</f>
        <v>#N/A</v>
      </c>
      <c r="G32">
        <f>VLOOKUP(탐구!$G$16, '전체성적(반별)'!O19:R19, 4, FALSE)</f>
        <v>5</v>
      </c>
      <c r="H32" t="e">
        <f>VLOOKUP(탐구!$H$16, '전체성적(반별)'!O19:R19, 4, FALSE)</f>
        <v>#N/A</v>
      </c>
      <c r="I32" t="e">
        <f>VLOOKUP(탐구!$I$16, '전체성적(반별)'!O19:R19, 4, FALSE)</f>
        <v>#N/A</v>
      </c>
      <c r="J32" t="e">
        <f>VLOOKUP(탐구!$J$16, '전체성적(반별)'!O19:R19, 4, FALSE)</f>
        <v>#N/A</v>
      </c>
      <c r="K32" t="e">
        <f>VLOOKUP(탐구!$K$16, '전체성적(반별)'!O19:R19, 4, FALSE)</f>
        <v>#N/A</v>
      </c>
      <c r="L32" t="e">
        <f>VLOOKUP(탐구!$L$16, '전체성적(반별)'!O19:R19, 4, FALSE)</f>
        <v>#N/A</v>
      </c>
      <c r="M32" t="e">
        <f>VLOOKUP(탐구!$M$16, '전체성적(반별)'!O19:R19, 4, FALSE)</f>
        <v>#N/A</v>
      </c>
      <c r="N32" t="e">
        <f>VLOOKUP(탐구!$N$16, '전체성적(반별)'!O19:R19, 4, FALSE)</f>
        <v>#N/A</v>
      </c>
      <c r="O32" t="e">
        <f>VLOOKUP(탐구!$O$16, '전체성적(반별)'!O19:R19, 4, FALSE)</f>
        <v>#N/A</v>
      </c>
      <c r="P32" t="e">
        <f>VLOOKUP(탐구!$P$16, '전체성적(반별)'!O19:R19, 4, FALSE)</f>
        <v>#N/A</v>
      </c>
      <c r="Q32" t="e">
        <f>VLOOKUP(탐구!$Q$16, '전체성적(반별)'!O19:R19, 4, FALSE)</f>
        <v>#N/A</v>
      </c>
      <c r="R32" t="e">
        <f>VLOOKUP(탐구!$R$16, '전체성적(반별)'!O19:R19, 4, FALSE)</f>
        <v>#N/A</v>
      </c>
      <c r="S32" t="e">
        <f>VLOOKUP(탐구!$S$16, '전체성적(반별)'!O19:R19, 4, FALSE)</f>
        <v>#N/A</v>
      </c>
    </row>
    <row r="33" spans="1:19">
      <c r="A33" s="381">
        <v>17</v>
      </c>
      <c r="C33" t="e">
        <f>VLOOKUP(탐구!$C$16, '전체성적(반별)'!O20:R20, 4, FALSE)</f>
        <v>#N/A</v>
      </c>
      <c r="D33" t="e">
        <f>VLOOKUP(탐구!$D$16, '전체성적(반별)'!O20:R20, 4, FALSE)</f>
        <v>#N/A</v>
      </c>
      <c r="E33" t="e">
        <f>VLOOKUP(탐구!$E$16, '전체성적(반별)'!O20:R20, 4, FALSE)</f>
        <v>#N/A</v>
      </c>
      <c r="F33" t="e">
        <f>VLOOKUP(탐구!$F$16, '전체성적(반별)'!O20:R20, 4, FALSE)</f>
        <v>#N/A</v>
      </c>
      <c r="G33" t="e">
        <f>VLOOKUP(탐구!$G$16, '전체성적(반별)'!O20:R20, 4, FALSE)</f>
        <v>#N/A</v>
      </c>
      <c r="H33" t="e">
        <f>VLOOKUP(탐구!$H$16, '전체성적(반별)'!O20:R20, 4, FALSE)</f>
        <v>#N/A</v>
      </c>
      <c r="I33" t="e">
        <f>VLOOKUP(탐구!$I$16, '전체성적(반별)'!O20:R20, 4, FALSE)</f>
        <v>#N/A</v>
      </c>
      <c r="J33" t="e">
        <f>VLOOKUP(탐구!$J$16, '전체성적(반별)'!O20:R20, 4, FALSE)</f>
        <v>#N/A</v>
      </c>
      <c r="K33">
        <f>VLOOKUP(탐구!$K$16, '전체성적(반별)'!O20:R20, 4, FALSE)</f>
        <v>5</v>
      </c>
      <c r="L33" t="e">
        <f>VLOOKUP(탐구!$L$16, '전체성적(반별)'!O20:R20, 4, FALSE)</f>
        <v>#N/A</v>
      </c>
      <c r="M33" t="e">
        <f>VLOOKUP(탐구!$M$16, '전체성적(반별)'!O20:R20, 4, FALSE)</f>
        <v>#N/A</v>
      </c>
      <c r="N33" t="e">
        <f>VLOOKUP(탐구!$N$16, '전체성적(반별)'!O20:R20, 4, FALSE)</f>
        <v>#N/A</v>
      </c>
      <c r="O33" t="e">
        <f>VLOOKUP(탐구!$O$16, '전체성적(반별)'!O20:R20, 4, FALSE)</f>
        <v>#N/A</v>
      </c>
      <c r="P33" t="e">
        <f>VLOOKUP(탐구!$P$16, '전체성적(반별)'!O20:R20, 4, FALSE)</f>
        <v>#N/A</v>
      </c>
      <c r="Q33" t="e">
        <f>VLOOKUP(탐구!$Q$16, '전체성적(반별)'!O20:R20, 4, FALSE)</f>
        <v>#N/A</v>
      </c>
      <c r="R33" t="e">
        <f>VLOOKUP(탐구!$R$16, '전체성적(반별)'!O20:R20, 4, FALSE)</f>
        <v>#N/A</v>
      </c>
      <c r="S33" t="e">
        <f>VLOOKUP(탐구!$S$16, '전체성적(반별)'!O20:R20, 4, FALSE)</f>
        <v>#N/A</v>
      </c>
    </row>
    <row r="34" spans="1:19">
      <c r="A34" s="381">
        <v>18</v>
      </c>
      <c r="C34" t="e">
        <f>VLOOKUP(탐구!$C$16, '전체성적(반별)'!O21:R21, 4, FALSE)</f>
        <v>#N/A</v>
      </c>
      <c r="D34" t="e">
        <f>VLOOKUP(탐구!$D$16, '전체성적(반별)'!O21:R21, 4, FALSE)</f>
        <v>#N/A</v>
      </c>
      <c r="E34" t="e">
        <f>VLOOKUP(탐구!$E$16, '전체성적(반별)'!O21:R21, 4, FALSE)</f>
        <v>#N/A</v>
      </c>
      <c r="F34" t="e">
        <f>VLOOKUP(탐구!$F$16, '전체성적(반별)'!O21:R21, 4, FALSE)</f>
        <v>#N/A</v>
      </c>
      <c r="G34" t="e">
        <f>VLOOKUP(탐구!$G$16, '전체성적(반별)'!O21:R21, 4, FALSE)</f>
        <v>#N/A</v>
      </c>
      <c r="H34" t="e">
        <f>VLOOKUP(탐구!$H$16, '전체성적(반별)'!O21:R21, 4, FALSE)</f>
        <v>#N/A</v>
      </c>
      <c r="I34">
        <f>VLOOKUP(탐구!$I$16, '전체성적(반별)'!O21:R21, 4, FALSE)</f>
        <v>5</v>
      </c>
      <c r="J34" t="e">
        <f>VLOOKUP(탐구!$J$16, '전체성적(반별)'!O21:R21, 4, FALSE)</f>
        <v>#N/A</v>
      </c>
      <c r="K34" t="e">
        <f>VLOOKUP(탐구!$K$16, '전체성적(반별)'!O21:R21, 4, FALSE)</f>
        <v>#N/A</v>
      </c>
      <c r="L34" t="e">
        <f>VLOOKUP(탐구!$L$16, '전체성적(반별)'!O21:R21, 4, FALSE)</f>
        <v>#N/A</v>
      </c>
      <c r="M34" t="e">
        <f>VLOOKUP(탐구!$M$16, '전체성적(반별)'!O21:R21, 4, FALSE)</f>
        <v>#N/A</v>
      </c>
      <c r="N34" t="e">
        <f>VLOOKUP(탐구!$N$16, '전체성적(반별)'!O21:R21, 4, FALSE)</f>
        <v>#N/A</v>
      </c>
      <c r="O34" t="e">
        <f>VLOOKUP(탐구!$O$16, '전체성적(반별)'!O21:R21, 4, FALSE)</f>
        <v>#N/A</v>
      </c>
      <c r="P34" t="e">
        <f>VLOOKUP(탐구!$P$16, '전체성적(반별)'!O21:R21, 4, FALSE)</f>
        <v>#N/A</v>
      </c>
      <c r="Q34" t="e">
        <f>VLOOKUP(탐구!$Q$16, '전체성적(반별)'!O21:R21, 4, FALSE)</f>
        <v>#N/A</v>
      </c>
      <c r="R34" t="e">
        <f>VLOOKUP(탐구!$R$16, '전체성적(반별)'!O21:R21, 4, FALSE)</f>
        <v>#N/A</v>
      </c>
      <c r="S34" t="e">
        <f>VLOOKUP(탐구!$S$16, '전체성적(반별)'!O21:R21, 4, FALSE)</f>
        <v>#N/A</v>
      </c>
    </row>
    <row r="35" spans="1:19">
      <c r="A35" s="381">
        <v>19</v>
      </c>
      <c r="C35" t="e">
        <f>VLOOKUP(탐구!$C$16, '전체성적(반별)'!O22:R22, 4, FALSE)</f>
        <v>#N/A</v>
      </c>
      <c r="D35" t="e">
        <f>VLOOKUP(탐구!$D$16, '전체성적(반별)'!O22:R22, 4, FALSE)</f>
        <v>#N/A</v>
      </c>
      <c r="E35" t="e">
        <f>VLOOKUP(탐구!$E$16, '전체성적(반별)'!O22:R22, 4, FALSE)</f>
        <v>#N/A</v>
      </c>
      <c r="F35" t="e">
        <f>VLOOKUP(탐구!$F$16, '전체성적(반별)'!O22:R22, 4, FALSE)</f>
        <v>#N/A</v>
      </c>
      <c r="G35" t="e">
        <f>VLOOKUP(탐구!$G$16, '전체성적(반별)'!O22:R22, 4, FALSE)</f>
        <v>#N/A</v>
      </c>
      <c r="H35">
        <f>VLOOKUP(탐구!$H$16, '전체성적(반별)'!O22:R22, 4, FALSE)</f>
        <v>7</v>
      </c>
      <c r="I35" t="e">
        <f>VLOOKUP(탐구!$I$16, '전체성적(반별)'!O22:R22, 4, FALSE)</f>
        <v>#N/A</v>
      </c>
      <c r="J35" t="e">
        <f>VLOOKUP(탐구!$J$16, '전체성적(반별)'!O22:R22, 4, FALSE)</f>
        <v>#N/A</v>
      </c>
      <c r="K35" t="e">
        <f>VLOOKUP(탐구!$K$16, '전체성적(반별)'!O22:R22, 4, FALSE)</f>
        <v>#N/A</v>
      </c>
      <c r="L35" t="e">
        <f>VLOOKUP(탐구!$L$16, '전체성적(반별)'!O22:R22, 4, FALSE)</f>
        <v>#N/A</v>
      </c>
      <c r="M35" t="e">
        <f>VLOOKUP(탐구!$M$16, '전체성적(반별)'!O22:R22, 4, FALSE)</f>
        <v>#N/A</v>
      </c>
      <c r="N35" t="e">
        <f>VLOOKUP(탐구!$N$16, '전체성적(반별)'!O22:R22, 4, FALSE)</f>
        <v>#N/A</v>
      </c>
      <c r="O35" t="e">
        <f>VLOOKUP(탐구!$O$16, '전체성적(반별)'!O22:R22, 4, FALSE)</f>
        <v>#N/A</v>
      </c>
      <c r="P35" t="e">
        <f>VLOOKUP(탐구!$P$16, '전체성적(반별)'!O22:R22, 4, FALSE)</f>
        <v>#N/A</v>
      </c>
      <c r="Q35" t="e">
        <f>VLOOKUP(탐구!$Q$16, '전체성적(반별)'!O22:R22, 4, FALSE)</f>
        <v>#N/A</v>
      </c>
      <c r="R35" t="e">
        <f>VLOOKUP(탐구!$R$16, '전체성적(반별)'!O22:R22, 4, FALSE)</f>
        <v>#N/A</v>
      </c>
      <c r="S35" t="e">
        <f>VLOOKUP(탐구!$S$16, '전체성적(반별)'!O22:R22, 4, FALSE)</f>
        <v>#N/A</v>
      </c>
    </row>
    <row r="36" spans="1:19">
      <c r="A36" s="381">
        <v>20</v>
      </c>
      <c r="C36" t="e">
        <f>VLOOKUP(탐구!$C$16, '전체성적(반별)'!O23:R23, 4, FALSE)</f>
        <v>#N/A</v>
      </c>
      <c r="D36" t="e">
        <f>VLOOKUP(탐구!$D$16, '전체성적(반별)'!O23:R23, 4, FALSE)</f>
        <v>#N/A</v>
      </c>
      <c r="E36" t="e">
        <f>VLOOKUP(탐구!$E$16, '전체성적(반별)'!O23:R23, 4, FALSE)</f>
        <v>#N/A</v>
      </c>
      <c r="F36" t="e">
        <f>VLOOKUP(탐구!$F$16, '전체성적(반별)'!O23:R23, 4, FALSE)</f>
        <v>#N/A</v>
      </c>
      <c r="G36">
        <f>VLOOKUP(탐구!$G$16, '전체성적(반별)'!O23:R23, 4, FALSE)</f>
        <v>6</v>
      </c>
      <c r="H36" t="e">
        <f>VLOOKUP(탐구!$H$16, '전체성적(반별)'!O23:R23, 4, FALSE)</f>
        <v>#N/A</v>
      </c>
      <c r="I36" t="e">
        <f>VLOOKUP(탐구!$I$16, '전체성적(반별)'!O23:R23, 4, FALSE)</f>
        <v>#N/A</v>
      </c>
      <c r="J36" t="e">
        <f>VLOOKUP(탐구!$J$16, '전체성적(반별)'!O23:R23, 4, FALSE)</f>
        <v>#N/A</v>
      </c>
      <c r="K36" t="e">
        <f>VLOOKUP(탐구!$K$16, '전체성적(반별)'!O23:R23, 4, FALSE)</f>
        <v>#N/A</v>
      </c>
      <c r="L36" t="e">
        <f>VLOOKUP(탐구!$L$16, '전체성적(반별)'!O23:R23, 4, FALSE)</f>
        <v>#N/A</v>
      </c>
      <c r="M36" t="e">
        <f>VLOOKUP(탐구!$M$16, '전체성적(반별)'!O23:R23, 4, FALSE)</f>
        <v>#N/A</v>
      </c>
      <c r="N36" t="e">
        <f>VLOOKUP(탐구!$N$16, '전체성적(반별)'!O23:R23, 4, FALSE)</f>
        <v>#N/A</v>
      </c>
      <c r="O36" t="e">
        <f>VLOOKUP(탐구!$O$16, '전체성적(반별)'!O23:R23, 4, FALSE)</f>
        <v>#N/A</v>
      </c>
      <c r="P36" t="e">
        <f>VLOOKUP(탐구!$P$16, '전체성적(반별)'!O23:R23, 4, FALSE)</f>
        <v>#N/A</v>
      </c>
      <c r="Q36" t="e">
        <f>VLOOKUP(탐구!$Q$16, '전체성적(반별)'!O23:R23, 4, FALSE)</f>
        <v>#N/A</v>
      </c>
      <c r="R36" t="e">
        <f>VLOOKUP(탐구!$R$16, '전체성적(반별)'!O23:R23, 4, FALSE)</f>
        <v>#N/A</v>
      </c>
      <c r="S36" t="e">
        <f>VLOOKUP(탐구!$S$16, '전체성적(반별)'!O23:R23, 4, FALSE)</f>
        <v>#N/A</v>
      </c>
    </row>
    <row r="37" spans="1:19">
      <c r="A37" s="381">
        <v>21</v>
      </c>
      <c r="C37" t="e">
        <f>VLOOKUP(탐구!$C$16, '전체성적(반별)'!O24:R24, 4, FALSE)</f>
        <v>#N/A</v>
      </c>
      <c r="D37" t="e">
        <f>VLOOKUP(탐구!$D$16, '전체성적(반별)'!O24:R24, 4, FALSE)</f>
        <v>#N/A</v>
      </c>
      <c r="E37" t="e">
        <f>VLOOKUP(탐구!$E$16, '전체성적(반별)'!O24:R24, 4, FALSE)</f>
        <v>#N/A</v>
      </c>
      <c r="F37" t="e">
        <f>VLOOKUP(탐구!$F$16, '전체성적(반별)'!O24:R24, 4, FALSE)</f>
        <v>#N/A</v>
      </c>
      <c r="G37" t="e">
        <f>VLOOKUP(탐구!$G$16, '전체성적(반별)'!O24:R24, 4, FALSE)</f>
        <v>#N/A</v>
      </c>
      <c r="H37" t="e">
        <f>VLOOKUP(탐구!$H$16, '전체성적(반별)'!O24:R24, 4, FALSE)</f>
        <v>#N/A</v>
      </c>
      <c r="I37">
        <f>VLOOKUP(탐구!$I$16, '전체성적(반별)'!O24:R24, 4, FALSE)</f>
        <v>3</v>
      </c>
      <c r="J37" t="e">
        <f>VLOOKUP(탐구!$J$16, '전체성적(반별)'!O24:R24, 4, FALSE)</f>
        <v>#N/A</v>
      </c>
      <c r="K37" t="e">
        <f>VLOOKUP(탐구!$K$16, '전체성적(반별)'!O24:R24, 4, FALSE)</f>
        <v>#N/A</v>
      </c>
      <c r="L37" t="e">
        <f>VLOOKUP(탐구!$L$16, '전체성적(반별)'!O24:R24, 4, FALSE)</f>
        <v>#N/A</v>
      </c>
      <c r="M37" t="e">
        <f>VLOOKUP(탐구!$M$16, '전체성적(반별)'!O24:R24, 4, FALSE)</f>
        <v>#N/A</v>
      </c>
      <c r="N37" t="e">
        <f>VLOOKUP(탐구!$N$16, '전체성적(반별)'!O24:R24, 4, FALSE)</f>
        <v>#N/A</v>
      </c>
      <c r="O37" t="e">
        <f>VLOOKUP(탐구!$O$16, '전체성적(반별)'!O24:R24, 4, FALSE)</f>
        <v>#N/A</v>
      </c>
      <c r="P37" t="e">
        <f>VLOOKUP(탐구!$P$16, '전체성적(반별)'!O24:R24, 4, FALSE)</f>
        <v>#N/A</v>
      </c>
      <c r="Q37" t="e">
        <f>VLOOKUP(탐구!$Q$16, '전체성적(반별)'!O24:R24, 4, FALSE)</f>
        <v>#N/A</v>
      </c>
      <c r="R37" t="e">
        <f>VLOOKUP(탐구!$R$16, '전체성적(반별)'!O24:R24, 4, FALSE)</f>
        <v>#N/A</v>
      </c>
      <c r="S37" t="e">
        <f>VLOOKUP(탐구!$S$16, '전체성적(반별)'!O24:R24, 4, FALSE)</f>
        <v>#N/A</v>
      </c>
    </row>
    <row r="38" spans="1:19">
      <c r="A38" s="381">
        <v>22</v>
      </c>
      <c r="C38" t="e">
        <f>VLOOKUP(탐구!$C$16, '전체성적(반별)'!O25:R25, 4, FALSE)</f>
        <v>#N/A</v>
      </c>
      <c r="D38" t="e">
        <f>VLOOKUP(탐구!$D$16, '전체성적(반별)'!O25:R25, 4, FALSE)</f>
        <v>#N/A</v>
      </c>
      <c r="E38" t="e">
        <f>VLOOKUP(탐구!$E$16, '전체성적(반별)'!O25:R25, 4, FALSE)</f>
        <v>#N/A</v>
      </c>
      <c r="F38" t="e">
        <f>VLOOKUP(탐구!$F$16, '전체성적(반별)'!O25:R25, 4, FALSE)</f>
        <v>#N/A</v>
      </c>
      <c r="G38">
        <f>VLOOKUP(탐구!$G$16, '전체성적(반별)'!O25:R25, 4, FALSE)</f>
        <v>8</v>
      </c>
      <c r="H38" t="e">
        <f>VLOOKUP(탐구!$H$16, '전체성적(반별)'!O25:R25, 4, FALSE)</f>
        <v>#N/A</v>
      </c>
      <c r="I38" t="e">
        <f>VLOOKUP(탐구!$I$16, '전체성적(반별)'!O25:R25, 4, FALSE)</f>
        <v>#N/A</v>
      </c>
      <c r="J38" t="e">
        <f>VLOOKUP(탐구!$J$16, '전체성적(반별)'!O25:R25, 4, FALSE)</f>
        <v>#N/A</v>
      </c>
      <c r="K38" t="e">
        <f>VLOOKUP(탐구!$K$16, '전체성적(반별)'!O25:R25, 4, FALSE)</f>
        <v>#N/A</v>
      </c>
      <c r="L38" t="e">
        <f>VLOOKUP(탐구!$L$16, '전체성적(반별)'!O25:R25, 4, FALSE)</f>
        <v>#N/A</v>
      </c>
      <c r="M38" t="e">
        <f>VLOOKUP(탐구!$M$16, '전체성적(반별)'!O25:R25, 4, FALSE)</f>
        <v>#N/A</v>
      </c>
      <c r="N38" t="e">
        <f>VLOOKUP(탐구!$N$16, '전체성적(반별)'!O25:R25, 4, FALSE)</f>
        <v>#N/A</v>
      </c>
      <c r="O38" t="e">
        <f>VLOOKUP(탐구!$O$16, '전체성적(반별)'!O25:R25, 4, FALSE)</f>
        <v>#N/A</v>
      </c>
      <c r="P38" t="e">
        <f>VLOOKUP(탐구!$P$16, '전체성적(반별)'!O25:R25, 4, FALSE)</f>
        <v>#N/A</v>
      </c>
      <c r="Q38" t="e">
        <f>VLOOKUP(탐구!$Q$16, '전체성적(반별)'!O25:R25, 4, FALSE)</f>
        <v>#N/A</v>
      </c>
      <c r="R38" t="e">
        <f>VLOOKUP(탐구!$R$16, '전체성적(반별)'!O25:R25, 4, FALSE)</f>
        <v>#N/A</v>
      </c>
      <c r="S38" t="e">
        <f>VLOOKUP(탐구!$S$16, '전체성적(반별)'!O25:R25, 4, FALSE)</f>
        <v>#N/A</v>
      </c>
    </row>
    <row r="39" spans="1:19">
      <c r="A39" s="381">
        <v>23</v>
      </c>
      <c r="C39" t="e">
        <f>VLOOKUP(탐구!$C$16, '전체성적(반별)'!O26:R26, 4, FALSE)</f>
        <v>#N/A</v>
      </c>
      <c r="D39" t="e">
        <f>VLOOKUP(탐구!$D$16, '전체성적(반별)'!O26:R26, 4, FALSE)</f>
        <v>#N/A</v>
      </c>
      <c r="E39" t="e">
        <f>VLOOKUP(탐구!$E$16, '전체성적(반별)'!O26:R26, 4, FALSE)</f>
        <v>#N/A</v>
      </c>
      <c r="F39" t="e">
        <f>VLOOKUP(탐구!$F$16, '전체성적(반별)'!O26:R26, 4, FALSE)</f>
        <v>#N/A</v>
      </c>
      <c r="G39">
        <f>VLOOKUP(탐구!$G$16, '전체성적(반별)'!O26:R26, 4, FALSE)</f>
        <v>2</v>
      </c>
      <c r="H39" t="e">
        <f>VLOOKUP(탐구!$H$16, '전체성적(반별)'!O26:R26, 4, FALSE)</f>
        <v>#N/A</v>
      </c>
      <c r="I39" t="e">
        <f>VLOOKUP(탐구!$I$16, '전체성적(반별)'!O26:R26, 4, FALSE)</f>
        <v>#N/A</v>
      </c>
      <c r="J39" t="e">
        <f>VLOOKUP(탐구!$J$16, '전체성적(반별)'!O26:R26, 4, FALSE)</f>
        <v>#N/A</v>
      </c>
      <c r="K39" t="e">
        <f>VLOOKUP(탐구!$K$16, '전체성적(반별)'!O26:R26, 4, FALSE)</f>
        <v>#N/A</v>
      </c>
      <c r="L39" t="e">
        <f>VLOOKUP(탐구!$L$16, '전체성적(반별)'!O26:R26, 4, FALSE)</f>
        <v>#N/A</v>
      </c>
      <c r="M39" t="e">
        <f>VLOOKUP(탐구!$M$16, '전체성적(반별)'!O26:R26, 4, FALSE)</f>
        <v>#N/A</v>
      </c>
      <c r="N39" t="e">
        <f>VLOOKUP(탐구!$N$16, '전체성적(반별)'!O26:R26, 4, FALSE)</f>
        <v>#N/A</v>
      </c>
      <c r="O39" t="e">
        <f>VLOOKUP(탐구!$O$16, '전체성적(반별)'!O26:R26, 4, FALSE)</f>
        <v>#N/A</v>
      </c>
      <c r="P39" t="e">
        <f>VLOOKUP(탐구!$P$16, '전체성적(반별)'!O26:R26, 4, FALSE)</f>
        <v>#N/A</v>
      </c>
      <c r="Q39" t="e">
        <f>VLOOKUP(탐구!$Q$16, '전체성적(반별)'!O26:R26, 4, FALSE)</f>
        <v>#N/A</v>
      </c>
      <c r="R39" t="e">
        <f>VLOOKUP(탐구!$R$16, '전체성적(반별)'!O26:R26, 4, FALSE)</f>
        <v>#N/A</v>
      </c>
      <c r="S39" t="e">
        <f>VLOOKUP(탐구!$S$16, '전체성적(반별)'!O26:R26, 4, FALSE)</f>
        <v>#N/A</v>
      </c>
    </row>
    <row r="40" spans="1:19">
      <c r="A40" s="381">
        <v>24</v>
      </c>
      <c r="C40" t="e">
        <f>VLOOKUP(탐구!$C$16, '전체성적(반별)'!O27:R27, 4, FALSE)</f>
        <v>#N/A</v>
      </c>
      <c r="D40" t="e">
        <f>VLOOKUP(탐구!$D$16, '전체성적(반별)'!O27:R27, 4, FALSE)</f>
        <v>#N/A</v>
      </c>
      <c r="E40" t="e">
        <f>VLOOKUP(탐구!$E$16, '전체성적(반별)'!O27:R27, 4, FALSE)</f>
        <v>#N/A</v>
      </c>
      <c r="F40" t="e">
        <f>VLOOKUP(탐구!$F$16, '전체성적(반별)'!O27:R27, 4, FALSE)</f>
        <v>#N/A</v>
      </c>
      <c r="G40">
        <f>VLOOKUP(탐구!$G$16, '전체성적(반별)'!O27:R27, 4, FALSE)</f>
        <v>1</v>
      </c>
      <c r="H40" t="e">
        <f>VLOOKUP(탐구!$H$16, '전체성적(반별)'!O27:R27, 4, FALSE)</f>
        <v>#N/A</v>
      </c>
      <c r="I40" t="e">
        <f>VLOOKUP(탐구!$I$16, '전체성적(반별)'!O27:R27, 4, FALSE)</f>
        <v>#N/A</v>
      </c>
      <c r="J40" t="e">
        <f>VLOOKUP(탐구!$J$16, '전체성적(반별)'!O27:R27, 4, FALSE)</f>
        <v>#N/A</v>
      </c>
      <c r="K40" t="e">
        <f>VLOOKUP(탐구!$K$16, '전체성적(반별)'!O27:R27, 4, FALSE)</f>
        <v>#N/A</v>
      </c>
      <c r="L40" t="e">
        <f>VLOOKUP(탐구!$L$16, '전체성적(반별)'!O27:R27, 4, FALSE)</f>
        <v>#N/A</v>
      </c>
      <c r="M40" t="e">
        <f>VLOOKUP(탐구!$M$16, '전체성적(반별)'!O27:R27, 4, FALSE)</f>
        <v>#N/A</v>
      </c>
      <c r="N40" t="e">
        <f>VLOOKUP(탐구!$N$16, '전체성적(반별)'!O27:R27, 4, FALSE)</f>
        <v>#N/A</v>
      </c>
      <c r="O40" t="e">
        <f>VLOOKUP(탐구!$O$16, '전체성적(반별)'!O27:R27, 4, FALSE)</f>
        <v>#N/A</v>
      </c>
      <c r="P40" t="e">
        <f>VLOOKUP(탐구!$P$16, '전체성적(반별)'!O27:R27, 4, FALSE)</f>
        <v>#N/A</v>
      </c>
      <c r="Q40" t="e">
        <f>VLOOKUP(탐구!$Q$16, '전체성적(반별)'!O27:R27, 4, FALSE)</f>
        <v>#N/A</v>
      </c>
      <c r="R40" t="e">
        <f>VLOOKUP(탐구!$R$16, '전체성적(반별)'!O27:R27, 4, FALSE)</f>
        <v>#N/A</v>
      </c>
      <c r="S40" t="e">
        <f>VLOOKUP(탐구!$S$16, '전체성적(반별)'!O27:R27, 4, FALSE)</f>
        <v>#N/A</v>
      </c>
    </row>
    <row r="41" spans="1:19">
      <c r="A41" s="381">
        <v>25</v>
      </c>
      <c r="C41" t="e">
        <f>VLOOKUP(탐구!$C$16, '전체성적(반별)'!O28:R28, 4, FALSE)</f>
        <v>#N/A</v>
      </c>
      <c r="D41" t="e">
        <f>VLOOKUP(탐구!$D$16, '전체성적(반별)'!O28:R28, 4, FALSE)</f>
        <v>#N/A</v>
      </c>
      <c r="E41" t="e">
        <f>VLOOKUP(탐구!$E$16, '전체성적(반별)'!O28:R28, 4, FALSE)</f>
        <v>#N/A</v>
      </c>
      <c r="F41" t="e">
        <f>VLOOKUP(탐구!$F$16, '전체성적(반별)'!O28:R28, 4, FALSE)</f>
        <v>#N/A</v>
      </c>
      <c r="G41">
        <f>VLOOKUP(탐구!$G$16, '전체성적(반별)'!O28:R28, 4, FALSE)</f>
        <v>7</v>
      </c>
      <c r="H41" t="e">
        <f>VLOOKUP(탐구!$H$16, '전체성적(반별)'!O28:R28, 4, FALSE)</f>
        <v>#N/A</v>
      </c>
      <c r="I41" t="e">
        <f>VLOOKUP(탐구!$I$16, '전체성적(반별)'!O28:R28, 4, FALSE)</f>
        <v>#N/A</v>
      </c>
      <c r="J41" t="e">
        <f>VLOOKUP(탐구!$J$16, '전체성적(반별)'!O28:R28, 4, FALSE)</f>
        <v>#N/A</v>
      </c>
      <c r="K41" t="e">
        <f>VLOOKUP(탐구!$K$16, '전체성적(반별)'!O28:R28, 4, FALSE)</f>
        <v>#N/A</v>
      </c>
      <c r="L41" t="e">
        <f>VLOOKUP(탐구!$L$16, '전체성적(반별)'!O28:R28, 4, FALSE)</f>
        <v>#N/A</v>
      </c>
      <c r="M41" t="e">
        <f>VLOOKUP(탐구!$M$16, '전체성적(반별)'!O28:R28, 4, FALSE)</f>
        <v>#N/A</v>
      </c>
      <c r="N41" t="e">
        <f>VLOOKUP(탐구!$N$16, '전체성적(반별)'!O28:R28, 4, FALSE)</f>
        <v>#N/A</v>
      </c>
      <c r="O41" t="e">
        <f>VLOOKUP(탐구!$O$16, '전체성적(반별)'!O28:R28, 4, FALSE)</f>
        <v>#N/A</v>
      </c>
      <c r="P41" t="e">
        <f>VLOOKUP(탐구!$P$16, '전체성적(반별)'!O28:R28, 4, FALSE)</f>
        <v>#N/A</v>
      </c>
      <c r="Q41" t="e">
        <f>VLOOKUP(탐구!$Q$16, '전체성적(반별)'!O28:R28, 4, FALSE)</f>
        <v>#N/A</v>
      </c>
      <c r="R41" t="e">
        <f>VLOOKUP(탐구!$R$16, '전체성적(반별)'!O28:R28, 4, FALSE)</f>
        <v>#N/A</v>
      </c>
      <c r="S41" t="e">
        <f>VLOOKUP(탐구!$S$16, '전체성적(반별)'!O28:R28, 4, FALSE)</f>
        <v>#N/A</v>
      </c>
    </row>
    <row r="42" spans="1:19">
      <c r="A42" s="381">
        <v>26</v>
      </c>
      <c r="C42" t="e">
        <f>VLOOKUP(탐구!$C$16, '전체성적(반별)'!O29:R29, 4, FALSE)</f>
        <v>#N/A</v>
      </c>
      <c r="D42" t="e">
        <f>VLOOKUP(탐구!$D$16, '전체성적(반별)'!O29:R29, 4, FALSE)</f>
        <v>#N/A</v>
      </c>
      <c r="E42" t="e">
        <f>VLOOKUP(탐구!$E$16, '전체성적(반별)'!O29:R29, 4, FALSE)</f>
        <v>#N/A</v>
      </c>
      <c r="F42" t="e">
        <f>VLOOKUP(탐구!$F$16, '전체성적(반별)'!O29:R29, 4, FALSE)</f>
        <v>#N/A</v>
      </c>
      <c r="G42" t="e">
        <f>VLOOKUP(탐구!$G$16, '전체성적(반별)'!O29:R29, 4, FALSE)</f>
        <v>#N/A</v>
      </c>
      <c r="H42" t="e">
        <f>VLOOKUP(탐구!$H$16, '전체성적(반별)'!O29:R29, 4, FALSE)</f>
        <v>#N/A</v>
      </c>
      <c r="I42" t="e">
        <f>VLOOKUP(탐구!$I$16, '전체성적(반별)'!O29:R29, 4, FALSE)</f>
        <v>#N/A</v>
      </c>
      <c r="J42" t="e">
        <f>VLOOKUP(탐구!$J$16, '전체성적(반별)'!O29:R29, 4, FALSE)</f>
        <v>#N/A</v>
      </c>
      <c r="K42" t="e">
        <f>VLOOKUP(탐구!$K$16, '전체성적(반별)'!O29:R29, 4, FALSE)</f>
        <v>#N/A</v>
      </c>
      <c r="L42" t="e">
        <f>VLOOKUP(탐구!$L$16, '전체성적(반별)'!O29:R29, 4, FALSE)</f>
        <v>#N/A</v>
      </c>
      <c r="M42" t="e">
        <f>VLOOKUP(탐구!$M$16, '전체성적(반별)'!O29:R29, 4, FALSE)</f>
        <v>#N/A</v>
      </c>
      <c r="N42">
        <f>VLOOKUP(탐구!$N$16, '전체성적(반별)'!O29:R29, 4, FALSE)</f>
        <v>4</v>
      </c>
      <c r="O42" t="e">
        <f>VLOOKUP(탐구!$O$16, '전체성적(반별)'!O29:R29, 4, FALSE)</f>
        <v>#N/A</v>
      </c>
      <c r="P42" t="e">
        <f>VLOOKUP(탐구!$P$16, '전체성적(반별)'!O29:R29, 4, FALSE)</f>
        <v>#N/A</v>
      </c>
      <c r="Q42" t="e">
        <f>VLOOKUP(탐구!$Q$16, '전체성적(반별)'!O29:R29, 4, FALSE)</f>
        <v>#N/A</v>
      </c>
      <c r="R42" t="e">
        <f>VLOOKUP(탐구!$R$16, '전체성적(반별)'!O29:R29, 4, FALSE)</f>
        <v>#N/A</v>
      </c>
      <c r="S42" t="e">
        <f>VLOOKUP(탐구!$S$16, '전체성적(반별)'!O29:R29, 4, FALSE)</f>
        <v>#N/A</v>
      </c>
    </row>
    <row r="43" spans="1:19">
      <c r="A43" s="381">
        <v>27</v>
      </c>
      <c r="C43" t="e">
        <f>VLOOKUP(탐구!$C$16, '전체성적(반별)'!O30:R30, 4, FALSE)</f>
        <v>#N/A</v>
      </c>
      <c r="D43" t="e">
        <f>VLOOKUP(탐구!$D$16, '전체성적(반별)'!O30:R30, 4, FALSE)</f>
        <v>#N/A</v>
      </c>
      <c r="E43" t="e">
        <f>VLOOKUP(탐구!$E$16, '전체성적(반별)'!O30:R30, 4, FALSE)</f>
        <v>#N/A</v>
      </c>
      <c r="F43" t="e">
        <f>VLOOKUP(탐구!$F$16, '전체성적(반별)'!O30:R30, 4, FALSE)</f>
        <v>#N/A</v>
      </c>
      <c r="G43" t="e">
        <f>VLOOKUP(탐구!$G$16, '전체성적(반별)'!O30:R30, 4, FALSE)</f>
        <v>#N/A</v>
      </c>
      <c r="H43" t="e">
        <f>VLOOKUP(탐구!$H$16, '전체성적(반별)'!O30:R30, 4, FALSE)</f>
        <v>#N/A</v>
      </c>
      <c r="I43">
        <f>VLOOKUP(탐구!$I$16, '전체성적(반별)'!O30:R30, 4, FALSE)</f>
        <v>5</v>
      </c>
      <c r="J43" t="e">
        <f>VLOOKUP(탐구!$J$16, '전체성적(반별)'!O30:R30, 4, FALSE)</f>
        <v>#N/A</v>
      </c>
      <c r="K43" t="e">
        <f>VLOOKUP(탐구!$K$16, '전체성적(반별)'!O30:R30, 4, FALSE)</f>
        <v>#N/A</v>
      </c>
      <c r="L43" t="e">
        <f>VLOOKUP(탐구!$L$16, '전체성적(반별)'!O30:R30, 4, FALSE)</f>
        <v>#N/A</v>
      </c>
      <c r="M43" t="e">
        <f>VLOOKUP(탐구!$M$16, '전체성적(반별)'!O30:R30, 4, FALSE)</f>
        <v>#N/A</v>
      </c>
      <c r="N43" t="e">
        <f>VLOOKUP(탐구!$N$16, '전체성적(반별)'!O30:R30, 4, FALSE)</f>
        <v>#N/A</v>
      </c>
      <c r="O43" t="e">
        <f>VLOOKUP(탐구!$O$16, '전체성적(반별)'!O30:R30, 4, FALSE)</f>
        <v>#N/A</v>
      </c>
      <c r="P43" t="e">
        <f>VLOOKUP(탐구!$P$16, '전체성적(반별)'!O30:R30, 4, FALSE)</f>
        <v>#N/A</v>
      </c>
      <c r="Q43" t="e">
        <f>VLOOKUP(탐구!$Q$16, '전체성적(반별)'!O30:R30, 4, FALSE)</f>
        <v>#N/A</v>
      </c>
      <c r="R43" t="e">
        <f>VLOOKUP(탐구!$R$16, '전체성적(반별)'!O30:R30, 4, FALSE)</f>
        <v>#N/A</v>
      </c>
      <c r="S43" t="e">
        <f>VLOOKUP(탐구!$S$16, '전체성적(반별)'!O30:R30, 4, FALSE)</f>
        <v>#N/A</v>
      </c>
    </row>
    <row r="44" spans="1:19">
      <c r="A44" s="381">
        <v>28</v>
      </c>
      <c r="C44" t="e">
        <f>VLOOKUP(탐구!$C$16, '전체성적(반별)'!O31:R31, 4, FALSE)</f>
        <v>#N/A</v>
      </c>
      <c r="D44" t="e">
        <f>VLOOKUP(탐구!$D$16, '전체성적(반별)'!O31:R31, 4, FALSE)</f>
        <v>#N/A</v>
      </c>
      <c r="E44" t="e">
        <f>VLOOKUP(탐구!$E$16, '전체성적(반별)'!O31:R31, 4, FALSE)</f>
        <v>#N/A</v>
      </c>
      <c r="F44" t="e">
        <f>VLOOKUP(탐구!$F$16, '전체성적(반별)'!O31:R31, 4, FALSE)</f>
        <v>#N/A</v>
      </c>
      <c r="G44">
        <f>VLOOKUP(탐구!$G$16, '전체성적(반별)'!O31:R31, 4, FALSE)</f>
        <v>2</v>
      </c>
      <c r="H44" t="e">
        <f>VLOOKUP(탐구!$H$16, '전체성적(반별)'!O31:R31, 4, FALSE)</f>
        <v>#N/A</v>
      </c>
      <c r="I44" t="e">
        <f>VLOOKUP(탐구!$I$16, '전체성적(반별)'!O31:R31, 4, FALSE)</f>
        <v>#N/A</v>
      </c>
      <c r="J44" t="e">
        <f>VLOOKUP(탐구!$J$16, '전체성적(반별)'!O31:R31, 4, FALSE)</f>
        <v>#N/A</v>
      </c>
      <c r="K44" t="e">
        <f>VLOOKUP(탐구!$K$16, '전체성적(반별)'!O31:R31, 4, FALSE)</f>
        <v>#N/A</v>
      </c>
      <c r="L44" t="e">
        <f>VLOOKUP(탐구!$L$16, '전체성적(반별)'!O31:R31, 4, FALSE)</f>
        <v>#N/A</v>
      </c>
      <c r="M44" t="e">
        <f>VLOOKUP(탐구!$M$16, '전체성적(반별)'!O31:R31, 4, FALSE)</f>
        <v>#N/A</v>
      </c>
      <c r="N44" t="e">
        <f>VLOOKUP(탐구!$N$16, '전체성적(반별)'!O31:R31, 4, FALSE)</f>
        <v>#N/A</v>
      </c>
      <c r="O44" t="e">
        <f>VLOOKUP(탐구!$O$16, '전체성적(반별)'!O31:R31, 4, FALSE)</f>
        <v>#N/A</v>
      </c>
      <c r="P44" t="e">
        <f>VLOOKUP(탐구!$P$16, '전체성적(반별)'!O31:R31, 4, FALSE)</f>
        <v>#N/A</v>
      </c>
      <c r="Q44" t="e">
        <f>VLOOKUP(탐구!$Q$16, '전체성적(반별)'!O31:R31, 4, FALSE)</f>
        <v>#N/A</v>
      </c>
      <c r="R44" t="e">
        <f>VLOOKUP(탐구!$R$16, '전체성적(반별)'!O31:R31, 4, FALSE)</f>
        <v>#N/A</v>
      </c>
      <c r="S44" t="e">
        <f>VLOOKUP(탐구!$S$16, '전체성적(반별)'!O31:R31, 4, FALSE)</f>
        <v>#N/A</v>
      </c>
    </row>
    <row r="45" spans="1:19">
      <c r="A45" s="381">
        <v>29</v>
      </c>
      <c r="C45" t="e">
        <f>VLOOKUP(탐구!$C$16, '전체성적(반별)'!O32:R32, 4, FALSE)</f>
        <v>#N/A</v>
      </c>
      <c r="D45" t="e">
        <f>VLOOKUP(탐구!$D$16, '전체성적(반별)'!O32:R32, 4, FALSE)</f>
        <v>#N/A</v>
      </c>
      <c r="E45" t="e">
        <f>VLOOKUP(탐구!$E$16, '전체성적(반별)'!O32:R32, 4, FALSE)</f>
        <v>#N/A</v>
      </c>
      <c r="F45" t="e">
        <f>VLOOKUP(탐구!$F$16, '전체성적(반별)'!O32:R32, 4, FALSE)</f>
        <v>#N/A</v>
      </c>
      <c r="G45" t="e">
        <f>VLOOKUP(탐구!$G$16, '전체성적(반별)'!O32:R32, 4, FALSE)</f>
        <v>#N/A</v>
      </c>
      <c r="H45" t="e">
        <f>VLOOKUP(탐구!$H$16, '전체성적(반별)'!O32:R32, 4, FALSE)</f>
        <v>#N/A</v>
      </c>
      <c r="I45" t="e">
        <f>VLOOKUP(탐구!$I$16, '전체성적(반별)'!O32:R32, 4, FALSE)</f>
        <v>#N/A</v>
      </c>
      <c r="J45" t="e">
        <f>VLOOKUP(탐구!$J$16, '전체성적(반별)'!O32:R32, 4, FALSE)</f>
        <v>#N/A</v>
      </c>
      <c r="K45">
        <f>VLOOKUP(탐구!$K$16, '전체성적(반별)'!O32:R32, 4, FALSE)</f>
        <v>5</v>
      </c>
      <c r="L45" t="e">
        <f>VLOOKUP(탐구!$L$16, '전체성적(반별)'!O32:R32, 4, FALSE)</f>
        <v>#N/A</v>
      </c>
      <c r="M45" t="e">
        <f>VLOOKUP(탐구!$M$16, '전체성적(반별)'!O32:R32, 4, FALSE)</f>
        <v>#N/A</v>
      </c>
      <c r="N45" t="e">
        <f>VLOOKUP(탐구!$N$16, '전체성적(반별)'!O32:R32, 4, FALSE)</f>
        <v>#N/A</v>
      </c>
      <c r="O45" t="e">
        <f>VLOOKUP(탐구!$O$16, '전체성적(반별)'!O32:R32, 4, FALSE)</f>
        <v>#N/A</v>
      </c>
      <c r="P45" t="e">
        <f>VLOOKUP(탐구!$P$16, '전체성적(반별)'!O32:R32, 4, FALSE)</f>
        <v>#N/A</v>
      </c>
      <c r="Q45" t="e">
        <f>VLOOKUP(탐구!$Q$16, '전체성적(반별)'!O32:R32, 4, FALSE)</f>
        <v>#N/A</v>
      </c>
      <c r="R45" t="e">
        <f>VLOOKUP(탐구!$R$16, '전체성적(반별)'!O32:R32, 4, FALSE)</f>
        <v>#N/A</v>
      </c>
      <c r="S45" t="e">
        <f>VLOOKUP(탐구!$S$16, '전체성적(반별)'!O32:R32, 4, FALSE)</f>
        <v>#N/A</v>
      </c>
    </row>
    <row r="46" spans="1:19">
      <c r="A46" s="381">
        <v>30</v>
      </c>
      <c r="C46" t="e">
        <f>VLOOKUP(탐구!$C$16, '전체성적(반별)'!O33:R33, 4, FALSE)</f>
        <v>#N/A</v>
      </c>
      <c r="D46" t="e">
        <f>VLOOKUP(탐구!$D$16, '전체성적(반별)'!O33:R33, 4, FALSE)</f>
        <v>#N/A</v>
      </c>
      <c r="E46" t="e">
        <f>VLOOKUP(탐구!$E$16, '전체성적(반별)'!O33:R33, 4, FALSE)</f>
        <v>#N/A</v>
      </c>
      <c r="F46" t="e">
        <f>VLOOKUP(탐구!$F$16, '전체성적(반별)'!O33:R33, 4, FALSE)</f>
        <v>#N/A</v>
      </c>
      <c r="G46">
        <f>VLOOKUP(탐구!$G$16, '전체성적(반별)'!O33:R33, 4, FALSE)</f>
        <v>7</v>
      </c>
      <c r="H46" t="e">
        <f>VLOOKUP(탐구!$H$16, '전체성적(반별)'!O33:R33, 4, FALSE)</f>
        <v>#N/A</v>
      </c>
      <c r="I46" t="e">
        <f>VLOOKUP(탐구!$I$16, '전체성적(반별)'!O33:R33, 4, FALSE)</f>
        <v>#N/A</v>
      </c>
      <c r="J46" t="e">
        <f>VLOOKUP(탐구!$J$16, '전체성적(반별)'!O33:R33, 4, FALSE)</f>
        <v>#N/A</v>
      </c>
      <c r="K46" t="e">
        <f>VLOOKUP(탐구!$K$16, '전체성적(반별)'!O33:R33, 4, FALSE)</f>
        <v>#N/A</v>
      </c>
      <c r="L46" t="e">
        <f>VLOOKUP(탐구!$L$16, '전체성적(반별)'!O33:R33, 4, FALSE)</f>
        <v>#N/A</v>
      </c>
      <c r="M46" t="e">
        <f>VLOOKUP(탐구!$M$16, '전체성적(반별)'!O33:R33, 4, FALSE)</f>
        <v>#N/A</v>
      </c>
      <c r="N46" t="e">
        <f>VLOOKUP(탐구!$N$16, '전체성적(반별)'!O33:R33, 4, FALSE)</f>
        <v>#N/A</v>
      </c>
      <c r="O46" t="e">
        <f>VLOOKUP(탐구!$O$16, '전체성적(반별)'!O33:R33, 4, FALSE)</f>
        <v>#N/A</v>
      </c>
      <c r="P46" t="e">
        <f>VLOOKUP(탐구!$P$16, '전체성적(반별)'!O33:R33, 4, FALSE)</f>
        <v>#N/A</v>
      </c>
      <c r="Q46" t="e">
        <f>VLOOKUP(탐구!$Q$16, '전체성적(반별)'!O33:R33, 4, FALSE)</f>
        <v>#N/A</v>
      </c>
      <c r="R46" t="e">
        <f>VLOOKUP(탐구!$R$16, '전체성적(반별)'!O33:R33, 4, FALSE)</f>
        <v>#N/A</v>
      </c>
      <c r="S46" t="e">
        <f>VLOOKUP(탐구!$S$16, '전체성적(반별)'!O33:R33, 4, FALSE)</f>
        <v>#N/A</v>
      </c>
    </row>
    <row r="47" spans="1:19">
      <c r="A47" s="381">
        <v>31</v>
      </c>
      <c r="C47" t="e">
        <f>VLOOKUP(탐구!$C$16, '전체성적(반별)'!O34:R34, 4, FALSE)</f>
        <v>#N/A</v>
      </c>
      <c r="D47" t="e">
        <f>VLOOKUP(탐구!$D$16, '전체성적(반별)'!O34:R34, 4, FALSE)</f>
        <v>#N/A</v>
      </c>
      <c r="E47" t="e">
        <f>VLOOKUP(탐구!$E$16, '전체성적(반별)'!O34:R34, 4, FALSE)</f>
        <v>#N/A</v>
      </c>
      <c r="F47" t="e">
        <f>VLOOKUP(탐구!$F$16, '전체성적(반별)'!O34:R34, 4, FALSE)</f>
        <v>#N/A</v>
      </c>
      <c r="G47" t="e">
        <f>VLOOKUP(탐구!$G$16, '전체성적(반별)'!O34:R34, 4, FALSE)</f>
        <v>#N/A</v>
      </c>
      <c r="H47" t="e">
        <f>VLOOKUP(탐구!$H$16, '전체성적(반별)'!O34:R34, 4, FALSE)</f>
        <v>#N/A</v>
      </c>
      <c r="I47" t="e">
        <f>VLOOKUP(탐구!$I$16, '전체성적(반별)'!O34:R34, 4, FALSE)</f>
        <v>#N/A</v>
      </c>
      <c r="J47" t="e">
        <f>VLOOKUP(탐구!$J$16, '전체성적(반별)'!O34:R34, 4, FALSE)</f>
        <v>#N/A</v>
      </c>
      <c r="K47" t="e">
        <f>VLOOKUP(탐구!$K$16, '전체성적(반별)'!O34:R34, 4, FALSE)</f>
        <v>#N/A</v>
      </c>
      <c r="L47" t="e">
        <f>VLOOKUP(탐구!$L$16, '전체성적(반별)'!O34:R34, 4, FALSE)</f>
        <v>#N/A</v>
      </c>
      <c r="M47" t="e">
        <f>VLOOKUP(탐구!$M$16, '전체성적(반별)'!O34:R34, 4, FALSE)</f>
        <v>#N/A</v>
      </c>
      <c r="N47" t="e">
        <f>VLOOKUP(탐구!$N$16, '전체성적(반별)'!O34:R34, 4, FALSE)</f>
        <v>#N/A</v>
      </c>
      <c r="O47">
        <f>VLOOKUP(탐구!$O$16, '전체성적(반별)'!O34:R34, 4, FALSE)</f>
        <v>5</v>
      </c>
      <c r="P47" t="e">
        <f>VLOOKUP(탐구!$P$16, '전체성적(반별)'!O34:R34, 4, FALSE)</f>
        <v>#N/A</v>
      </c>
      <c r="Q47" t="e">
        <f>VLOOKUP(탐구!$Q$16, '전체성적(반별)'!O34:R34, 4, FALSE)</f>
        <v>#N/A</v>
      </c>
      <c r="R47" t="e">
        <f>VLOOKUP(탐구!$R$16, '전체성적(반별)'!O34:R34, 4, FALSE)</f>
        <v>#N/A</v>
      </c>
      <c r="S47" t="e">
        <f>VLOOKUP(탐구!$S$16, '전체성적(반별)'!O34:R34, 4, FALSE)</f>
        <v>#N/A</v>
      </c>
    </row>
    <row r="48" spans="1:19">
      <c r="A48" s="381">
        <v>32</v>
      </c>
      <c r="C48" t="e">
        <f>VLOOKUP(탐구!$C$16, '전체성적(반별)'!O35:R35, 4, FALSE)</f>
        <v>#N/A</v>
      </c>
      <c r="D48" t="e">
        <f>VLOOKUP(탐구!$D$16, '전체성적(반별)'!O35:R35, 4, FALSE)</f>
        <v>#N/A</v>
      </c>
      <c r="E48" t="e">
        <f>VLOOKUP(탐구!$E$16, '전체성적(반별)'!O35:R35, 4, FALSE)</f>
        <v>#N/A</v>
      </c>
      <c r="F48" t="e">
        <f>VLOOKUP(탐구!$F$16, '전체성적(반별)'!O35:R35, 4, FALSE)</f>
        <v>#N/A</v>
      </c>
      <c r="G48" t="e">
        <f>VLOOKUP(탐구!$G$16, '전체성적(반별)'!O35:R35, 4, FALSE)</f>
        <v>#N/A</v>
      </c>
      <c r="H48" t="e">
        <f>VLOOKUP(탐구!$H$16, '전체성적(반별)'!O35:R35, 4, FALSE)</f>
        <v>#N/A</v>
      </c>
      <c r="I48" t="e">
        <f>VLOOKUP(탐구!$I$16, '전체성적(반별)'!O35:R35, 4, FALSE)</f>
        <v>#N/A</v>
      </c>
      <c r="J48" t="e">
        <f>VLOOKUP(탐구!$J$16, '전체성적(반별)'!O35:R35, 4, FALSE)</f>
        <v>#N/A</v>
      </c>
      <c r="K48" t="e">
        <f>VLOOKUP(탐구!$K$16, '전체성적(반별)'!O35:R35, 4, FALSE)</f>
        <v>#N/A</v>
      </c>
      <c r="L48" t="e">
        <f>VLOOKUP(탐구!$L$16, '전체성적(반별)'!O35:R35, 4, FALSE)</f>
        <v>#N/A</v>
      </c>
      <c r="M48" t="e">
        <f>VLOOKUP(탐구!$M$16, '전체성적(반별)'!O35:R35, 4, FALSE)</f>
        <v>#N/A</v>
      </c>
      <c r="N48" t="e">
        <f>VLOOKUP(탐구!$N$16, '전체성적(반별)'!O35:R35, 4, FALSE)</f>
        <v>#N/A</v>
      </c>
      <c r="O48" t="e">
        <f>VLOOKUP(탐구!$O$16, '전체성적(반별)'!O35:R35, 4, FALSE)</f>
        <v>#N/A</v>
      </c>
      <c r="P48">
        <f>VLOOKUP(탐구!$P$16, '전체성적(반별)'!O35:R35, 4, FALSE)</f>
        <v>6</v>
      </c>
      <c r="Q48" t="e">
        <f>VLOOKUP(탐구!$Q$16, '전체성적(반별)'!O35:R35, 4, FALSE)</f>
        <v>#N/A</v>
      </c>
      <c r="R48" t="e">
        <f>VLOOKUP(탐구!$R$16, '전체성적(반별)'!O35:R35, 4, FALSE)</f>
        <v>#N/A</v>
      </c>
      <c r="S48" t="e">
        <f>VLOOKUP(탐구!$S$16, '전체성적(반별)'!O35:R35, 4, FALSE)</f>
        <v>#N/A</v>
      </c>
    </row>
    <row r="49" spans="1:19">
      <c r="A49" s="381">
        <v>33</v>
      </c>
      <c r="C49" t="e">
        <f>VLOOKUP(탐구!$C$16, '전체성적(반별)'!O36:R36, 4, FALSE)</f>
        <v>#N/A</v>
      </c>
      <c r="D49" t="e">
        <f>VLOOKUP(탐구!$D$16, '전체성적(반별)'!O36:R36, 4, FALSE)</f>
        <v>#N/A</v>
      </c>
      <c r="E49" t="e">
        <f>VLOOKUP(탐구!$E$16, '전체성적(반별)'!O36:R36, 4, FALSE)</f>
        <v>#N/A</v>
      </c>
      <c r="F49" t="e">
        <f>VLOOKUP(탐구!$F$16, '전체성적(반별)'!O36:R36, 4, FALSE)</f>
        <v>#N/A</v>
      </c>
      <c r="G49" t="e">
        <f>VLOOKUP(탐구!$G$16, '전체성적(반별)'!O36:R36, 4, FALSE)</f>
        <v>#N/A</v>
      </c>
      <c r="H49" t="e">
        <f>VLOOKUP(탐구!$H$16, '전체성적(반별)'!O36:R36, 4, FALSE)</f>
        <v>#N/A</v>
      </c>
      <c r="I49">
        <f>VLOOKUP(탐구!$I$16, '전체성적(반별)'!O36:R36, 4, FALSE)</f>
        <v>4</v>
      </c>
      <c r="J49" t="e">
        <f>VLOOKUP(탐구!$J$16, '전체성적(반별)'!O36:R36, 4, FALSE)</f>
        <v>#N/A</v>
      </c>
      <c r="K49" t="e">
        <f>VLOOKUP(탐구!$K$16, '전체성적(반별)'!O36:R36, 4, FALSE)</f>
        <v>#N/A</v>
      </c>
      <c r="L49" t="e">
        <f>VLOOKUP(탐구!$L$16, '전체성적(반별)'!O36:R36, 4, FALSE)</f>
        <v>#N/A</v>
      </c>
      <c r="M49" t="e">
        <f>VLOOKUP(탐구!$M$16, '전체성적(반별)'!O36:R36, 4, FALSE)</f>
        <v>#N/A</v>
      </c>
      <c r="N49" t="e">
        <f>VLOOKUP(탐구!$N$16, '전체성적(반별)'!O36:R36, 4, FALSE)</f>
        <v>#N/A</v>
      </c>
      <c r="O49" t="e">
        <f>VLOOKUP(탐구!$O$16, '전체성적(반별)'!O36:R36, 4, FALSE)</f>
        <v>#N/A</v>
      </c>
      <c r="P49" t="e">
        <f>VLOOKUP(탐구!$P$16, '전체성적(반별)'!O36:R36, 4, FALSE)</f>
        <v>#N/A</v>
      </c>
      <c r="Q49" t="e">
        <f>VLOOKUP(탐구!$Q$16, '전체성적(반별)'!O36:R36, 4, FALSE)</f>
        <v>#N/A</v>
      </c>
      <c r="R49" t="e">
        <f>VLOOKUP(탐구!$R$16, '전체성적(반별)'!O36:R36, 4, FALSE)</f>
        <v>#N/A</v>
      </c>
      <c r="S49" t="e">
        <f>VLOOKUP(탐구!$S$16, '전체성적(반별)'!O36:R36, 4, FALSE)</f>
        <v>#N/A</v>
      </c>
    </row>
    <row r="50" spans="1:19">
      <c r="A50" s="381">
        <v>34</v>
      </c>
      <c r="C50" t="e">
        <f>VLOOKUP(탐구!$C$16, '전체성적(반별)'!O37:R37, 4, FALSE)</f>
        <v>#N/A</v>
      </c>
      <c r="D50" t="e">
        <f>VLOOKUP(탐구!$D$16, '전체성적(반별)'!O37:R37, 4, FALSE)</f>
        <v>#N/A</v>
      </c>
      <c r="E50" t="e">
        <f>VLOOKUP(탐구!$E$16, '전체성적(반별)'!O37:R37, 4, FALSE)</f>
        <v>#N/A</v>
      </c>
      <c r="F50" t="e">
        <f>VLOOKUP(탐구!$F$16, '전체성적(반별)'!O37:R37, 4, FALSE)</f>
        <v>#N/A</v>
      </c>
      <c r="G50" t="e">
        <f>VLOOKUP(탐구!$G$16, '전체성적(반별)'!O37:R37, 4, FALSE)</f>
        <v>#N/A</v>
      </c>
      <c r="H50" t="e">
        <f>VLOOKUP(탐구!$H$16, '전체성적(반별)'!O37:R37, 4, FALSE)</f>
        <v>#N/A</v>
      </c>
      <c r="I50">
        <f>VLOOKUP(탐구!$I$16, '전체성적(반별)'!O37:R37, 4, FALSE)</f>
        <v>3</v>
      </c>
      <c r="J50" t="e">
        <f>VLOOKUP(탐구!$J$16, '전체성적(반별)'!O37:R37, 4, FALSE)</f>
        <v>#N/A</v>
      </c>
      <c r="K50" t="e">
        <f>VLOOKUP(탐구!$K$16, '전체성적(반별)'!O37:R37, 4, FALSE)</f>
        <v>#N/A</v>
      </c>
      <c r="L50" t="e">
        <f>VLOOKUP(탐구!$L$16, '전체성적(반별)'!O37:R37, 4, FALSE)</f>
        <v>#N/A</v>
      </c>
      <c r="M50" t="e">
        <f>VLOOKUP(탐구!$M$16, '전체성적(반별)'!O37:R37, 4, FALSE)</f>
        <v>#N/A</v>
      </c>
      <c r="N50" t="e">
        <f>VLOOKUP(탐구!$N$16, '전체성적(반별)'!O37:R37, 4, FALSE)</f>
        <v>#N/A</v>
      </c>
      <c r="O50" t="e">
        <f>VLOOKUP(탐구!$O$16, '전체성적(반별)'!O37:R37, 4, FALSE)</f>
        <v>#N/A</v>
      </c>
      <c r="P50" t="e">
        <f>VLOOKUP(탐구!$P$16, '전체성적(반별)'!O37:R37, 4, FALSE)</f>
        <v>#N/A</v>
      </c>
      <c r="Q50" t="e">
        <f>VLOOKUP(탐구!$Q$16, '전체성적(반별)'!O37:R37, 4, FALSE)</f>
        <v>#N/A</v>
      </c>
      <c r="R50" t="e">
        <f>VLOOKUP(탐구!$R$16, '전체성적(반별)'!O37:R37, 4, FALSE)</f>
        <v>#N/A</v>
      </c>
      <c r="S50" t="e">
        <f>VLOOKUP(탐구!$S$16, '전체성적(반별)'!O37:R37, 4, FALSE)</f>
        <v>#N/A</v>
      </c>
    </row>
    <row r="51" spans="1:19">
      <c r="A51" s="381">
        <v>35</v>
      </c>
      <c r="C51" t="e">
        <f>VLOOKUP(탐구!$C$16, '전체성적(반별)'!O38:R38, 4, FALSE)</f>
        <v>#N/A</v>
      </c>
      <c r="D51" t="e">
        <f>VLOOKUP(탐구!$D$16, '전체성적(반별)'!O38:R38, 4, FALSE)</f>
        <v>#N/A</v>
      </c>
      <c r="E51" t="e">
        <f>VLOOKUP(탐구!$E$16, '전체성적(반별)'!O38:R38, 4, FALSE)</f>
        <v>#N/A</v>
      </c>
      <c r="F51" t="e">
        <f>VLOOKUP(탐구!$F$16, '전체성적(반별)'!O38:R38, 4, FALSE)</f>
        <v>#N/A</v>
      </c>
      <c r="G51" t="e">
        <f>VLOOKUP(탐구!$G$16, '전체성적(반별)'!O38:R38, 4, FALSE)</f>
        <v>#N/A</v>
      </c>
      <c r="H51" t="e">
        <f>VLOOKUP(탐구!$H$16, '전체성적(반별)'!O38:R38, 4, FALSE)</f>
        <v>#N/A</v>
      </c>
      <c r="I51" t="e">
        <f>VLOOKUP(탐구!$I$16, '전체성적(반별)'!O38:R38, 4, FALSE)</f>
        <v>#N/A</v>
      </c>
      <c r="J51" t="e">
        <f>VLOOKUP(탐구!$J$16, '전체성적(반별)'!O38:R38, 4, FALSE)</f>
        <v>#N/A</v>
      </c>
      <c r="K51" t="e">
        <f>VLOOKUP(탐구!$K$16, '전체성적(반별)'!O38:R38, 4, FALSE)</f>
        <v>#N/A</v>
      </c>
      <c r="L51" t="e">
        <f>VLOOKUP(탐구!$L$16, '전체성적(반별)'!O38:R38, 4, FALSE)</f>
        <v>#N/A</v>
      </c>
      <c r="M51" t="e">
        <f>VLOOKUP(탐구!$M$16, '전체성적(반별)'!O38:R38, 4, FALSE)</f>
        <v>#N/A</v>
      </c>
      <c r="N51" t="e">
        <f>VLOOKUP(탐구!$N$16, '전체성적(반별)'!O38:R38, 4, FALSE)</f>
        <v>#N/A</v>
      </c>
      <c r="O51" t="e">
        <f>VLOOKUP(탐구!$O$16, '전체성적(반별)'!O38:R38, 4, FALSE)</f>
        <v>#N/A</v>
      </c>
      <c r="P51" t="e">
        <f>VLOOKUP(탐구!$P$16, '전체성적(반별)'!O38:R38, 4, FALSE)</f>
        <v>#N/A</v>
      </c>
      <c r="Q51" t="e">
        <f>VLOOKUP(탐구!$Q$16, '전체성적(반별)'!O38:R38, 4, FALSE)</f>
        <v>#N/A</v>
      </c>
      <c r="R51" t="e">
        <f>VLOOKUP(탐구!$R$16, '전체성적(반별)'!O38:R38, 4, FALSE)</f>
        <v>#N/A</v>
      </c>
      <c r="S51" t="e">
        <f>VLOOKUP(탐구!$S$16, '전체성적(반별)'!O38:R38, 4, FALSE)</f>
        <v>#N/A</v>
      </c>
    </row>
    <row r="52" spans="1:19">
      <c r="A52" s="381">
        <v>36</v>
      </c>
      <c r="C52" t="e">
        <f>VLOOKUP(탐구!$C$16, '전체성적(반별)'!O39:R39, 4, FALSE)</f>
        <v>#N/A</v>
      </c>
      <c r="D52" t="e">
        <f>VLOOKUP(탐구!$D$16, '전체성적(반별)'!O39:R39, 4, FALSE)</f>
        <v>#N/A</v>
      </c>
      <c r="E52" t="e">
        <f>VLOOKUP(탐구!$E$16, '전체성적(반별)'!O39:R39, 4, FALSE)</f>
        <v>#N/A</v>
      </c>
      <c r="F52" t="e">
        <f>VLOOKUP(탐구!$F$16, '전체성적(반별)'!O39:R39, 4, FALSE)</f>
        <v>#N/A</v>
      </c>
      <c r="G52" t="e">
        <f>VLOOKUP(탐구!$G$16, '전체성적(반별)'!O39:R39, 4, FALSE)</f>
        <v>#N/A</v>
      </c>
      <c r="H52" t="e">
        <f>VLOOKUP(탐구!$H$16, '전체성적(반별)'!O39:R39, 4, FALSE)</f>
        <v>#N/A</v>
      </c>
      <c r="I52" t="e">
        <f>VLOOKUP(탐구!$I$16, '전체성적(반별)'!O39:R39, 4, FALSE)</f>
        <v>#N/A</v>
      </c>
      <c r="J52" t="e">
        <f>VLOOKUP(탐구!$J$16, '전체성적(반별)'!O39:R39, 4, FALSE)</f>
        <v>#N/A</v>
      </c>
      <c r="K52" t="e">
        <f>VLOOKUP(탐구!$K$16, '전체성적(반별)'!O39:R39, 4, FALSE)</f>
        <v>#N/A</v>
      </c>
      <c r="L52" t="e">
        <f>VLOOKUP(탐구!$L$16, '전체성적(반별)'!O39:R39, 4, FALSE)</f>
        <v>#N/A</v>
      </c>
      <c r="M52" t="e">
        <f>VLOOKUP(탐구!$M$16, '전체성적(반별)'!O39:R39, 4, FALSE)</f>
        <v>#N/A</v>
      </c>
      <c r="N52">
        <f>VLOOKUP(탐구!$N$16, '전체성적(반별)'!O39:R39, 4, FALSE)</f>
        <v>6</v>
      </c>
      <c r="O52" t="e">
        <f>VLOOKUP(탐구!$O$16, '전체성적(반별)'!O39:R39, 4, FALSE)</f>
        <v>#N/A</v>
      </c>
      <c r="P52" t="e">
        <f>VLOOKUP(탐구!$P$16, '전체성적(반별)'!O39:R39, 4, FALSE)</f>
        <v>#N/A</v>
      </c>
      <c r="Q52" t="e">
        <f>VLOOKUP(탐구!$Q$16, '전체성적(반별)'!O39:R39, 4, FALSE)</f>
        <v>#N/A</v>
      </c>
      <c r="R52" t="e">
        <f>VLOOKUP(탐구!$R$16, '전체성적(반별)'!O39:R39, 4, FALSE)</f>
        <v>#N/A</v>
      </c>
      <c r="S52" t="e">
        <f>VLOOKUP(탐구!$S$16, '전체성적(반별)'!O39:R39, 4, FALSE)</f>
        <v>#N/A</v>
      </c>
    </row>
    <row r="53" spans="1:19">
      <c r="A53" s="381">
        <v>37</v>
      </c>
      <c r="C53" t="e">
        <f>VLOOKUP(탐구!$C$16, '전체성적(반별)'!O40:R40, 4, FALSE)</f>
        <v>#N/A</v>
      </c>
      <c r="D53" t="e">
        <f>VLOOKUP(탐구!$D$16, '전체성적(반별)'!O40:R40, 4, FALSE)</f>
        <v>#N/A</v>
      </c>
      <c r="E53" t="e">
        <f>VLOOKUP(탐구!$E$16, '전체성적(반별)'!O40:R40, 4, FALSE)</f>
        <v>#N/A</v>
      </c>
      <c r="F53" t="e">
        <f>VLOOKUP(탐구!$F$16, '전체성적(반별)'!O40:R40, 4, FALSE)</f>
        <v>#N/A</v>
      </c>
      <c r="G53">
        <f>VLOOKUP(탐구!$G$16, '전체성적(반별)'!O40:R40, 4, FALSE)</f>
        <v>6</v>
      </c>
      <c r="H53" t="e">
        <f>VLOOKUP(탐구!$H$16, '전체성적(반별)'!O40:R40, 4, FALSE)</f>
        <v>#N/A</v>
      </c>
      <c r="I53" t="e">
        <f>VLOOKUP(탐구!$I$16, '전체성적(반별)'!O40:R40, 4, FALSE)</f>
        <v>#N/A</v>
      </c>
      <c r="J53" t="e">
        <f>VLOOKUP(탐구!$J$16, '전체성적(반별)'!O40:R40, 4, FALSE)</f>
        <v>#N/A</v>
      </c>
      <c r="K53" t="e">
        <f>VLOOKUP(탐구!$K$16, '전체성적(반별)'!O40:R40, 4, FALSE)</f>
        <v>#N/A</v>
      </c>
      <c r="L53" t="e">
        <f>VLOOKUP(탐구!$L$16, '전체성적(반별)'!O40:R40, 4, FALSE)</f>
        <v>#N/A</v>
      </c>
      <c r="M53" t="e">
        <f>VLOOKUP(탐구!$M$16, '전체성적(반별)'!O40:R40, 4, FALSE)</f>
        <v>#N/A</v>
      </c>
      <c r="N53" t="e">
        <f>VLOOKUP(탐구!$N$16, '전체성적(반별)'!O40:R40, 4, FALSE)</f>
        <v>#N/A</v>
      </c>
      <c r="O53" t="e">
        <f>VLOOKUP(탐구!$O$16, '전체성적(반별)'!O40:R40, 4, FALSE)</f>
        <v>#N/A</v>
      </c>
      <c r="P53" t="e">
        <f>VLOOKUP(탐구!$P$16, '전체성적(반별)'!O40:R40, 4, FALSE)</f>
        <v>#N/A</v>
      </c>
      <c r="Q53" t="e">
        <f>VLOOKUP(탐구!$Q$16, '전체성적(반별)'!O40:R40, 4, FALSE)</f>
        <v>#N/A</v>
      </c>
      <c r="R53" t="e">
        <f>VLOOKUP(탐구!$R$16, '전체성적(반별)'!O40:R40, 4, FALSE)</f>
        <v>#N/A</v>
      </c>
      <c r="S53" t="e">
        <f>VLOOKUP(탐구!$S$16, '전체성적(반별)'!O40:R40, 4, FALSE)</f>
        <v>#N/A</v>
      </c>
    </row>
    <row r="54" spans="1:19">
      <c r="A54" s="381">
        <v>38</v>
      </c>
      <c r="C54" t="e">
        <f>VLOOKUP(탐구!$C$16, '전체성적(반별)'!O41:R41, 4, FALSE)</f>
        <v>#N/A</v>
      </c>
      <c r="D54" t="e">
        <f>VLOOKUP(탐구!$D$16, '전체성적(반별)'!O41:R41, 4, FALSE)</f>
        <v>#N/A</v>
      </c>
      <c r="E54" t="e">
        <f>VLOOKUP(탐구!$E$16, '전체성적(반별)'!O41:R41, 4, FALSE)</f>
        <v>#N/A</v>
      </c>
      <c r="F54" t="e">
        <f>VLOOKUP(탐구!$F$16, '전체성적(반별)'!O41:R41, 4, FALSE)</f>
        <v>#N/A</v>
      </c>
      <c r="G54" t="e">
        <f>VLOOKUP(탐구!$G$16, '전체성적(반별)'!O41:R41, 4, FALSE)</f>
        <v>#N/A</v>
      </c>
      <c r="H54" t="e">
        <f>VLOOKUP(탐구!$H$16, '전체성적(반별)'!O41:R41, 4, FALSE)</f>
        <v>#N/A</v>
      </c>
      <c r="I54">
        <f>VLOOKUP(탐구!$I$16, '전체성적(반별)'!O41:R41, 4, FALSE)</f>
        <v>6</v>
      </c>
      <c r="J54" t="e">
        <f>VLOOKUP(탐구!$J$16, '전체성적(반별)'!O41:R41, 4, FALSE)</f>
        <v>#N/A</v>
      </c>
      <c r="K54" t="e">
        <f>VLOOKUP(탐구!$K$16, '전체성적(반별)'!O41:R41, 4, FALSE)</f>
        <v>#N/A</v>
      </c>
      <c r="L54" t="e">
        <f>VLOOKUP(탐구!$L$16, '전체성적(반별)'!O41:R41, 4, FALSE)</f>
        <v>#N/A</v>
      </c>
      <c r="M54" t="e">
        <f>VLOOKUP(탐구!$M$16, '전체성적(반별)'!O41:R41, 4, FALSE)</f>
        <v>#N/A</v>
      </c>
      <c r="N54" t="e">
        <f>VLOOKUP(탐구!$N$16, '전체성적(반별)'!O41:R41, 4, FALSE)</f>
        <v>#N/A</v>
      </c>
      <c r="O54" t="e">
        <f>VLOOKUP(탐구!$O$16, '전체성적(반별)'!O41:R41, 4, FALSE)</f>
        <v>#N/A</v>
      </c>
      <c r="P54" t="e">
        <f>VLOOKUP(탐구!$P$16, '전체성적(반별)'!O41:R41, 4, FALSE)</f>
        <v>#N/A</v>
      </c>
      <c r="Q54" t="e">
        <f>VLOOKUP(탐구!$Q$16, '전체성적(반별)'!O41:R41, 4, FALSE)</f>
        <v>#N/A</v>
      </c>
      <c r="R54" t="e">
        <f>VLOOKUP(탐구!$R$16, '전체성적(반별)'!O41:R41, 4, FALSE)</f>
        <v>#N/A</v>
      </c>
      <c r="S54" t="e">
        <f>VLOOKUP(탐구!$S$16, '전체성적(반별)'!O41:R41, 4, FALSE)</f>
        <v>#N/A</v>
      </c>
    </row>
    <row r="55" spans="1:19">
      <c r="A55" s="381">
        <v>39</v>
      </c>
      <c r="C55" t="e">
        <f>VLOOKUP(탐구!$C$16, '전체성적(반별)'!O42:R42, 4, FALSE)</f>
        <v>#N/A</v>
      </c>
      <c r="D55" t="e">
        <f>VLOOKUP(탐구!$D$16, '전체성적(반별)'!O42:R42, 4, FALSE)</f>
        <v>#N/A</v>
      </c>
      <c r="E55" t="e">
        <f>VLOOKUP(탐구!$E$16, '전체성적(반별)'!O42:R42, 4, FALSE)</f>
        <v>#N/A</v>
      </c>
      <c r="F55" t="e">
        <f>VLOOKUP(탐구!$F$16, '전체성적(반별)'!O42:R42, 4, FALSE)</f>
        <v>#N/A</v>
      </c>
      <c r="G55" t="e">
        <f>VLOOKUP(탐구!$G$16, '전체성적(반별)'!O42:R42, 4, FALSE)</f>
        <v>#N/A</v>
      </c>
      <c r="H55" t="e">
        <f>VLOOKUP(탐구!$H$16, '전체성적(반별)'!O42:R42, 4, FALSE)</f>
        <v>#N/A</v>
      </c>
      <c r="I55" t="e">
        <f>VLOOKUP(탐구!$I$16, '전체성적(반별)'!O42:R42, 4, FALSE)</f>
        <v>#N/A</v>
      </c>
      <c r="J55" t="e">
        <f>VLOOKUP(탐구!$J$16, '전체성적(반별)'!O42:R42, 4, FALSE)</f>
        <v>#N/A</v>
      </c>
      <c r="K55" t="e">
        <f>VLOOKUP(탐구!$K$16, '전체성적(반별)'!O42:R42, 4, FALSE)</f>
        <v>#N/A</v>
      </c>
      <c r="L55" t="e">
        <f>VLOOKUP(탐구!$L$16, '전체성적(반별)'!O42:R42, 4, FALSE)</f>
        <v>#N/A</v>
      </c>
      <c r="M55">
        <f>VLOOKUP(탐구!$M$16, '전체성적(반별)'!O42:R42, 4, FALSE)</f>
        <v>4</v>
      </c>
      <c r="N55" t="e">
        <f>VLOOKUP(탐구!$N$16, '전체성적(반별)'!O42:R42, 4, FALSE)</f>
        <v>#N/A</v>
      </c>
      <c r="O55" t="e">
        <f>VLOOKUP(탐구!$O$16, '전체성적(반별)'!O42:R42, 4, FALSE)</f>
        <v>#N/A</v>
      </c>
      <c r="P55" t="e">
        <f>VLOOKUP(탐구!$P$16, '전체성적(반별)'!O42:R42, 4, FALSE)</f>
        <v>#N/A</v>
      </c>
      <c r="Q55" t="e">
        <f>VLOOKUP(탐구!$Q$16, '전체성적(반별)'!O42:R42, 4, FALSE)</f>
        <v>#N/A</v>
      </c>
      <c r="R55" t="e">
        <f>VLOOKUP(탐구!$R$16, '전체성적(반별)'!O42:R42, 4, FALSE)</f>
        <v>#N/A</v>
      </c>
      <c r="S55" t="e">
        <f>VLOOKUP(탐구!$S$16, '전체성적(반별)'!O42:R42, 4, FALSE)</f>
        <v>#N/A</v>
      </c>
    </row>
    <row r="56" spans="1:19">
      <c r="A56" s="381">
        <v>40</v>
      </c>
      <c r="C56" t="e">
        <f>VLOOKUP(탐구!$C$16, '전체성적(반별)'!O43:R43, 4, FALSE)</f>
        <v>#N/A</v>
      </c>
      <c r="D56" t="e">
        <f>VLOOKUP(탐구!$D$16, '전체성적(반별)'!O43:R43, 4, FALSE)</f>
        <v>#N/A</v>
      </c>
      <c r="E56" t="e">
        <f>VLOOKUP(탐구!$E$16, '전체성적(반별)'!O43:R43, 4, FALSE)</f>
        <v>#N/A</v>
      </c>
      <c r="F56" t="e">
        <f>VLOOKUP(탐구!$F$16, '전체성적(반별)'!O43:R43, 4, FALSE)</f>
        <v>#N/A</v>
      </c>
      <c r="G56" t="e">
        <f>VLOOKUP(탐구!$G$16, '전체성적(반별)'!O43:R43, 4, FALSE)</f>
        <v>#N/A</v>
      </c>
      <c r="H56" t="e">
        <f>VLOOKUP(탐구!$H$16, '전체성적(반별)'!O43:R43, 4, FALSE)</f>
        <v>#N/A</v>
      </c>
      <c r="I56">
        <f>VLOOKUP(탐구!$I$16, '전체성적(반별)'!O43:R43, 4, FALSE)</f>
        <v>4</v>
      </c>
      <c r="J56" t="e">
        <f>VLOOKUP(탐구!$J$16, '전체성적(반별)'!O43:R43, 4, FALSE)</f>
        <v>#N/A</v>
      </c>
      <c r="K56" t="e">
        <f>VLOOKUP(탐구!$K$16, '전체성적(반별)'!O43:R43, 4, FALSE)</f>
        <v>#N/A</v>
      </c>
      <c r="L56" t="e">
        <f>VLOOKUP(탐구!$L$16, '전체성적(반별)'!O43:R43, 4, FALSE)</f>
        <v>#N/A</v>
      </c>
      <c r="M56" t="e">
        <f>VLOOKUP(탐구!$M$16, '전체성적(반별)'!O43:R43, 4, FALSE)</f>
        <v>#N/A</v>
      </c>
      <c r="N56" t="e">
        <f>VLOOKUP(탐구!$N$16, '전체성적(반별)'!O43:R43, 4, FALSE)</f>
        <v>#N/A</v>
      </c>
      <c r="O56" t="e">
        <f>VLOOKUP(탐구!$O$16, '전체성적(반별)'!O43:R43, 4, FALSE)</f>
        <v>#N/A</v>
      </c>
      <c r="P56" t="e">
        <f>VLOOKUP(탐구!$P$16, '전체성적(반별)'!O43:R43, 4, FALSE)</f>
        <v>#N/A</v>
      </c>
      <c r="Q56" t="e">
        <f>VLOOKUP(탐구!$Q$16, '전체성적(반별)'!O43:R43, 4, FALSE)</f>
        <v>#N/A</v>
      </c>
      <c r="R56" t="e">
        <f>VLOOKUP(탐구!$R$16, '전체성적(반별)'!O43:R43, 4, FALSE)</f>
        <v>#N/A</v>
      </c>
      <c r="S56" t="e">
        <f>VLOOKUP(탐구!$S$16, '전체성적(반별)'!O43:R43, 4, FALSE)</f>
        <v>#N/A</v>
      </c>
    </row>
    <row r="57" spans="1:19">
      <c r="A57" s="381">
        <v>41</v>
      </c>
      <c r="C57" t="e">
        <f>VLOOKUP(탐구!$C$16, '전체성적(반별)'!O44:R44, 4, FALSE)</f>
        <v>#N/A</v>
      </c>
      <c r="D57" t="e">
        <f>VLOOKUP(탐구!$D$16, '전체성적(반별)'!O44:R44, 4, FALSE)</f>
        <v>#N/A</v>
      </c>
      <c r="E57" t="e">
        <f>VLOOKUP(탐구!$E$16, '전체성적(반별)'!O44:R44, 4, FALSE)</f>
        <v>#N/A</v>
      </c>
      <c r="F57" t="e">
        <f>VLOOKUP(탐구!$F$16, '전체성적(반별)'!O44:R44, 4, FALSE)</f>
        <v>#N/A</v>
      </c>
      <c r="G57" t="e">
        <f>VLOOKUP(탐구!$G$16, '전체성적(반별)'!O44:R44, 4, FALSE)</f>
        <v>#N/A</v>
      </c>
      <c r="H57" t="e">
        <f>VLOOKUP(탐구!$H$16, '전체성적(반별)'!O44:R44, 4, FALSE)</f>
        <v>#N/A</v>
      </c>
      <c r="I57">
        <f>VLOOKUP(탐구!$I$16, '전체성적(반별)'!O44:R44, 4, FALSE)</f>
        <v>4</v>
      </c>
      <c r="J57" t="e">
        <f>VLOOKUP(탐구!$J$16, '전체성적(반별)'!O44:R44, 4, FALSE)</f>
        <v>#N/A</v>
      </c>
      <c r="K57" t="e">
        <f>VLOOKUP(탐구!$K$16, '전체성적(반별)'!O44:R44, 4, FALSE)</f>
        <v>#N/A</v>
      </c>
      <c r="L57" t="e">
        <f>VLOOKUP(탐구!$L$16, '전체성적(반별)'!O44:R44, 4, FALSE)</f>
        <v>#N/A</v>
      </c>
      <c r="M57" t="e">
        <f>VLOOKUP(탐구!$M$16, '전체성적(반별)'!O44:R44, 4, FALSE)</f>
        <v>#N/A</v>
      </c>
      <c r="N57" t="e">
        <f>VLOOKUP(탐구!$N$16, '전체성적(반별)'!O44:R44, 4, FALSE)</f>
        <v>#N/A</v>
      </c>
      <c r="O57" t="e">
        <f>VLOOKUP(탐구!$O$16, '전체성적(반별)'!O44:R44, 4, FALSE)</f>
        <v>#N/A</v>
      </c>
      <c r="P57" t="e">
        <f>VLOOKUP(탐구!$P$16, '전체성적(반별)'!O44:R44, 4, FALSE)</f>
        <v>#N/A</v>
      </c>
      <c r="Q57" t="e">
        <f>VLOOKUP(탐구!$Q$16, '전체성적(반별)'!O44:R44, 4, FALSE)</f>
        <v>#N/A</v>
      </c>
      <c r="R57" t="e">
        <f>VLOOKUP(탐구!$R$16, '전체성적(반별)'!O44:R44, 4, FALSE)</f>
        <v>#N/A</v>
      </c>
      <c r="S57" t="e">
        <f>VLOOKUP(탐구!$S$16, '전체성적(반별)'!O44:R44, 4, FALSE)</f>
        <v>#N/A</v>
      </c>
    </row>
    <row r="58" spans="1:19">
      <c r="A58" s="381">
        <v>42</v>
      </c>
      <c r="C58" t="e">
        <f>VLOOKUP(탐구!$C$16, '전체성적(반별)'!O45:R45, 4, FALSE)</f>
        <v>#N/A</v>
      </c>
      <c r="D58" t="e">
        <f>VLOOKUP(탐구!$D$16, '전체성적(반별)'!O45:R45, 4, FALSE)</f>
        <v>#N/A</v>
      </c>
      <c r="E58" t="e">
        <f>VLOOKUP(탐구!$E$16, '전체성적(반별)'!O45:R45, 4, FALSE)</f>
        <v>#N/A</v>
      </c>
      <c r="F58" t="e">
        <f>VLOOKUP(탐구!$F$16, '전체성적(반별)'!O45:R45, 4, FALSE)</f>
        <v>#N/A</v>
      </c>
      <c r="G58" t="e">
        <f>VLOOKUP(탐구!$G$16, '전체성적(반별)'!O45:R45, 4, FALSE)</f>
        <v>#N/A</v>
      </c>
      <c r="H58" t="e">
        <f>VLOOKUP(탐구!$H$16, '전체성적(반별)'!O45:R45, 4, FALSE)</f>
        <v>#N/A</v>
      </c>
      <c r="I58">
        <f>VLOOKUP(탐구!$I$16, '전체성적(반별)'!O45:R45, 4, FALSE)</f>
        <v>6</v>
      </c>
      <c r="J58" t="e">
        <f>VLOOKUP(탐구!$J$16, '전체성적(반별)'!O45:R45, 4, FALSE)</f>
        <v>#N/A</v>
      </c>
      <c r="K58" t="e">
        <f>VLOOKUP(탐구!$K$16, '전체성적(반별)'!O45:R45, 4, FALSE)</f>
        <v>#N/A</v>
      </c>
      <c r="L58" t="e">
        <f>VLOOKUP(탐구!$L$16, '전체성적(반별)'!O45:R45, 4, FALSE)</f>
        <v>#N/A</v>
      </c>
      <c r="M58" t="e">
        <f>VLOOKUP(탐구!$M$16, '전체성적(반별)'!O45:R45, 4, FALSE)</f>
        <v>#N/A</v>
      </c>
      <c r="N58" t="e">
        <f>VLOOKUP(탐구!$N$16, '전체성적(반별)'!O45:R45, 4, FALSE)</f>
        <v>#N/A</v>
      </c>
      <c r="O58" t="e">
        <f>VLOOKUP(탐구!$O$16, '전체성적(반별)'!O45:R45, 4, FALSE)</f>
        <v>#N/A</v>
      </c>
      <c r="P58" t="e">
        <f>VLOOKUP(탐구!$P$16, '전체성적(반별)'!O45:R45, 4, FALSE)</f>
        <v>#N/A</v>
      </c>
      <c r="Q58" t="e">
        <f>VLOOKUP(탐구!$Q$16, '전체성적(반별)'!O45:R45, 4, FALSE)</f>
        <v>#N/A</v>
      </c>
      <c r="R58" t="e">
        <f>VLOOKUP(탐구!$R$16, '전체성적(반별)'!O45:R45, 4, FALSE)</f>
        <v>#N/A</v>
      </c>
      <c r="S58" t="e">
        <f>VLOOKUP(탐구!$S$16, '전체성적(반별)'!O45:R45, 4, FALSE)</f>
        <v>#N/A</v>
      </c>
    </row>
    <row r="59" spans="1:19">
      <c r="A59" s="381">
        <v>43</v>
      </c>
      <c r="C59" t="e">
        <f>VLOOKUP(탐구!$C$16, '전체성적(반별)'!O46:R46, 4, FALSE)</f>
        <v>#N/A</v>
      </c>
      <c r="D59" t="e">
        <f>VLOOKUP(탐구!$D$16, '전체성적(반별)'!O46:R46, 4, FALSE)</f>
        <v>#N/A</v>
      </c>
      <c r="E59" t="e">
        <f>VLOOKUP(탐구!$E$16, '전체성적(반별)'!O46:R46, 4, FALSE)</f>
        <v>#N/A</v>
      </c>
      <c r="F59" t="e">
        <f>VLOOKUP(탐구!$F$16, '전체성적(반별)'!O46:R46, 4, FALSE)</f>
        <v>#N/A</v>
      </c>
      <c r="G59" t="e">
        <f>VLOOKUP(탐구!$G$16, '전체성적(반별)'!O46:R46, 4, FALSE)</f>
        <v>#N/A</v>
      </c>
      <c r="H59" t="e">
        <f>VLOOKUP(탐구!$H$16, '전체성적(반별)'!O46:R46, 4, FALSE)</f>
        <v>#N/A</v>
      </c>
      <c r="I59">
        <f>VLOOKUP(탐구!$I$16, '전체성적(반별)'!O46:R46, 4, FALSE)</f>
        <v>3</v>
      </c>
      <c r="J59" t="e">
        <f>VLOOKUP(탐구!$J$16, '전체성적(반별)'!O46:R46, 4, FALSE)</f>
        <v>#N/A</v>
      </c>
      <c r="K59" t="e">
        <f>VLOOKUP(탐구!$K$16, '전체성적(반별)'!O46:R46, 4, FALSE)</f>
        <v>#N/A</v>
      </c>
      <c r="L59" t="e">
        <f>VLOOKUP(탐구!$L$16, '전체성적(반별)'!O46:R46, 4, FALSE)</f>
        <v>#N/A</v>
      </c>
      <c r="M59" t="e">
        <f>VLOOKUP(탐구!$M$16, '전체성적(반별)'!O46:R46, 4, FALSE)</f>
        <v>#N/A</v>
      </c>
      <c r="N59" t="e">
        <f>VLOOKUP(탐구!$N$16, '전체성적(반별)'!O46:R46, 4, FALSE)</f>
        <v>#N/A</v>
      </c>
      <c r="O59" t="e">
        <f>VLOOKUP(탐구!$O$16, '전체성적(반별)'!O46:R46, 4, FALSE)</f>
        <v>#N/A</v>
      </c>
      <c r="P59" t="e">
        <f>VLOOKUP(탐구!$P$16, '전체성적(반별)'!O46:R46, 4, FALSE)</f>
        <v>#N/A</v>
      </c>
      <c r="Q59" t="e">
        <f>VLOOKUP(탐구!$Q$16, '전체성적(반별)'!O46:R46, 4, FALSE)</f>
        <v>#N/A</v>
      </c>
      <c r="R59" t="e">
        <f>VLOOKUP(탐구!$R$16, '전체성적(반별)'!O46:R46, 4, FALSE)</f>
        <v>#N/A</v>
      </c>
      <c r="S59" t="e">
        <f>VLOOKUP(탐구!$S$16, '전체성적(반별)'!O46:R46, 4, FALSE)</f>
        <v>#N/A</v>
      </c>
    </row>
    <row r="60" spans="1:19">
      <c r="A60" s="381">
        <v>44</v>
      </c>
      <c r="C60" t="e">
        <f>VLOOKUP(탐구!$C$16, '전체성적(반별)'!O47:R47, 4, FALSE)</f>
        <v>#N/A</v>
      </c>
      <c r="D60" t="e">
        <f>VLOOKUP(탐구!$D$16, '전체성적(반별)'!O47:R47, 4, FALSE)</f>
        <v>#N/A</v>
      </c>
      <c r="E60" t="e">
        <f>VLOOKUP(탐구!$E$16, '전체성적(반별)'!O47:R47, 4, FALSE)</f>
        <v>#N/A</v>
      </c>
      <c r="F60" t="e">
        <f>VLOOKUP(탐구!$F$16, '전체성적(반별)'!O47:R47, 4, FALSE)</f>
        <v>#N/A</v>
      </c>
      <c r="G60" t="e">
        <f>VLOOKUP(탐구!$G$16, '전체성적(반별)'!O47:R47, 4, FALSE)</f>
        <v>#N/A</v>
      </c>
      <c r="H60">
        <f>VLOOKUP(탐구!$H$16, '전체성적(반별)'!O47:R47, 4, FALSE)</f>
        <v>6</v>
      </c>
      <c r="I60" t="e">
        <f>VLOOKUP(탐구!$I$16, '전체성적(반별)'!O47:R47, 4, FALSE)</f>
        <v>#N/A</v>
      </c>
      <c r="J60" t="e">
        <f>VLOOKUP(탐구!$J$16, '전체성적(반별)'!O47:R47, 4, FALSE)</f>
        <v>#N/A</v>
      </c>
      <c r="K60" t="e">
        <f>VLOOKUP(탐구!$K$16, '전체성적(반별)'!O47:R47, 4, FALSE)</f>
        <v>#N/A</v>
      </c>
      <c r="L60" t="e">
        <f>VLOOKUP(탐구!$L$16, '전체성적(반별)'!O47:R47, 4, FALSE)</f>
        <v>#N/A</v>
      </c>
      <c r="M60" t="e">
        <f>VLOOKUP(탐구!$M$16, '전체성적(반별)'!O47:R47, 4, FALSE)</f>
        <v>#N/A</v>
      </c>
      <c r="N60" t="e">
        <f>VLOOKUP(탐구!$N$16, '전체성적(반별)'!O47:R47, 4, FALSE)</f>
        <v>#N/A</v>
      </c>
      <c r="O60" t="e">
        <f>VLOOKUP(탐구!$O$16, '전체성적(반별)'!O47:R47, 4, FALSE)</f>
        <v>#N/A</v>
      </c>
      <c r="P60" t="e">
        <f>VLOOKUP(탐구!$P$16, '전체성적(반별)'!O47:R47, 4, FALSE)</f>
        <v>#N/A</v>
      </c>
      <c r="Q60" t="e">
        <f>VLOOKUP(탐구!$Q$16, '전체성적(반별)'!O47:R47, 4, FALSE)</f>
        <v>#N/A</v>
      </c>
      <c r="R60" t="e">
        <f>VLOOKUP(탐구!$R$16, '전체성적(반별)'!O47:R47, 4, FALSE)</f>
        <v>#N/A</v>
      </c>
      <c r="S60" t="e">
        <f>VLOOKUP(탐구!$S$16, '전체성적(반별)'!O47:R47, 4, FALSE)</f>
        <v>#N/A</v>
      </c>
    </row>
    <row r="61" spans="1:19">
      <c r="A61" s="381">
        <v>45</v>
      </c>
      <c r="C61" t="e">
        <f>VLOOKUP(탐구!$C$16, '전체성적(반별)'!O48:R48, 4, FALSE)</f>
        <v>#N/A</v>
      </c>
      <c r="D61" t="e">
        <f>VLOOKUP(탐구!$D$16, '전체성적(반별)'!O48:R48, 4, FALSE)</f>
        <v>#N/A</v>
      </c>
      <c r="E61" t="e">
        <f>VLOOKUP(탐구!$E$16, '전체성적(반별)'!O48:R48, 4, FALSE)</f>
        <v>#N/A</v>
      </c>
      <c r="F61" t="e">
        <f>VLOOKUP(탐구!$F$16, '전체성적(반별)'!O48:R48, 4, FALSE)</f>
        <v>#N/A</v>
      </c>
      <c r="G61">
        <f>VLOOKUP(탐구!$G$16, '전체성적(반별)'!O48:R48, 4, FALSE)</f>
        <v>6</v>
      </c>
      <c r="H61" t="e">
        <f>VLOOKUP(탐구!$H$16, '전체성적(반별)'!O48:R48, 4, FALSE)</f>
        <v>#N/A</v>
      </c>
      <c r="I61" t="e">
        <f>VLOOKUP(탐구!$I$16, '전체성적(반별)'!O48:R48, 4, FALSE)</f>
        <v>#N/A</v>
      </c>
      <c r="J61" t="e">
        <f>VLOOKUP(탐구!$J$16, '전체성적(반별)'!O48:R48, 4, FALSE)</f>
        <v>#N/A</v>
      </c>
      <c r="K61" t="e">
        <f>VLOOKUP(탐구!$K$16, '전체성적(반별)'!O48:R48, 4, FALSE)</f>
        <v>#N/A</v>
      </c>
      <c r="L61" t="e">
        <f>VLOOKUP(탐구!$L$16, '전체성적(반별)'!O48:R48, 4, FALSE)</f>
        <v>#N/A</v>
      </c>
      <c r="M61" t="e">
        <f>VLOOKUP(탐구!$M$16, '전체성적(반별)'!O48:R48, 4, FALSE)</f>
        <v>#N/A</v>
      </c>
      <c r="N61" t="e">
        <f>VLOOKUP(탐구!$N$16, '전체성적(반별)'!O48:R48, 4, FALSE)</f>
        <v>#N/A</v>
      </c>
      <c r="O61" t="e">
        <f>VLOOKUP(탐구!$O$16, '전체성적(반별)'!O48:R48, 4, FALSE)</f>
        <v>#N/A</v>
      </c>
      <c r="P61" t="e">
        <f>VLOOKUP(탐구!$P$16, '전체성적(반별)'!O48:R48, 4, FALSE)</f>
        <v>#N/A</v>
      </c>
      <c r="Q61" t="e">
        <f>VLOOKUP(탐구!$Q$16, '전체성적(반별)'!O48:R48, 4, FALSE)</f>
        <v>#N/A</v>
      </c>
      <c r="R61" t="e">
        <f>VLOOKUP(탐구!$R$16, '전체성적(반별)'!O48:R48, 4, FALSE)</f>
        <v>#N/A</v>
      </c>
      <c r="S61" t="e">
        <f>VLOOKUP(탐구!$S$16, '전체성적(반별)'!O48:R48, 4, FALSE)</f>
        <v>#N/A</v>
      </c>
    </row>
    <row r="62" spans="1:19">
      <c r="A62" s="381">
        <v>46</v>
      </c>
      <c r="C62" t="e">
        <f>VLOOKUP(탐구!$C$16, '전체성적(반별)'!O49:R49, 4, FALSE)</f>
        <v>#N/A</v>
      </c>
      <c r="D62" t="e">
        <f>VLOOKUP(탐구!$D$16, '전체성적(반별)'!O49:R49, 4, FALSE)</f>
        <v>#N/A</v>
      </c>
      <c r="E62" t="e">
        <f>VLOOKUP(탐구!$E$16, '전체성적(반별)'!O49:R49, 4, FALSE)</f>
        <v>#N/A</v>
      </c>
      <c r="F62" t="e">
        <f>VLOOKUP(탐구!$F$16, '전체성적(반별)'!O49:R49, 4, FALSE)</f>
        <v>#N/A</v>
      </c>
      <c r="G62" t="e">
        <f>VLOOKUP(탐구!$G$16, '전체성적(반별)'!O49:R49, 4, FALSE)</f>
        <v>#N/A</v>
      </c>
      <c r="H62" t="e">
        <f>VLOOKUP(탐구!$H$16, '전체성적(반별)'!O49:R49, 4, FALSE)</f>
        <v>#N/A</v>
      </c>
      <c r="I62" t="e">
        <f>VLOOKUP(탐구!$I$16, '전체성적(반별)'!O49:R49, 4, FALSE)</f>
        <v>#N/A</v>
      </c>
      <c r="J62" t="e">
        <f>VLOOKUP(탐구!$J$16, '전체성적(반별)'!O49:R49, 4, FALSE)</f>
        <v>#N/A</v>
      </c>
      <c r="K62" t="e">
        <f>VLOOKUP(탐구!$K$16, '전체성적(반별)'!O49:R49, 4, FALSE)</f>
        <v>#N/A</v>
      </c>
      <c r="L62" t="e">
        <f>VLOOKUP(탐구!$L$16, '전체성적(반별)'!O49:R49, 4, FALSE)</f>
        <v>#N/A</v>
      </c>
      <c r="M62">
        <f>VLOOKUP(탐구!$M$16, '전체성적(반별)'!O49:R49, 4, FALSE)</f>
        <v>2</v>
      </c>
      <c r="N62" t="e">
        <f>VLOOKUP(탐구!$N$16, '전체성적(반별)'!O49:R49, 4, FALSE)</f>
        <v>#N/A</v>
      </c>
      <c r="O62" t="e">
        <f>VLOOKUP(탐구!$O$16, '전체성적(반별)'!O49:R49, 4, FALSE)</f>
        <v>#N/A</v>
      </c>
      <c r="P62" t="e">
        <f>VLOOKUP(탐구!$P$16, '전체성적(반별)'!O49:R49, 4, FALSE)</f>
        <v>#N/A</v>
      </c>
      <c r="Q62" t="e">
        <f>VLOOKUP(탐구!$Q$16, '전체성적(반별)'!O49:R49, 4, FALSE)</f>
        <v>#N/A</v>
      </c>
      <c r="R62" t="e">
        <f>VLOOKUP(탐구!$R$16, '전체성적(반별)'!O49:R49, 4, FALSE)</f>
        <v>#N/A</v>
      </c>
      <c r="S62" t="e">
        <f>VLOOKUP(탐구!$S$16, '전체성적(반별)'!O49:R49, 4, FALSE)</f>
        <v>#N/A</v>
      </c>
    </row>
    <row r="63" spans="1:19">
      <c r="A63" s="381">
        <v>47</v>
      </c>
      <c r="C63" t="e">
        <f>VLOOKUP(탐구!$C$16, '전체성적(반별)'!O50:R50, 4, FALSE)</f>
        <v>#N/A</v>
      </c>
      <c r="D63" t="e">
        <f>VLOOKUP(탐구!$D$16, '전체성적(반별)'!O50:R50, 4, FALSE)</f>
        <v>#N/A</v>
      </c>
      <c r="E63" t="e">
        <f>VLOOKUP(탐구!$E$16, '전체성적(반별)'!O50:R50, 4, FALSE)</f>
        <v>#N/A</v>
      </c>
      <c r="F63" t="e">
        <f>VLOOKUP(탐구!$F$16, '전체성적(반별)'!O50:R50, 4, FALSE)</f>
        <v>#N/A</v>
      </c>
      <c r="G63" t="e">
        <f>VLOOKUP(탐구!$G$16, '전체성적(반별)'!O50:R50, 4, FALSE)</f>
        <v>#N/A</v>
      </c>
      <c r="H63" t="e">
        <f>VLOOKUP(탐구!$H$16, '전체성적(반별)'!O50:R50, 4, FALSE)</f>
        <v>#N/A</v>
      </c>
      <c r="I63" t="e">
        <f>VLOOKUP(탐구!$I$16, '전체성적(반별)'!O50:R50, 4, FALSE)</f>
        <v>#N/A</v>
      </c>
      <c r="J63" t="e">
        <f>VLOOKUP(탐구!$J$16, '전체성적(반별)'!O50:R50, 4, FALSE)</f>
        <v>#N/A</v>
      </c>
      <c r="K63" t="e">
        <f>VLOOKUP(탐구!$K$16, '전체성적(반별)'!O50:R50, 4, FALSE)</f>
        <v>#N/A</v>
      </c>
      <c r="L63" t="e">
        <f>VLOOKUP(탐구!$L$16, '전체성적(반별)'!O50:R50, 4, FALSE)</f>
        <v>#N/A</v>
      </c>
      <c r="M63" t="e">
        <f>VLOOKUP(탐구!$M$16, '전체성적(반별)'!O50:R50, 4, FALSE)</f>
        <v>#N/A</v>
      </c>
      <c r="N63" t="e">
        <f>VLOOKUP(탐구!$N$16, '전체성적(반별)'!O50:R50, 4, FALSE)</f>
        <v>#N/A</v>
      </c>
      <c r="O63">
        <f>VLOOKUP(탐구!$O$16, '전체성적(반별)'!O50:R50, 4, FALSE)</f>
        <v>5</v>
      </c>
      <c r="P63" t="e">
        <f>VLOOKUP(탐구!$P$16, '전체성적(반별)'!O50:R50, 4, FALSE)</f>
        <v>#N/A</v>
      </c>
      <c r="Q63" t="e">
        <f>VLOOKUP(탐구!$Q$16, '전체성적(반별)'!O50:R50, 4, FALSE)</f>
        <v>#N/A</v>
      </c>
      <c r="R63" t="e">
        <f>VLOOKUP(탐구!$R$16, '전체성적(반별)'!O50:R50, 4, FALSE)</f>
        <v>#N/A</v>
      </c>
      <c r="S63" t="e">
        <f>VLOOKUP(탐구!$S$16, '전체성적(반별)'!O50:R50, 4, FALSE)</f>
        <v>#N/A</v>
      </c>
    </row>
    <row r="64" spans="1:19">
      <c r="A64" s="381">
        <v>48</v>
      </c>
      <c r="C64" t="e">
        <f>VLOOKUP(탐구!$C$16, '전체성적(반별)'!O51:R51, 4, FALSE)</f>
        <v>#N/A</v>
      </c>
      <c r="D64" t="e">
        <f>VLOOKUP(탐구!$D$16, '전체성적(반별)'!O51:R51, 4, FALSE)</f>
        <v>#N/A</v>
      </c>
      <c r="E64" t="e">
        <f>VLOOKUP(탐구!$E$16, '전체성적(반별)'!O51:R51, 4, FALSE)</f>
        <v>#N/A</v>
      </c>
      <c r="F64" t="e">
        <f>VLOOKUP(탐구!$F$16, '전체성적(반별)'!O51:R51, 4, FALSE)</f>
        <v>#N/A</v>
      </c>
      <c r="G64">
        <f>VLOOKUP(탐구!$G$16, '전체성적(반별)'!O51:R51, 4, FALSE)</f>
        <v>4</v>
      </c>
      <c r="H64" t="e">
        <f>VLOOKUP(탐구!$H$16, '전체성적(반별)'!O51:R51, 4, FALSE)</f>
        <v>#N/A</v>
      </c>
      <c r="I64" t="e">
        <f>VLOOKUP(탐구!$I$16, '전체성적(반별)'!O51:R51, 4, FALSE)</f>
        <v>#N/A</v>
      </c>
      <c r="J64" t="e">
        <f>VLOOKUP(탐구!$J$16, '전체성적(반별)'!O51:R51, 4, FALSE)</f>
        <v>#N/A</v>
      </c>
      <c r="K64" t="e">
        <f>VLOOKUP(탐구!$K$16, '전체성적(반별)'!O51:R51, 4, FALSE)</f>
        <v>#N/A</v>
      </c>
      <c r="L64" t="e">
        <f>VLOOKUP(탐구!$L$16, '전체성적(반별)'!O51:R51, 4, FALSE)</f>
        <v>#N/A</v>
      </c>
      <c r="M64" t="e">
        <f>VLOOKUP(탐구!$M$16, '전체성적(반별)'!O51:R51, 4, FALSE)</f>
        <v>#N/A</v>
      </c>
      <c r="N64" t="e">
        <f>VLOOKUP(탐구!$N$16, '전체성적(반별)'!O51:R51, 4, FALSE)</f>
        <v>#N/A</v>
      </c>
      <c r="O64" t="e">
        <f>VLOOKUP(탐구!$O$16, '전체성적(반별)'!O51:R51, 4, FALSE)</f>
        <v>#N/A</v>
      </c>
      <c r="P64" t="e">
        <f>VLOOKUP(탐구!$P$16, '전체성적(반별)'!O51:R51, 4, FALSE)</f>
        <v>#N/A</v>
      </c>
      <c r="Q64" t="e">
        <f>VLOOKUP(탐구!$Q$16, '전체성적(반별)'!O51:R51, 4, FALSE)</f>
        <v>#N/A</v>
      </c>
      <c r="R64" t="e">
        <f>VLOOKUP(탐구!$R$16, '전체성적(반별)'!O51:R51, 4, FALSE)</f>
        <v>#N/A</v>
      </c>
      <c r="S64" t="e">
        <f>VLOOKUP(탐구!$S$16, '전체성적(반별)'!O51:R51, 4, FALSE)</f>
        <v>#N/A</v>
      </c>
    </row>
    <row r="65" spans="1:19">
      <c r="A65" s="381">
        <v>49</v>
      </c>
      <c r="C65" t="e">
        <f>VLOOKUP(탐구!$C$16, '전체성적(반별)'!O52:R52, 4, FALSE)</f>
        <v>#N/A</v>
      </c>
      <c r="D65" t="e">
        <f>VLOOKUP(탐구!$D$16, '전체성적(반별)'!O52:R52, 4, FALSE)</f>
        <v>#N/A</v>
      </c>
      <c r="E65" t="e">
        <f>VLOOKUP(탐구!$E$16, '전체성적(반별)'!O52:R52, 4, FALSE)</f>
        <v>#N/A</v>
      </c>
      <c r="F65" t="e">
        <f>VLOOKUP(탐구!$F$16, '전체성적(반별)'!O52:R52, 4, FALSE)</f>
        <v>#N/A</v>
      </c>
      <c r="G65" t="e">
        <f>VLOOKUP(탐구!$G$16, '전체성적(반별)'!O52:R52, 4, FALSE)</f>
        <v>#N/A</v>
      </c>
      <c r="H65" t="e">
        <f>VLOOKUP(탐구!$H$16, '전체성적(반별)'!O52:R52, 4, FALSE)</f>
        <v>#N/A</v>
      </c>
      <c r="I65" t="e">
        <f>VLOOKUP(탐구!$I$16, '전체성적(반별)'!O52:R52, 4, FALSE)</f>
        <v>#N/A</v>
      </c>
      <c r="J65" t="e">
        <f>VLOOKUP(탐구!$J$16, '전체성적(반별)'!O52:R52, 4, FALSE)</f>
        <v>#N/A</v>
      </c>
      <c r="K65" t="e">
        <f>VLOOKUP(탐구!$K$16, '전체성적(반별)'!O52:R52, 4, FALSE)</f>
        <v>#N/A</v>
      </c>
      <c r="L65" t="e">
        <f>VLOOKUP(탐구!$L$16, '전체성적(반별)'!O52:R52, 4, FALSE)</f>
        <v>#N/A</v>
      </c>
      <c r="M65">
        <f>VLOOKUP(탐구!$M$16, '전체성적(반별)'!O52:R52, 4, FALSE)</f>
        <v>6</v>
      </c>
      <c r="N65" t="e">
        <f>VLOOKUP(탐구!$N$16, '전체성적(반별)'!O52:R52, 4, FALSE)</f>
        <v>#N/A</v>
      </c>
      <c r="O65" t="e">
        <f>VLOOKUP(탐구!$O$16, '전체성적(반별)'!O52:R52, 4, FALSE)</f>
        <v>#N/A</v>
      </c>
      <c r="P65" t="e">
        <f>VLOOKUP(탐구!$P$16, '전체성적(반별)'!O52:R52, 4, FALSE)</f>
        <v>#N/A</v>
      </c>
      <c r="Q65" t="e">
        <f>VLOOKUP(탐구!$Q$16, '전체성적(반별)'!O52:R52, 4, FALSE)</f>
        <v>#N/A</v>
      </c>
      <c r="R65" t="e">
        <f>VLOOKUP(탐구!$R$16, '전체성적(반별)'!O52:R52, 4, FALSE)</f>
        <v>#N/A</v>
      </c>
      <c r="S65" t="e">
        <f>VLOOKUP(탐구!$S$16, '전체성적(반별)'!O52:R52, 4, FALSE)</f>
        <v>#N/A</v>
      </c>
    </row>
    <row r="66" spans="1:19">
      <c r="A66" s="381">
        <v>50</v>
      </c>
      <c r="C66" t="e">
        <f>VLOOKUP(탐구!$C$16, '전체성적(반별)'!O53:R53, 4, FALSE)</f>
        <v>#N/A</v>
      </c>
      <c r="D66" t="e">
        <f>VLOOKUP(탐구!$D$16, '전체성적(반별)'!O53:R53, 4, FALSE)</f>
        <v>#N/A</v>
      </c>
      <c r="E66">
        <f>VLOOKUP(탐구!$E$16, '전체성적(반별)'!O53:R53, 4, FALSE)</f>
        <v>6</v>
      </c>
      <c r="F66" t="e">
        <f>VLOOKUP(탐구!$F$16, '전체성적(반별)'!O53:R53, 4, FALSE)</f>
        <v>#N/A</v>
      </c>
      <c r="G66" t="e">
        <f>VLOOKUP(탐구!$G$16, '전체성적(반별)'!O53:R53, 4, FALSE)</f>
        <v>#N/A</v>
      </c>
      <c r="H66" t="e">
        <f>VLOOKUP(탐구!$H$16, '전체성적(반별)'!O53:R53, 4, FALSE)</f>
        <v>#N/A</v>
      </c>
      <c r="I66" t="e">
        <f>VLOOKUP(탐구!$I$16, '전체성적(반별)'!O53:R53, 4, FALSE)</f>
        <v>#N/A</v>
      </c>
      <c r="J66" t="e">
        <f>VLOOKUP(탐구!$J$16, '전체성적(반별)'!O53:R53, 4, FALSE)</f>
        <v>#N/A</v>
      </c>
      <c r="K66" t="e">
        <f>VLOOKUP(탐구!$K$16, '전체성적(반별)'!O53:R53, 4, FALSE)</f>
        <v>#N/A</v>
      </c>
      <c r="L66" t="e">
        <f>VLOOKUP(탐구!$L$16, '전체성적(반별)'!O53:R53, 4, FALSE)</f>
        <v>#N/A</v>
      </c>
      <c r="M66" t="e">
        <f>VLOOKUP(탐구!$M$16, '전체성적(반별)'!O53:R53, 4, FALSE)</f>
        <v>#N/A</v>
      </c>
      <c r="N66" t="e">
        <f>VLOOKUP(탐구!$N$16, '전체성적(반별)'!O53:R53, 4, FALSE)</f>
        <v>#N/A</v>
      </c>
      <c r="O66" t="e">
        <f>VLOOKUP(탐구!$O$16, '전체성적(반별)'!O53:R53, 4, FALSE)</f>
        <v>#N/A</v>
      </c>
      <c r="P66" t="e">
        <f>VLOOKUP(탐구!$P$16, '전체성적(반별)'!O53:R53, 4, FALSE)</f>
        <v>#N/A</v>
      </c>
      <c r="Q66" t="e">
        <f>VLOOKUP(탐구!$Q$16, '전체성적(반별)'!O53:R53, 4, FALSE)</f>
        <v>#N/A</v>
      </c>
      <c r="R66" t="e">
        <f>VLOOKUP(탐구!$R$16, '전체성적(반별)'!O53:R53, 4, FALSE)</f>
        <v>#N/A</v>
      </c>
      <c r="S66" t="e">
        <f>VLOOKUP(탐구!$S$16, '전체성적(반별)'!O53:R53, 4, FALSE)</f>
        <v>#N/A</v>
      </c>
    </row>
    <row r="67" spans="1:19">
      <c r="A67" s="381">
        <v>51</v>
      </c>
      <c r="C67" t="e">
        <f>VLOOKUP(탐구!$C$16, '전체성적(반별)'!O54:R54, 4, FALSE)</f>
        <v>#N/A</v>
      </c>
      <c r="D67" t="e">
        <f>VLOOKUP(탐구!$D$16, '전체성적(반별)'!O54:R54, 4, FALSE)</f>
        <v>#N/A</v>
      </c>
      <c r="E67" t="e">
        <f>VLOOKUP(탐구!$E$16, '전체성적(반별)'!O54:R54, 4, FALSE)</f>
        <v>#N/A</v>
      </c>
      <c r="F67" t="e">
        <f>VLOOKUP(탐구!$F$16, '전체성적(반별)'!O54:R54, 4, FALSE)</f>
        <v>#N/A</v>
      </c>
      <c r="G67">
        <f>VLOOKUP(탐구!$G$16, '전체성적(반별)'!O54:R54, 4, FALSE)</f>
        <v>5</v>
      </c>
      <c r="H67" t="e">
        <f>VLOOKUP(탐구!$H$16, '전체성적(반별)'!O54:R54, 4, FALSE)</f>
        <v>#N/A</v>
      </c>
      <c r="I67" t="e">
        <f>VLOOKUP(탐구!$I$16, '전체성적(반별)'!O54:R54, 4, FALSE)</f>
        <v>#N/A</v>
      </c>
      <c r="J67" t="e">
        <f>VLOOKUP(탐구!$J$16, '전체성적(반별)'!O54:R54, 4, FALSE)</f>
        <v>#N/A</v>
      </c>
      <c r="K67" t="e">
        <f>VLOOKUP(탐구!$K$16, '전체성적(반별)'!O54:R54, 4, FALSE)</f>
        <v>#N/A</v>
      </c>
      <c r="L67" t="e">
        <f>VLOOKUP(탐구!$L$16, '전체성적(반별)'!O54:R54, 4, FALSE)</f>
        <v>#N/A</v>
      </c>
      <c r="M67" t="e">
        <f>VLOOKUP(탐구!$M$16, '전체성적(반별)'!O54:R54, 4, FALSE)</f>
        <v>#N/A</v>
      </c>
      <c r="N67" t="e">
        <f>VLOOKUP(탐구!$N$16, '전체성적(반별)'!O54:R54, 4, FALSE)</f>
        <v>#N/A</v>
      </c>
      <c r="O67" t="e">
        <f>VLOOKUP(탐구!$O$16, '전체성적(반별)'!O54:R54, 4, FALSE)</f>
        <v>#N/A</v>
      </c>
      <c r="P67" t="e">
        <f>VLOOKUP(탐구!$P$16, '전체성적(반별)'!O54:R54, 4, FALSE)</f>
        <v>#N/A</v>
      </c>
      <c r="Q67" t="e">
        <f>VLOOKUP(탐구!$Q$16, '전체성적(반별)'!O54:R54, 4, FALSE)</f>
        <v>#N/A</v>
      </c>
      <c r="R67" t="e">
        <f>VLOOKUP(탐구!$R$16, '전체성적(반별)'!O54:R54, 4, FALSE)</f>
        <v>#N/A</v>
      </c>
      <c r="S67" t="e">
        <f>VLOOKUP(탐구!$S$16, '전체성적(반별)'!O54:R54, 4, FALSE)</f>
        <v>#N/A</v>
      </c>
    </row>
    <row r="68" spans="1:19">
      <c r="A68" s="381">
        <v>52</v>
      </c>
      <c r="C68" t="e">
        <f>VLOOKUP(탐구!$C$16, '전체성적(반별)'!O55:R55, 4, FALSE)</f>
        <v>#N/A</v>
      </c>
      <c r="D68">
        <f>VLOOKUP(탐구!$D$16, '전체성적(반별)'!O55:R55, 4, FALSE)</f>
        <v>7</v>
      </c>
      <c r="E68" t="e">
        <f>VLOOKUP(탐구!$E$16, '전체성적(반별)'!O55:R55, 4, FALSE)</f>
        <v>#N/A</v>
      </c>
      <c r="F68" t="e">
        <f>VLOOKUP(탐구!$F$16, '전체성적(반별)'!O55:R55, 4, FALSE)</f>
        <v>#N/A</v>
      </c>
      <c r="G68" t="e">
        <f>VLOOKUP(탐구!$G$16, '전체성적(반별)'!O55:R55, 4, FALSE)</f>
        <v>#N/A</v>
      </c>
      <c r="H68" t="e">
        <f>VLOOKUP(탐구!$H$16, '전체성적(반별)'!O55:R55, 4, FALSE)</f>
        <v>#N/A</v>
      </c>
      <c r="I68" t="e">
        <f>VLOOKUP(탐구!$I$16, '전체성적(반별)'!O55:R55, 4, FALSE)</f>
        <v>#N/A</v>
      </c>
      <c r="J68" t="e">
        <f>VLOOKUP(탐구!$J$16, '전체성적(반별)'!O55:R55, 4, FALSE)</f>
        <v>#N/A</v>
      </c>
      <c r="K68" t="e">
        <f>VLOOKUP(탐구!$K$16, '전체성적(반별)'!O55:R55, 4, FALSE)</f>
        <v>#N/A</v>
      </c>
      <c r="L68" t="e">
        <f>VLOOKUP(탐구!$L$16, '전체성적(반별)'!O55:R55, 4, FALSE)</f>
        <v>#N/A</v>
      </c>
      <c r="M68" t="e">
        <f>VLOOKUP(탐구!$M$16, '전체성적(반별)'!O55:R55, 4, FALSE)</f>
        <v>#N/A</v>
      </c>
      <c r="N68" t="e">
        <f>VLOOKUP(탐구!$N$16, '전체성적(반별)'!O55:R55, 4, FALSE)</f>
        <v>#N/A</v>
      </c>
      <c r="O68" t="e">
        <f>VLOOKUP(탐구!$O$16, '전체성적(반별)'!O55:R55, 4, FALSE)</f>
        <v>#N/A</v>
      </c>
      <c r="P68" t="e">
        <f>VLOOKUP(탐구!$P$16, '전체성적(반별)'!O55:R55, 4, FALSE)</f>
        <v>#N/A</v>
      </c>
      <c r="Q68" t="e">
        <f>VLOOKUP(탐구!$Q$16, '전체성적(반별)'!O55:R55, 4, FALSE)</f>
        <v>#N/A</v>
      </c>
      <c r="R68" t="e">
        <f>VLOOKUP(탐구!$R$16, '전체성적(반별)'!O55:R55, 4, FALSE)</f>
        <v>#N/A</v>
      </c>
      <c r="S68" t="e">
        <f>VLOOKUP(탐구!$S$16, '전체성적(반별)'!O55:R55, 4, FALSE)</f>
        <v>#N/A</v>
      </c>
    </row>
    <row r="69" spans="1:19">
      <c r="A69" s="381">
        <v>53</v>
      </c>
      <c r="C69">
        <f>VLOOKUP(탐구!$C$16, '전체성적(반별)'!O56:R56, 4, FALSE)</f>
        <v>4</v>
      </c>
      <c r="D69" t="e">
        <f>VLOOKUP(탐구!$D$16, '전체성적(반별)'!O56:R56, 4, FALSE)</f>
        <v>#N/A</v>
      </c>
      <c r="E69" t="e">
        <f>VLOOKUP(탐구!$E$16, '전체성적(반별)'!O56:R56, 4, FALSE)</f>
        <v>#N/A</v>
      </c>
      <c r="F69" t="e">
        <f>VLOOKUP(탐구!$F$16, '전체성적(반별)'!O56:R56, 4, FALSE)</f>
        <v>#N/A</v>
      </c>
      <c r="G69" t="e">
        <f>VLOOKUP(탐구!$G$16, '전체성적(반별)'!O56:R56, 4, FALSE)</f>
        <v>#N/A</v>
      </c>
      <c r="H69" t="e">
        <f>VLOOKUP(탐구!$H$16, '전체성적(반별)'!O56:R56, 4, FALSE)</f>
        <v>#N/A</v>
      </c>
      <c r="I69" t="e">
        <f>VLOOKUP(탐구!$I$16, '전체성적(반별)'!O56:R56, 4, FALSE)</f>
        <v>#N/A</v>
      </c>
      <c r="J69" t="e">
        <f>VLOOKUP(탐구!$J$16, '전체성적(반별)'!O56:R56, 4, FALSE)</f>
        <v>#N/A</v>
      </c>
      <c r="K69" t="e">
        <f>VLOOKUP(탐구!$K$16, '전체성적(반별)'!O56:R56, 4, FALSE)</f>
        <v>#N/A</v>
      </c>
      <c r="L69" t="e">
        <f>VLOOKUP(탐구!$L$16, '전체성적(반별)'!O56:R56, 4, FALSE)</f>
        <v>#N/A</v>
      </c>
      <c r="M69" t="e">
        <f>VLOOKUP(탐구!$M$16, '전체성적(반별)'!O56:R56, 4, FALSE)</f>
        <v>#N/A</v>
      </c>
      <c r="N69" t="e">
        <f>VLOOKUP(탐구!$N$16, '전체성적(반별)'!O56:R56, 4, FALSE)</f>
        <v>#N/A</v>
      </c>
      <c r="O69" t="e">
        <f>VLOOKUP(탐구!$O$16, '전체성적(반별)'!O56:R56, 4, FALSE)</f>
        <v>#N/A</v>
      </c>
      <c r="P69" t="e">
        <f>VLOOKUP(탐구!$P$16, '전체성적(반별)'!O56:R56, 4, FALSE)</f>
        <v>#N/A</v>
      </c>
      <c r="Q69" t="e">
        <f>VLOOKUP(탐구!$Q$16, '전체성적(반별)'!O56:R56, 4, FALSE)</f>
        <v>#N/A</v>
      </c>
      <c r="R69" t="e">
        <f>VLOOKUP(탐구!$R$16, '전체성적(반별)'!O56:R56, 4, FALSE)</f>
        <v>#N/A</v>
      </c>
      <c r="S69" t="e">
        <f>VLOOKUP(탐구!$S$16, '전체성적(반별)'!O56:R56, 4, FALSE)</f>
        <v>#N/A</v>
      </c>
    </row>
    <row r="70" spans="1:19">
      <c r="A70" s="381">
        <v>54</v>
      </c>
      <c r="C70">
        <f>VLOOKUP(탐구!$C$16, '전체성적(반별)'!O57:R57, 4, FALSE)</f>
        <v>6</v>
      </c>
      <c r="D70" t="e">
        <f>VLOOKUP(탐구!$D$16, '전체성적(반별)'!O57:R57, 4, FALSE)</f>
        <v>#N/A</v>
      </c>
      <c r="E70" t="e">
        <f>VLOOKUP(탐구!$E$16, '전체성적(반별)'!O57:R57, 4, FALSE)</f>
        <v>#N/A</v>
      </c>
      <c r="F70" t="e">
        <f>VLOOKUP(탐구!$F$16, '전체성적(반별)'!O57:R57, 4, FALSE)</f>
        <v>#N/A</v>
      </c>
      <c r="G70" t="e">
        <f>VLOOKUP(탐구!$G$16, '전체성적(반별)'!O57:R57, 4, FALSE)</f>
        <v>#N/A</v>
      </c>
      <c r="H70" t="e">
        <f>VLOOKUP(탐구!$H$16, '전체성적(반별)'!O57:R57, 4, FALSE)</f>
        <v>#N/A</v>
      </c>
      <c r="I70" t="e">
        <f>VLOOKUP(탐구!$I$16, '전체성적(반별)'!O57:R57, 4, FALSE)</f>
        <v>#N/A</v>
      </c>
      <c r="J70" t="e">
        <f>VLOOKUP(탐구!$J$16, '전체성적(반별)'!O57:R57, 4, FALSE)</f>
        <v>#N/A</v>
      </c>
      <c r="K70" t="e">
        <f>VLOOKUP(탐구!$K$16, '전체성적(반별)'!O57:R57, 4, FALSE)</f>
        <v>#N/A</v>
      </c>
      <c r="L70" t="e">
        <f>VLOOKUP(탐구!$L$16, '전체성적(반별)'!O57:R57, 4, FALSE)</f>
        <v>#N/A</v>
      </c>
      <c r="M70" t="e">
        <f>VLOOKUP(탐구!$M$16, '전체성적(반별)'!O57:R57, 4, FALSE)</f>
        <v>#N/A</v>
      </c>
      <c r="N70" t="e">
        <f>VLOOKUP(탐구!$N$16, '전체성적(반별)'!O57:R57, 4, FALSE)</f>
        <v>#N/A</v>
      </c>
      <c r="O70" t="e">
        <f>VLOOKUP(탐구!$O$16, '전체성적(반별)'!O57:R57, 4, FALSE)</f>
        <v>#N/A</v>
      </c>
      <c r="P70" t="e">
        <f>VLOOKUP(탐구!$P$16, '전체성적(반별)'!O57:R57, 4, FALSE)</f>
        <v>#N/A</v>
      </c>
      <c r="Q70" t="e">
        <f>VLOOKUP(탐구!$Q$16, '전체성적(반별)'!O57:R57, 4, FALSE)</f>
        <v>#N/A</v>
      </c>
      <c r="R70" t="e">
        <f>VLOOKUP(탐구!$R$16, '전체성적(반별)'!O57:R57, 4, FALSE)</f>
        <v>#N/A</v>
      </c>
      <c r="S70" t="e">
        <f>VLOOKUP(탐구!$S$16, '전체성적(반별)'!O57:R57, 4, FALSE)</f>
        <v>#N/A</v>
      </c>
    </row>
    <row r="71" spans="1:19">
      <c r="A71" s="381">
        <v>55</v>
      </c>
      <c r="C71" t="e">
        <f>VLOOKUP(탐구!$C$16, '전체성적(반별)'!O58:R58, 4, FALSE)</f>
        <v>#N/A</v>
      </c>
      <c r="D71" t="e">
        <f>VLOOKUP(탐구!$D$16, '전체성적(반별)'!O58:R58, 4, FALSE)</f>
        <v>#N/A</v>
      </c>
      <c r="E71" t="e">
        <f>VLOOKUP(탐구!$E$16, '전체성적(반별)'!O58:R58, 4, FALSE)</f>
        <v>#N/A</v>
      </c>
      <c r="F71" t="e">
        <f>VLOOKUP(탐구!$F$16, '전체성적(반별)'!O58:R58, 4, FALSE)</f>
        <v>#N/A</v>
      </c>
      <c r="G71" t="e">
        <f>VLOOKUP(탐구!$G$16, '전체성적(반별)'!O58:R58, 4, FALSE)</f>
        <v>#N/A</v>
      </c>
      <c r="H71" t="e">
        <f>VLOOKUP(탐구!$H$16, '전체성적(반별)'!O58:R58, 4, FALSE)</f>
        <v>#N/A</v>
      </c>
      <c r="I71">
        <f>VLOOKUP(탐구!$I$16, '전체성적(반별)'!O58:R58, 4, FALSE)</f>
        <v>7</v>
      </c>
      <c r="J71" t="e">
        <f>VLOOKUP(탐구!$J$16, '전체성적(반별)'!O58:R58, 4, FALSE)</f>
        <v>#N/A</v>
      </c>
      <c r="K71" t="e">
        <f>VLOOKUP(탐구!$K$16, '전체성적(반별)'!O58:R58, 4, FALSE)</f>
        <v>#N/A</v>
      </c>
      <c r="L71" t="e">
        <f>VLOOKUP(탐구!$L$16, '전체성적(반별)'!O58:R58, 4, FALSE)</f>
        <v>#N/A</v>
      </c>
      <c r="M71" t="e">
        <f>VLOOKUP(탐구!$M$16, '전체성적(반별)'!O58:R58, 4, FALSE)</f>
        <v>#N/A</v>
      </c>
      <c r="N71" t="e">
        <f>VLOOKUP(탐구!$N$16, '전체성적(반별)'!O58:R58, 4, FALSE)</f>
        <v>#N/A</v>
      </c>
      <c r="O71" t="e">
        <f>VLOOKUP(탐구!$O$16, '전체성적(반별)'!O58:R58, 4, FALSE)</f>
        <v>#N/A</v>
      </c>
      <c r="P71" t="e">
        <f>VLOOKUP(탐구!$P$16, '전체성적(반별)'!O58:R58, 4, FALSE)</f>
        <v>#N/A</v>
      </c>
      <c r="Q71" t="e">
        <f>VLOOKUP(탐구!$Q$16, '전체성적(반별)'!O58:R58, 4, FALSE)</f>
        <v>#N/A</v>
      </c>
      <c r="R71" t="e">
        <f>VLOOKUP(탐구!$R$16, '전체성적(반별)'!O58:R58, 4, FALSE)</f>
        <v>#N/A</v>
      </c>
      <c r="S71" t="e">
        <f>VLOOKUP(탐구!$S$16, '전체성적(반별)'!O58:R58, 4, FALSE)</f>
        <v>#N/A</v>
      </c>
    </row>
    <row r="72" spans="1:19">
      <c r="A72" s="381">
        <v>56</v>
      </c>
      <c r="C72" t="e">
        <f>VLOOKUP(탐구!$C$16, '전체성적(반별)'!O59:R59, 4, FALSE)</f>
        <v>#N/A</v>
      </c>
      <c r="D72" t="e">
        <f>VLOOKUP(탐구!$D$16, '전체성적(반별)'!O59:R59, 4, FALSE)</f>
        <v>#N/A</v>
      </c>
      <c r="E72">
        <f>VLOOKUP(탐구!$E$16, '전체성적(반별)'!O59:R59, 4, FALSE)</f>
        <v>5</v>
      </c>
      <c r="F72" t="e">
        <f>VLOOKUP(탐구!$F$16, '전체성적(반별)'!O59:R59, 4, FALSE)</f>
        <v>#N/A</v>
      </c>
      <c r="G72" t="e">
        <f>VLOOKUP(탐구!$G$16, '전체성적(반별)'!O59:R59, 4, FALSE)</f>
        <v>#N/A</v>
      </c>
      <c r="H72" t="e">
        <f>VLOOKUP(탐구!$H$16, '전체성적(반별)'!O59:R59, 4, FALSE)</f>
        <v>#N/A</v>
      </c>
      <c r="I72" t="e">
        <f>VLOOKUP(탐구!$I$16, '전체성적(반별)'!O59:R59, 4, FALSE)</f>
        <v>#N/A</v>
      </c>
      <c r="J72" t="e">
        <f>VLOOKUP(탐구!$J$16, '전체성적(반별)'!O59:R59, 4, FALSE)</f>
        <v>#N/A</v>
      </c>
      <c r="K72" t="e">
        <f>VLOOKUP(탐구!$K$16, '전체성적(반별)'!O59:R59, 4, FALSE)</f>
        <v>#N/A</v>
      </c>
      <c r="L72" t="e">
        <f>VLOOKUP(탐구!$L$16, '전체성적(반별)'!O59:R59, 4, FALSE)</f>
        <v>#N/A</v>
      </c>
      <c r="M72" t="e">
        <f>VLOOKUP(탐구!$M$16, '전체성적(반별)'!O59:R59, 4, FALSE)</f>
        <v>#N/A</v>
      </c>
      <c r="N72" t="e">
        <f>VLOOKUP(탐구!$N$16, '전체성적(반별)'!O59:R59, 4, FALSE)</f>
        <v>#N/A</v>
      </c>
      <c r="O72" t="e">
        <f>VLOOKUP(탐구!$O$16, '전체성적(반별)'!O59:R59, 4, FALSE)</f>
        <v>#N/A</v>
      </c>
      <c r="P72" t="e">
        <f>VLOOKUP(탐구!$P$16, '전체성적(반별)'!O59:R59, 4, FALSE)</f>
        <v>#N/A</v>
      </c>
      <c r="Q72" t="e">
        <f>VLOOKUP(탐구!$Q$16, '전체성적(반별)'!O59:R59, 4, FALSE)</f>
        <v>#N/A</v>
      </c>
      <c r="R72" t="e">
        <f>VLOOKUP(탐구!$R$16, '전체성적(반별)'!O59:R59, 4, FALSE)</f>
        <v>#N/A</v>
      </c>
      <c r="S72" t="e">
        <f>VLOOKUP(탐구!$S$16, '전체성적(반별)'!O59:R59, 4, FALSE)</f>
        <v>#N/A</v>
      </c>
    </row>
    <row r="73" spans="1:19">
      <c r="A73" s="381">
        <v>57</v>
      </c>
      <c r="C73" t="e">
        <f>VLOOKUP(탐구!$C$16, '전체성적(반별)'!O60:R60, 4, FALSE)</f>
        <v>#N/A</v>
      </c>
      <c r="D73" t="e">
        <f>VLOOKUP(탐구!$D$16, '전체성적(반별)'!O60:R60, 4, FALSE)</f>
        <v>#N/A</v>
      </c>
      <c r="E73" t="e">
        <f>VLOOKUP(탐구!$E$16, '전체성적(반별)'!O60:R60, 4, FALSE)</f>
        <v>#N/A</v>
      </c>
      <c r="F73" t="e">
        <f>VLOOKUP(탐구!$F$16, '전체성적(반별)'!O60:R60, 4, FALSE)</f>
        <v>#N/A</v>
      </c>
      <c r="G73">
        <f>VLOOKUP(탐구!$G$16, '전체성적(반별)'!O60:R60, 4, FALSE)</f>
        <v>5</v>
      </c>
      <c r="H73" t="e">
        <f>VLOOKUP(탐구!$H$16, '전체성적(반별)'!O60:R60, 4, FALSE)</f>
        <v>#N/A</v>
      </c>
      <c r="I73" t="e">
        <f>VLOOKUP(탐구!$I$16, '전체성적(반별)'!O60:R60, 4, FALSE)</f>
        <v>#N/A</v>
      </c>
      <c r="J73" t="e">
        <f>VLOOKUP(탐구!$J$16, '전체성적(반별)'!O60:R60, 4, FALSE)</f>
        <v>#N/A</v>
      </c>
      <c r="K73" t="e">
        <f>VLOOKUP(탐구!$K$16, '전체성적(반별)'!O60:R60, 4, FALSE)</f>
        <v>#N/A</v>
      </c>
      <c r="L73" t="e">
        <f>VLOOKUP(탐구!$L$16, '전체성적(반별)'!O60:R60, 4, FALSE)</f>
        <v>#N/A</v>
      </c>
      <c r="M73" t="e">
        <f>VLOOKUP(탐구!$M$16, '전체성적(반별)'!O60:R60, 4, FALSE)</f>
        <v>#N/A</v>
      </c>
      <c r="N73" t="e">
        <f>VLOOKUP(탐구!$N$16, '전체성적(반별)'!O60:R60, 4, FALSE)</f>
        <v>#N/A</v>
      </c>
      <c r="O73" t="e">
        <f>VLOOKUP(탐구!$O$16, '전체성적(반별)'!O60:R60, 4, FALSE)</f>
        <v>#N/A</v>
      </c>
      <c r="P73" t="e">
        <f>VLOOKUP(탐구!$P$16, '전체성적(반별)'!O60:R60, 4, FALSE)</f>
        <v>#N/A</v>
      </c>
      <c r="Q73" t="e">
        <f>VLOOKUP(탐구!$Q$16, '전체성적(반별)'!O60:R60, 4, FALSE)</f>
        <v>#N/A</v>
      </c>
      <c r="R73" t="e">
        <f>VLOOKUP(탐구!$R$16, '전체성적(반별)'!O60:R60, 4, FALSE)</f>
        <v>#N/A</v>
      </c>
      <c r="S73" t="e">
        <f>VLOOKUP(탐구!$S$16, '전체성적(반별)'!O60:R60, 4, FALSE)</f>
        <v>#N/A</v>
      </c>
    </row>
    <row r="74" spans="1:19">
      <c r="A74" s="381">
        <v>58</v>
      </c>
      <c r="C74" t="e">
        <f>VLOOKUP(탐구!$C$16, '전체성적(반별)'!O61:R61, 4, FALSE)</f>
        <v>#N/A</v>
      </c>
      <c r="D74" t="e">
        <f>VLOOKUP(탐구!$D$16, '전체성적(반별)'!O61:R61, 4, FALSE)</f>
        <v>#N/A</v>
      </c>
      <c r="E74" t="e">
        <f>VLOOKUP(탐구!$E$16, '전체성적(반별)'!O61:R61, 4, FALSE)</f>
        <v>#N/A</v>
      </c>
      <c r="F74" t="e">
        <f>VLOOKUP(탐구!$F$16, '전체성적(반별)'!O61:R61, 4, FALSE)</f>
        <v>#N/A</v>
      </c>
      <c r="G74">
        <f>VLOOKUP(탐구!$G$16, '전체성적(반별)'!O61:R61, 4, FALSE)</f>
        <v>4</v>
      </c>
      <c r="H74" t="e">
        <f>VLOOKUP(탐구!$H$16, '전체성적(반별)'!O61:R61, 4, FALSE)</f>
        <v>#N/A</v>
      </c>
      <c r="I74" t="e">
        <f>VLOOKUP(탐구!$I$16, '전체성적(반별)'!O61:R61, 4, FALSE)</f>
        <v>#N/A</v>
      </c>
      <c r="J74" t="e">
        <f>VLOOKUP(탐구!$J$16, '전체성적(반별)'!O61:R61, 4, FALSE)</f>
        <v>#N/A</v>
      </c>
      <c r="K74" t="e">
        <f>VLOOKUP(탐구!$K$16, '전체성적(반별)'!O61:R61, 4, FALSE)</f>
        <v>#N/A</v>
      </c>
      <c r="L74" t="e">
        <f>VLOOKUP(탐구!$L$16, '전체성적(반별)'!O61:R61, 4, FALSE)</f>
        <v>#N/A</v>
      </c>
      <c r="M74" t="e">
        <f>VLOOKUP(탐구!$M$16, '전체성적(반별)'!O61:R61, 4, FALSE)</f>
        <v>#N/A</v>
      </c>
      <c r="N74" t="e">
        <f>VLOOKUP(탐구!$N$16, '전체성적(반별)'!O61:R61, 4, FALSE)</f>
        <v>#N/A</v>
      </c>
      <c r="O74" t="e">
        <f>VLOOKUP(탐구!$O$16, '전체성적(반별)'!O61:R61, 4, FALSE)</f>
        <v>#N/A</v>
      </c>
      <c r="P74" t="e">
        <f>VLOOKUP(탐구!$P$16, '전체성적(반별)'!O61:R61, 4, FALSE)</f>
        <v>#N/A</v>
      </c>
      <c r="Q74" t="e">
        <f>VLOOKUP(탐구!$Q$16, '전체성적(반별)'!O61:R61, 4, FALSE)</f>
        <v>#N/A</v>
      </c>
      <c r="R74" t="e">
        <f>VLOOKUP(탐구!$R$16, '전체성적(반별)'!O61:R61, 4, FALSE)</f>
        <v>#N/A</v>
      </c>
      <c r="S74" t="e">
        <f>VLOOKUP(탐구!$S$16, '전체성적(반별)'!O61:R61, 4, FALSE)</f>
        <v>#N/A</v>
      </c>
    </row>
    <row r="75" spans="1:19">
      <c r="A75" s="381">
        <v>59</v>
      </c>
      <c r="C75" t="e">
        <f>VLOOKUP(탐구!$C$16, '전체성적(반별)'!O62:R62, 4, FALSE)</f>
        <v>#N/A</v>
      </c>
      <c r="D75" t="e">
        <f>VLOOKUP(탐구!$D$16, '전체성적(반별)'!O62:R62, 4, FALSE)</f>
        <v>#N/A</v>
      </c>
      <c r="E75" t="e">
        <f>VLOOKUP(탐구!$E$16, '전체성적(반별)'!O62:R62, 4, FALSE)</f>
        <v>#N/A</v>
      </c>
      <c r="F75" t="e">
        <f>VLOOKUP(탐구!$F$16, '전체성적(반별)'!O62:R62, 4, FALSE)</f>
        <v>#N/A</v>
      </c>
      <c r="G75">
        <f>VLOOKUP(탐구!$G$16, '전체성적(반별)'!O62:R62, 4, FALSE)</f>
        <v>4</v>
      </c>
      <c r="H75" t="e">
        <f>VLOOKUP(탐구!$H$16, '전체성적(반별)'!O62:R62, 4, FALSE)</f>
        <v>#N/A</v>
      </c>
      <c r="I75" t="e">
        <f>VLOOKUP(탐구!$I$16, '전체성적(반별)'!O62:R62, 4, FALSE)</f>
        <v>#N/A</v>
      </c>
      <c r="J75" t="e">
        <f>VLOOKUP(탐구!$J$16, '전체성적(반별)'!O62:R62, 4, FALSE)</f>
        <v>#N/A</v>
      </c>
      <c r="K75" t="e">
        <f>VLOOKUP(탐구!$K$16, '전체성적(반별)'!O62:R62, 4, FALSE)</f>
        <v>#N/A</v>
      </c>
      <c r="L75" t="e">
        <f>VLOOKUP(탐구!$L$16, '전체성적(반별)'!O62:R62, 4, FALSE)</f>
        <v>#N/A</v>
      </c>
      <c r="M75" t="e">
        <f>VLOOKUP(탐구!$M$16, '전체성적(반별)'!O62:R62, 4, FALSE)</f>
        <v>#N/A</v>
      </c>
      <c r="N75" t="e">
        <f>VLOOKUP(탐구!$N$16, '전체성적(반별)'!O62:R62, 4, FALSE)</f>
        <v>#N/A</v>
      </c>
      <c r="O75" t="e">
        <f>VLOOKUP(탐구!$O$16, '전체성적(반별)'!O62:R62, 4, FALSE)</f>
        <v>#N/A</v>
      </c>
      <c r="P75" t="e">
        <f>VLOOKUP(탐구!$P$16, '전체성적(반별)'!O62:R62, 4, FALSE)</f>
        <v>#N/A</v>
      </c>
      <c r="Q75" t="e">
        <f>VLOOKUP(탐구!$Q$16, '전체성적(반별)'!O62:R62, 4, FALSE)</f>
        <v>#N/A</v>
      </c>
      <c r="R75" t="e">
        <f>VLOOKUP(탐구!$R$16, '전체성적(반별)'!O62:R62, 4, FALSE)</f>
        <v>#N/A</v>
      </c>
      <c r="S75" t="e">
        <f>VLOOKUP(탐구!$S$16, '전체성적(반별)'!O62:R62, 4, FALSE)</f>
        <v>#N/A</v>
      </c>
    </row>
    <row r="76" spans="1:19">
      <c r="A76" s="381">
        <v>60</v>
      </c>
      <c r="C76" t="e">
        <f>VLOOKUP(탐구!$C$16, '전체성적(반별)'!O63:R63, 4, FALSE)</f>
        <v>#N/A</v>
      </c>
      <c r="D76" t="e">
        <f>VLOOKUP(탐구!$D$16, '전체성적(반별)'!O63:R63, 4, FALSE)</f>
        <v>#N/A</v>
      </c>
      <c r="E76" t="e">
        <f>VLOOKUP(탐구!$E$16, '전체성적(반별)'!O63:R63, 4, FALSE)</f>
        <v>#N/A</v>
      </c>
      <c r="F76" t="e">
        <f>VLOOKUP(탐구!$F$16, '전체성적(반별)'!O63:R63, 4, FALSE)</f>
        <v>#N/A</v>
      </c>
      <c r="G76">
        <f>VLOOKUP(탐구!$G$16, '전체성적(반별)'!O63:R63, 4, FALSE)</f>
        <v>5</v>
      </c>
      <c r="H76" t="e">
        <f>VLOOKUP(탐구!$H$16, '전체성적(반별)'!O63:R63, 4, FALSE)</f>
        <v>#N/A</v>
      </c>
      <c r="I76" t="e">
        <f>VLOOKUP(탐구!$I$16, '전체성적(반별)'!O63:R63, 4, FALSE)</f>
        <v>#N/A</v>
      </c>
      <c r="J76" t="e">
        <f>VLOOKUP(탐구!$J$16, '전체성적(반별)'!O63:R63, 4, FALSE)</f>
        <v>#N/A</v>
      </c>
      <c r="K76" t="e">
        <f>VLOOKUP(탐구!$K$16, '전체성적(반별)'!O63:R63, 4, FALSE)</f>
        <v>#N/A</v>
      </c>
      <c r="L76" t="e">
        <f>VLOOKUP(탐구!$L$16, '전체성적(반별)'!O63:R63, 4, FALSE)</f>
        <v>#N/A</v>
      </c>
      <c r="M76" t="e">
        <f>VLOOKUP(탐구!$M$16, '전체성적(반별)'!O63:R63, 4, FALSE)</f>
        <v>#N/A</v>
      </c>
      <c r="N76" t="e">
        <f>VLOOKUP(탐구!$N$16, '전체성적(반별)'!O63:R63, 4, FALSE)</f>
        <v>#N/A</v>
      </c>
      <c r="O76" t="e">
        <f>VLOOKUP(탐구!$O$16, '전체성적(반별)'!O63:R63, 4, FALSE)</f>
        <v>#N/A</v>
      </c>
      <c r="P76" t="e">
        <f>VLOOKUP(탐구!$P$16, '전체성적(반별)'!O63:R63, 4, FALSE)</f>
        <v>#N/A</v>
      </c>
      <c r="Q76" t="e">
        <f>VLOOKUP(탐구!$Q$16, '전체성적(반별)'!O63:R63, 4, FALSE)</f>
        <v>#N/A</v>
      </c>
      <c r="R76" t="e">
        <f>VLOOKUP(탐구!$R$16, '전체성적(반별)'!O63:R63, 4, FALSE)</f>
        <v>#N/A</v>
      </c>
      <c r="S76" t="e">
        <f>VLOOKUP(탐구!$S$16, '전체성적(반별)'!O63:R63, 4, FALSE)</f>
        <v>#N/A</v>
      </c>
    </row>
    <row r="77" spans="1:19">
      <c r="A77" s="381">
        <v>61</v>
      </c>
      <c r="C77" t="e">
        <f>VLOOKUP(탐구!$C$16, '전체성적(반별)'!O64:R64, 4, FALSE)</f>
        <v>#N/A</v>
      </c>
      <c r="D77" t="e">
        <f>VLOOKUP(탐구!$D$16, '전체성적(반별)'!O64:R64, 4, FALSE)</f>
        <v>#N/A</v>
      </c>
      <c r="E77" t="e">
        <f>VLOOKUP(탐구!$E$16, '전체성적(반별)'!O64:R64, 4, FALSE)</f>
        <v>#N/A</v>
      </c>
      <c r="F77" t="e">
        <f>VLOOKUP(탐구!$F$16, '전체성적(반별)'!O64:R64, 4, FALSE)</f>
        <v>#N/A</v>
      </c>
      <c r="G77" t="e">
        <f>VLOOKUP(탐구!$G$16, '전체성적(반별)'!O64:R64, 4, FALSE)</f>
        <v>#N/A</v>
      </c>
      <c r="H77" t="e">
        <f>VLOOKUP(탐구!$H$16, '전체성적(반별)'!O64:R64, 4, FALSE)</f>
        <v>#N/A</v>
      </c>
      <c r="I77" t="e">
        <f>VLOOKUP(탐구!$I$16, '전체성적(반별)'!O64:R64, 4, FALSE)</f>
        <v>#N/A</v>
      </c>
      <c r="J77" t="e">
        <f>VLOOKUP(탐구!$J$16, '전체성적(반별)'!O64:R64, 4, FALSE)</f>
        <v>#N/A</v>
      </c>
      <c r="K77">
        <f>VLOOKUP(탐구!$K$16, '전체성적(반별)'!O64:R64, 4, FALSE)</f>
        <v>5</v>
      </c>
      <c r="L77" t="e">
        <f>VLOOKUP(탐구!$L$16, '전체성적(반별)'!O64:R64, 4, FALSE)</f>
        <v>#N/A</v>
      </c>
      <c r="M77" t="e">
        <f>VLOOKUP(탐구!$M$16, '전체성적(반별)'!O64:R64, 4, FALSE)</f>
        <v>#N/A</v>
      </c>
      <c r="N77" t="e">
        <f>VLOOKUP(탐구!$N$16, '전체성적(반별)'!O64:R64, 4, FALSE)</f>
        <v>#N/A</v>
      </c>
      <c r="O77" t="e">
        <f>VLOOKUP(탐구!$O$16, '전체성적(반별)'!O64:R64, 4, FALSE)</f>
        <v>#N/A</v>
      </c>
      <c r="P77" t="e">
        <f>VLOOKUP(탐구!$P$16, '전체성적(반별)'!O64:R64, 4, FALSE)</f>
        <v>#N/A</v>
      </c>
      <c r="Q77" t="e">
        <f>VLOOKUP(탐구!$Q$16, '전체성적(반별)'!O64:R64, 4, FALSE)</f>
        <v>#N/A</v>
      </c>
      <c r="R77" t="e">
        <f>VLOOKUP(탐구!$R$16, '전체성적(반별)'!O64:R64, 4, FALSE)</f>
        <v>#N/A</v>
      </c>
      <c r="S77" t="e">
        <f>VLOOKUP(탐구!$S$16, '전체성적(반별)'!O64:R64, 4, FALSE)</f>
        <v>#N/A</v>
      </c>
    </row>
    <row r="78" spans="1:19">
      <c r="A78" s="381">
        <v>62</v>
      </c>
      <c r="C78" t="e">
        <f>VLOOKUP(탐구!$C$16, '전체성적(반별)'!O65:R65, 4, FALSE)</f>
        <v>#N/A</v>
      </c>
      <c r="D78" t="e">
        <f>VLOOKUP(탐구!$D$16, '전체성적(반별)'!O65:R65, 4, FALSE)</f>
        <v>#N/A</v>
      </c>
      <c r="E78" t="e">
        <f>VLOOKUP(탐구!$E$16, '전체성적(반별)'!O65:R65, 4, FALSE)</f>
        <v>#N/A</v>
      </c>
      <c r="F78" t="e">
        <f>VLOOKUP(탐구!$F$16, '전체성적(반별)'!O65:R65, 4, FALSE)</f>
        <v>#N/A</v>
      </c>
      <c r="G78" t="e">
        <f>VLOOKUP(탐구!$G$16, '전체성적(반별)'!O65:R65, 4, FALSE)</f>
        <v>#N/A</v>
      </c>
      <c r="H78" t="e">
        <f>VLOOKUP(탐구!$H$16, '전체성적(반별)'!O65:R65, 4, FALSE)</f>
        <v>#N/A</v>
      </c>
      <c r="I78" t="e">
        <f>VLOOKUP(탐구!$I$16, '전체성적(반별)'!O65:R65, 4, FALSE)</f>
        <v>#N/A</v>
      </c>
      <c r="J78" t="e">
        <f>VLOOKUP(탐구!$J$16, '전체성적(반별)'!O65:R65, 4, FALSE)</f>
        <v>#N/A</v>
      </c>
      <c r="K78" t="e">
        <f>VLOOKUP(탐구!$K$16, '전체성적(반별)'!O65:R65, 4, FALSE)</f>
        <v>#N/A</v>
      </c>
      <c r="L78" t="e">
        <f>VLOOKUP(탐구!$L$16, '전체성적(반별)'!O65:R65, 4, FALSE)</f>
        <v>#N/A</v>
      </c>
      <c r="M78">
        <f>VLOOKUP(탐구!$M$16, '전체성적(반별)'!O65:R65, 4, FALSE)</f>
        <v>4</v>
      </c>
      <c r="N78" t="e">
        <f>VLOOKUP(탐구!$N$16, '전체성적(반별)'!O65:R65, 4, FALSE)</f>
        <v>#N/A</v>
      </c>
      <c r="O78" t="e">
        <f>VLOOKUP(탐구!$O$16, '전체성적(반별)'!O65:R65, 4, FALSE)</f>
        <v>#N/A</v>
      </c>
      <c r="P78" t="e">
        <f>VLOOKUP(탐구!$P$16, '전체성적(반별)'!O65:R65, 4, FALSE)</f>
        <v>#N/A</v>
      </c>
      <c r="Q78" t="e">
        <f>VLOOKUP(탐구!$Q$16, '전체성적(반별)'!O65:R65, 4, FALSE)</f>
        <v>#N/A</v>
      </c>
      <c r="R78" t="e">
        <f>VLOOKUP(탐구!$R$16, '전체성적(반별)'!O65:R65, 4, FALSE)</f>
        <v>#N/A</v>
      </c>
      <c r="S78" t="e">
        <f>VLOOKUP(탐구!$S$16, '전체성적(반별)'!O65:R65, 4, FALSE)</f>
        <v>#N/A</v>
      </c>
    </row>
    <row r="79" spans="1:19">
      <c r="A79" s="381">
        <v>63</v>
      </c>
      <c r="C79" t="e">
        <f>VLOOKUP(탐구!$C$16, '전체성적(반별)'!O66:R66, 4, FALSE)</f>
        <v>#N/A</v>
      </c>
      <c r="D79" t="e">
        <f>VLOOKUP(탐구!$D$16, '전체성적(반별)'!O66:R66, 4, FALSE)</f>
        <v>#N/A</v>
      </c>
      <c r="E79" t="e">
        <f>VLOOKUP(탐구!$E$16, '전체성적(반별)'!O66:R66, 4, FALSE)</f>
        <v>#N/A</v>
      </c>
      <c r="F79" t="e">
        <f>VLOOKUP(탐구!$F$16, '전체성적(반별)'!O66:R66, 4, FALSE)</f>
        <v>#N/A</v>
      </c>
      <c r="G79" t="e">
        <f>VLOOKUP(탐구!$G$16, '전체성적(반별)'!O66:R66, 4, FALSE)</f>
        <v>#N/A</v>
      </c>
      <c r="H79" t="e">
        <f>VLOOKUP(탐구!$H$16, '전체성적(반별)'!O66:R66, 4, FALSE)</f>
        <v>#N/A</v>
      </c>
      <c r="I79">
        <f>VLOOKUP(탐구!$I$16, '전체성적(반별)'!O66:R66, 4, FALSE)</f>
        <v>6</v>
      </c>
      <c r="J79" t="e">
        <f>VLOOKUP(탐구!$J$16, '전체성적(반별)'!O66:R66, 4, FALSE)</f>
        <v>#N/A</v>
      </c>
      <c r="K79" t="e">
        <f>VLOOKUP(탐구!$K$16, '전체성적(반별)'!O66:R66, 4, FALSE)</f>
        <v>#N/A</v>
      </c>
      <c r="L79" t="e">
        <f>VLOOKUP(탐구!$L$16, '전체성적(반별)'!O66:R66, 4, FALSE)</f>
        <v>#N/A</v>
      </c>
      <c r="M79" t="e">
        <f>VLOOKUP(탐구!$M$16, '전체성적(반별)'!O66:R66, 4, FALSE)</f>
        <v>#N/A</v>
      </c>
      <c r="N79" t="e">
        <f>VLOOKUP(탐구!$N$16, '전체성적(반별)'!O66:R66, 4, FALSE)</f>
        <v>#N/A</v>
      </c>
      <c r="O79" t="e">
        <f>VLOOKUP(탐구!$O$16, '전체성적(반별)'!O66:R66, 4, FALSE)</f>
        <v>#N/A</v>
      </c>
      <c r="P79" t="e">
        <f>VLOOKUP(탐구!$P$16, '전체성적(반별)'!O66:R66, 4, FALSE)</f>
        <v>#N/A</v>
      </c>
      <c r="Q79" t="e">
        <f>VLOOKUP(탐구!$Q$16, '전체성적(반별)'!O66:R66, 4, FALSE)</f>
        <v>#N/A</v>
      </c>
      <c r="R79" t="e">
        <f>VLOOKUP(탐구!$R$16, '전체성적(반별)'!O66:R66, 4, FALSE)</f>
        <v>#N/A</v>
      </c>
      <c r="S79" t="e">
        <f>VLOOKUP(탐구!$S$16, '전체성적(반별)'!O66:R66, 4, FALSE)</f>
        <v>#N/A</v>
      </c>
    </row>
    <row r="80" spans="1:19">
      <c r="A80" s="381">
        <v>64</v>
      </c>
      <c r="C80" t="e">
        <f>VLOOKUP(탐구!$C$16, '전체성적(반별)'!O67:R67, 4, FALSE)</f>
        <v>#N/A</v>
      </c>
      <c r="D80" t="e">
        <f>VLOOKUP(탐구!$D$16, '전체성적(반별)'!O67:R67, 4, FALSE)</f>
        <v>#N/A</v>
      </c>
      <c r="E80" t="e">
        <f>VLOOKUP(탐구!$E$16, '전체성적(반별)'!O67:R67, 4, FALSE)</f>
        <v>#N/A</v>
      </c>
      <c r="F80" t="e">
        <f>VLOOKUP(탐구!$F$16, '전체성적(반별)'!O67:R67, 4, FALSE)</f>
        <v>#N/A</v>
      </c>
      <c r="G80" t="e">
        <f>VLOOKUP(탐구!$G$16, '전체성적(반별)'!O67:R67, 4, FALSE)</f>
        <v>#N/A</v>
      </c>
      <c r="H80" t="e">
        <f>VLOOKUP(탐구!$H$16, '전체성적(반별)'!O67:R67, 4, FALSE)</f>
        <v>#N/A</v>
      </c>
      <c r="I80" t="e">
        <f>VLOOKUP(탐구!$I$16, '전체성적(반별)'!O67:R67, 4, FALSE)</f>
        <v>#N/A</v>
      </c>
      <c r="J80" t="e">
        <f>VLOOKUP(탐구!$J$16, '전체성적(반별)'!O67:R67, 4, FALSE)</f>
        <v>#N/A</v>
      </c>
      <c r="K80" t="e">
        <f>VLOOKUP(탐구!$K$16, '전체성적(반별)'!O67:R67, 4, FALSE)</f>
        <v>#N/A</v>
      </c>
      <c r="L80" t="e">
        <f>VLOOKUP(탐구!$L$16, '전체성적(반별)'!O67:R67, 4, FALSE)</f>
        <v>#N/A</v>
      </c>
      <c r="M80">
        <f>VLOOKUP(탐구!$M$16, '전체성적(반별)'!O67:R67, 4, FALSE)</f>
        <v>5</v>
      </c>
      <c r="N80" t="e">
        <f>VLOOKUP(탐구!$N$16, '전체성적(반별)'!O67:R67, 4, FALSE)</f>
        <v>#N/A</v>
      </c>
      <c r="O80" t="e">
        <f>VLOOKUP(탐구!$O$16, '전체성적(반별)'!O67:R67, 4, FALSE)</f>
        <v>#N/A</v>
      </c>
      <c r="P80" t="e">
        <f>VLOOKUP(탐구!$P$16, '전체성적(반별)'!O67:R67, 4, FALSE)</f>
        <v>#N/A</v>
      </c>
      <c r="Q80" t="e">
        <f>VLOOKUP(탐구!$Q$16, '전체성적(반별)'!O67:R67, 4, FALSE)</f>
        <v>#N/A</v>
      </c>
      <c r="R80" t="e">
        <f>VLOOKUP(탐구!$R$16, '전체성적(반별)'!O67:R67, 4, FALSE)</f>
        <v>#N/A</v>
      </c>
      <c r="S80" t="e">
        <f>VLOOKUP(탐구!$S$16, '전체성적(반별)'!O67:R67, 4, FALSE)</f>
        <v>#N/A</v>
      </c>
    </row>
    <row r="81" spans="1:19">
      <c r="A81" s="381">
        <v>65</v>
      </c>
      <c r="C81" t="e">
        <f>VLOOKUP(탐구!$C$16, '전체성적(반별)'!O68:R68, 4, FALSE)</f>
        <v>#N/A</v>
      </c>
      <c r="D81" t="e">
        <f>VLOOKUP(탐구!$D$16, '전체성적(반별)'!O68:R68, 4, FALSE)</f>
        <v>#N/A</v>
      </c>
      <c r="E81" t="e">
        <f>VLOOKUP(탐구!$E$16, '전체성적(반별)'!O68:R68, 4, FALSE)</f>
        <v>#N/A</v>
      </c>
      <c r="F81" t="e">
        <f>VLOOKUP(탐구!$F$16, '전체성적(반별)'!O68:R68, 4, FALSE)</f>
        <v>#N/A</v>
      </c>
      <c r="G81">
        <f>VLOOKUP(탐구!$G$16, '전체성적(반별)'!O68:R68, 4, FALSE)</f>
        <v>4</v>
      </c>
      <c r="H81" t="e">
        <f>VLOOKUP(탐구!$H$16, '전체성적(반별)'!O68:R68, 4, FALSE)</f>
        <v>#N/A</v>
      </c>
      <c r="I81" t="e">
        <f>VLOOKUP(탐구!$I$16, '전체성적(반별)'!O68:R68, 4, FALSE)</f>
        <v>#N/A</v>
      </c>
      <c r="J81" t="e">
        <f>VLOOKUP(탐구!$J$16, '전체성적(반별)'!O68:R68, 4, FALSE)</f>
        <v>#N/A</v>
      </c>
      <c r="K81" t="e">
        <f>VLOOKUP(탐구!$K$16, '전체성적(반별)'!O68:R68, 4, FALSE)</f>
        <v>#N/A</v>
      </c>
      <c r="L81" t="e">
        <f>VLOOKUP(탐구!$L$16, '전체성적(반별)'!O68:R68, 4, FALSE)</f>
        <v>#N/A</v>
      </c>
      <c r="M81" t="e">
        <f>VLOOKUP(탐구!$M$16, '전체성적(반별)'!O68:R68, 4, FALSE)</f>
        <v>#N/A</v>
      </c>
      <c r="N81" t="e">
        <f>VLOOKUP(탐구!$N$16, '전체성적(반별)'!O68:R68, 4, FALSE)</f>
        <v>#N/A</v>
      </c>
      <c r="O81" t="e">
        <f>VLOOKUP(탐구!$O$16, '전체성적(반별)'!O68:R68, 4, FALSE)</f>
        <v>#N/A</v>
      </c>
      <c r="P81" t="e">
        <f>VLOOKUP(탐구!$P$16, '전체성적(반별)'!O68:R68, 4, FALSE)</f>
        <v>#N/A</v>
      </c>
      <c r="Q81" t="e">
        <f>VLOOKUP(탐구!$Q$16, '전체성적(반별)'!O68:R68, 4, FALSE)</f>
        <v>#N/A</v>
      </c>
      <c r="R81" t="e">
        <f>VLOOKUP(탐구!$R$16, '전체성적(반별)'!O68:R68, 4, FALSE)</f>
        <v>#N/A</v>
      </c>
      <c r="S81" t="e">
        <f>VLOOKUP(탐구!$S$16, '전체성적(반별)'!O68:R68, 4, FALSE)</f>
        <v>#N/A</v>
      </c>
    </row>
    <row r="82" spans="1:19">
      <c r="A82" s="381">
        <v>66</v>
      </c>
      <c r="C82">
        <f>VLOOKUP(탐구!$C$16, '전체성적(반별)'!O69:R69, 4, FALSE)</f>
        <v>5</v>
      </c>
      <c r="D82" t="e">
        <f>VLOOKUP(탐구!$D$16, '전체성적(반별)'!O69:R69, 4, FALSE)</f>
        <v>#N/A</v>
      </c>
      <c r="E82" t="e">
        <f>VLOOKUP(탐구!$E$16, '전체성적(반별)'!O69:R69, 4, FALSE)</f>
        <v>#N/A</v>
      </c>
      <c r="F82" t="e">
        <f>VLOOKUP(탐구!$F$16, '전체성적(반별)'!O69:R69, 4, FALSE)</f>
        <v>#N/A</v>
      </c>
      <c r="G82" t="e">
        <f>VLOOKUP(탐구!$G$16, '전체성적(반별)'!O69:R69, 4, FALSE)</f>
        <v>#N/A</v>
      </c>
      <c r="H82" t="e">
        <f>VLOOKUP(탐구!$H$16, '전체성적(반별)'!O69:R69, 4, FALSE)</f>
        <v>#N/A</v>
      </c>
      <c r="I82" t="e">
        <f>VLOOKUP(탐구!$I$16, '전체성적(반별)'!O69:R69, 4, FALSE)</f>
        <v>#N/A</v>
      </c>
      <c r="J82" t="e">
        <f>VLOOKUP(탐구!$J$16, '전체성적(반별)'!O69:R69, 4, FALSE)</f>
        <v>#N/A</v>
      </c>
      <c r="K82" t="e">
        <f>VLOOKUP(탐구!$K$16, '전체성적(반별)'!O69:R69, 4, FALSE)</f>
        <v>#N/A</v>
      </c>
      <c r="L82" t="e">
        <f>VLOOKUP(탐구!$L$16, '전체성적(반별)'!O69:R69, 4, FALSE)</f>
        <v>#N/A</v>
      </c>
      <c r="M82" t="e">
        <f>VLOOKUP(탐구!$M$16, '전체성적(반별)'!O69:R69, 4, FALSE)</f>
        <v>#N/A</v>
      </c>
      <c r="N82" t="e">
        <f>VLOOKUP(탐구!$N$16, '전체성적(반별)'!O69:R69, 4, FALSE)</f>
        <v>#N/A</v>
      </c>
      <c r="O82" t="e">
        <f>VLOOKUP(탐구!$O$16, '전체성적(반별)'!O69:R69, 4, FALSE)</f>
        <v>#N/A</v>
      </c>
      <c r="P82" t="e">
        <f>VLOOKUP(탐구!$P$16, '전체성적(반별)'!O69:R69, 4, FALSE)</f>
        <v>#N/A</v>
      </c>
      <c r="Q82" t="e">
        <f>VLOOKUP(탐구!$Q$16, '전체성적(반별)'!O69:R69, 4, FALSE)</f>
        <v>#N/A</v>
      </c>
      <c r="R82" t="e">
        <f>VLOOKUP(탐구!$R$16, '전체성적(반별)'!O69:R69, 4, FALSE)</f>
        <v>#N/A</v>
      </c>
      <c r="S82" t="e">
        <f>VLOOKUP(탐구!$S$16, '전체성적(반별)'!O69:R69, 4, FALSE)</f>
        <v>#N/A</v>
      </c>
    </row>
    <row r="83" spans="1:19">
      <c r="A83" s="381">
        <v>67</v>
      </c>
      <c r="C83">
        <f>VLOOKUP(탐구!$C$16, '전체성적(반별)'!O70:R70, 4, FALSE)</f>
        <v>6</v>
      </c>
      <c r="D83" t="e">
        <f>VLOOKUP(탐구!$D$16, '전체성적(반별)'!O70:R70, 4, FALSE)</f>
        <v>#N/A</v>
      </c>
      <c r="E83" t="e">
        <f>VLOOKUP(탐구!$E$16, '전체성적(반별)'!O70:R70, 4, FALSE)</f>
        <v>#N/A</v>
      </c>
      <c r="F83" t="e">
        <f>VLOOKUP(탐구!$F$16, '전체성적(반별)'!O70:R70, 4, FALSE)</f>
        <v>#N/A</v>
      </c>
      <c r="G83" t="e">
        <f>VLOOKUP(탐구!$G$16, '전체성적(반별)'!O70:R70, 4, FALSE)</f>
        <v>#N/A</v>
      </c>
      <c r="H83" t="e">
        <f>VLOOKUP(탐구!$H$16, '전체성적(반별)'!O70:R70, 4, FALSE)</f>
        <v>#N/A</v>
      </c>
      <c r="I83" t="e">
        <f>VLOOKUP(탐구!$I$16, '전체성적(반별)'!O70:R70, 4, FALSE)</f>
        <v>#N/A</v>
      </c>
      <c r="J83" t="e">
        <f>VLOOKUP(탐구!$J$16, '전체성적(반별)'!O70:R70, 4, FALSE)</f>
        <v>#N/A</v>
      </c>
      <c r="K83" t="e">
        <f>VLOOKUP(탐구!$K$16, '전체성적(반별)'!O70:R70, 4, FALSE)</f>
        <v>#N/A</v>
      </c>
      <c r="L83" t="e">
        <f>VLOOKUP(탐구!$L$16, '전체성적(반별)'!O70:R70, 4, FALSE)</f>
        <v>#N/A</v>
      </c>
      <c r="M83" t="e">
        <f>VLOOKUP(탐구!$M$16, '전체성적(반별)'!O70:R70, 4, FALSE)</f>
        <v>#N/A</v>
      </c>
      <c r="N83" t="e">
        <f>VLOOKUP(탐구!$N$16, '전체성적(반별)'!O70:R70, 4, FALSE)</f>
        <v>#N/A</v>
      </c>
      <c r="O83" t="e">
        <f>VLOOKUP(탐구!$O$16, '전체성적(반별)'!O70:R70, 4, FALSE)</f>
        <v>#N/A</v>
      </c>
      <c r="P83" t="e">
        <f>VLOOKUP(탐구!$P$16, '전체성적(반별)'!O70:R70, 4, FALSE)</f>
        <v>#N/A</v>
      </c>
      <c r="Q83" t="e">
        <f>VLOOKUP(탐구!$Q$16, '전체성적(반별)'!O70:R70, 4, FALSE)</f>
        <v>#N/A</v>
      </c>
      <c r="R83" t="e">
        <f>VLOOKUP(탐구!$R$16, '전체성적(반별)'!O70:R70, 4, FALSE)</f>
        <v>#N/A</v>
      </c>
      <c r="S83" t="e">
        <f>VLOOKUP(탐구!$S$16, '전체성적(반별)'!O70:R70, 4, FALSE)</f>
        <v>#N/A</v>
      </c>
    </row>
    <row r="84" spans="1:19">
      <c r="A84" s="381">
        <v>68</v>
      </c>
      <c r="C84" t="e">
        <f>VLOOKUP(탐구!$C$16, '전체성적(반별)'!O71:R71, 4, FALSE)</f>
        <v>#N/A</v>
      </c>
      <c r="D84" t="e">
        <f>VLOOKUP(탐구!$D$16, '전체성적(반별)'!O71:R71, 4, FALSE)</f>
        <v>#N/A</v>
      </c>
      <c r="E84" t="e">
        <f>VLOOKUP(탐구!$E$16, '전체성적(반별)'!O71:R71, 4, FALSE)</f>
        <v>#N/A</v>
      </c>
      <c r="F84" t="e">
        <f>VLOOKUP(탐구!$F$16, '전체성적(반별)'!O71:R71, 4, FALSE)</f>
        <v>#N/A</v>
      </c>
      <c r="G84" t="e">
        <f>VLOOKUP(탐구!$G$16, '전체성적(반별)'!O71:R71, 4, FALSE)</f>
        <v>#N/A</v>
      </c>
      <c r="H84" t="e">
        <f>VLOOKUP(탐구!$H$16, '전체성적(반별)'!O71:R71, 4, FALSE)</f>
        <v>#N/A</v>
      </c>
      <c r="I84" t="e">
        <f>VLOOKUP(탐구!$I$16, '전체성적(반별)'!O71:R71, 4, FALSE)</f>
        <v>#N/A</v>
      </c>
      <c r="J84" t="e">
        <f>VLOOKUP(탐구!$J$16, '전체성적(반별)'!O71:R71, 4, FALSE)</f>
        <v>#N/A</v>
      </c>
      <c r="K84" t="e">
        <f>VLOOKUP(탐구!$K$16, '전체성적(반별)'!O71:R71, 4, FALSE)</f>
        <v>#N/A</v>
      </c>
      <c r="L84" t="e">
        <f>VLOOKUP(탐구!$L$16, '전체성적(반별)'!O71:R71, 4, FALSE)</f>
        <v>#N/A</v>
      </c>
      <c r="M84" t="e">
        <f>VLOOKUP(탐구!$M$16, '전체성적(반별)'!O71:R71, 4, FALSE)</f>
        <v>#N/A</v>
      </c>
      <c r="N84">
        <f>VLOOKUP(탐구!$N$16, '전체성적(반별)'!O71:R71, 4, FALSE)</f>
        <v>2</v>
      </c>
      <c r="O84" t="e">
        <f>VLOOKUP(탐구!$O$16, '전체성적(반별)'!O71:R71, 4, FALSE)</f>
        <v>#N/A</v>
      </c>
      <c r="P84" t="e">
        <f>VLOOKUP(탐구!$P$16, '전체성적(반별)'!O71:R71, 4, FALSE)</f>
        <v>#N/A</v>
      </c>
      <c r="Q84" t="e">
        <f>VLOOKUP(탐구!$Q$16, '전체성적(반별)'!O71:R71, 4, FALSE)</f>
        <v>#N/A</v>
      </c>
      <c r="R84" t="e">
        <f>VLOOKUP(탐구!$R$16, '전체성적(반별)'!O71:R71, 4, FALSE)</f>
        <v>#N/A</v>
      </c>
      <c r="S84" t="e">
        <f>VLOOKUP(탐구!$S$16, '전체성적(반별)'!O71:R71, 4, FALSE)</f>
        <v>#N/A</v>
      </c>
    </row>
    <row r="85" spans="1:19">
      <c r="A85" s="381">
        <v>69</v>
      </c>
      <c r="C85">
        <f>VLOOKUP(탐구!$C$16, '전체성적(반별)'!O72:R72, 4, FALSE)</f>
        <v>6</v>
      </c>
      <c r="D85" t="e">
        <f>VLOOKUP(탐구!$D$16, '전체성적(반별)'!O72:R72, 4, FALSE)</f>
        <v>#N/A</v>
      </c>
      <c r="E85" t="e">
        <f>VLOOKUP(탐구!$E$16, '전체성적(반별)'!O72:R72, 4, FALSE)</f>
        <v>#N/A</v>
      </c>
      <c r="F85" t="e">
        <f>VLOOKUP(탐구!$F$16, '전체성적(반별)'!O72:R72, 4, FALSE)</f>
        <v>#N/A</v>
      </c>
      <c r="G85" t="e">
        <f>VLOOKUP(탐구!$G$16, '전체성적(반별)'!O72:R72, 4, FALSE)</f>
        <v>#N/A</v>
      </c>
      <c r="H85" t="e">
        <f>VLOOKUP(탐구!$H$16, '전체성적(반별)'!O72:R72, 4, FALSE)</f>
        <v>#N/A</v>
      </c>
      <c r="I85" t="e">
        <f>VLOOKUP(탐구!$I$16, '전체성적(반별)'!O72:R72, 4, FALSE)</f>
        <v>#N/A</v>
      </c>
      <c r="J85" t="e">
        <f>VLOOKUP(탐구!$J$16, '전체성적(반별)'!O72:R72, 4, FALSE)</f>
        <v>#N/A</v>
      </c>
      <c r="K85" t="e">
        <f>VLOOKUP(탐구!$K$16, '전체성적(반별)'!O72:R72, 4, FALSE)</f>
        <v>#N/A</v>
      </c>
      <c r="L85" t="e">
        <f>VLOOKUP(탐구!$L$16, '전체성적(반별)'!O72:R72, 4, FALSE)</f>
        <v>#N/A</v>
      </c>
      <c r="M85" t="e">
        <f>VLOOKUP(탐구!$M$16, '전체성적(반별)'!O72:R72, 4, FALSE)</f>
        <v>#N/A</v>
      </c>
      <c r="N85" t="e">
        <f>VLOOKUP(탐구!$N$16, '전체성적(반별)'!O72:R72, 4, FALSE)</f>
        <v>#N/A</v>
      </c>
      <c r="O85" t="e">
        <f>VLOOKUP(탐구!$O$16, '전체성적(반별)'!O72:R72, 4, FALSE)</f>
        <v>#N/A</v>
      </c>
      <c r="P85" t="e">
        <f>VLOOKUP(탐구!$P$16, '전체성적(반별)'!O72:R72, 4, FALSE)</f>
        <v>#N/A</v>
      </c>
      <c r="Q85" t="e">
        <f>VLOOKUP(탐구!$Q$16, '전체성적(반별)'!O72:R72, 4, FALSE)</f>
        <v>#N/A</v>
      </c>
      <c r="R85" t="e">
        <f>VLOOKUP(탐구!$R$16, '전체성적(반별)'!O72:R72, 4, FALSE)</f>
        <v>#N/A</v>
      </c>
      <c r="S85" t="e">
        <f>VLOOKUP(탐구!$S$16, '전체성적(반별)'!O72:R72, 4, FALSE)</f>
        <v>#N/A</v>
      </c>
    </row>
    <row r="86" spans="1:19">
      <c r="A86" s="381">
        <v>70</v>
      </c>
      <c r="C86" t="e">
        <f>VLOOKUP(탐구!$C$16, '전체성적(반별)'!O73:R73, 4, FALSE)</f>
        <v>#N/A</v>
      </c>
      <c r="D86" t="e">
        <f>VLOOKUP(탐구!$D$16, '전체성적(반별)'!O73:R73, 4, FALSE)</f>
        <v>#N/A</v>
      </c>
      <c r="E86" t="e">
        <f>VLOOKUP(탐구!$E$16, '전체성적(반별)'!O73:R73, 4, FALSE)</f>
        <v>#N/A</v>
      </c>
      <c r="F86" t="e">
        <f>VLOOKUP(탐구!$F$16, '전체성적(반별)'!O73:R73, 4, FALSE)</f>
        <v>#N/A</v>
      </c>
      <c r="G86">
        <f>VLOOKUP(탐구!$G$16, '전체성적(반별)'!O73:R73, 4, FALSE)</f>
        <v>1</v>
      </c>
      <c r="H86" t="e">
        <f>VLOOKUP(탐구!$H$16, '전체성적(반별)'!O73:R73, 4, FALSE)</f>
        <v>#N/A</v>
      </c>
      <c r="I86" t="e">
        <f>VLOOKUP(탐구!$I$16, '전체성적(반별)'!O73:R73, 4, FALSE)</f>
        <v>#N/A</v>
      </c>
      <c r="J86" t="e">
        <f>VLOOKUP(탐구!$J$16, '전체성적(반별)'!O73:R73, 4, FALSE)</f>
        <v>#N/A</v>
      </c>
      <c r="K86" t="e">
        <f>VLOOKUP(탐구!$K$16, '전체성적(반별)'!O73:R73, 4, FALSE)</f>
        <v>#N/A</v>
      </c>
      <c r="L86" t="e">
        <f>VLOOKUP(탐구!$L$16, '전체성적(반별)'!O73:R73, 4, FALSE)</f>
        <v>#N/A</v>
      </c>
      <c r="M86" t="e">
        <f>VLOOKUP(탐구!$M$16, '전체성적(반별)'!O73:R73, 4, FALSE)</f>
        <v>#N/A</v>
      </c>
      <c r="N86" t="e">
        <f>VLOOKUP(탐구!$N$16, '전체성적(반별)'!O73:R73, 4, FALSE)</f>
        <v>#N/A</v>
      </c>
      <c r="O86" t="e">
        <f>VLOOKUP(탐구!$O$16, '전체성적(반별)'!O73:R73, 4, FALSE)</f>
        <v>#N/A</v>
      </c>
      <c r="P86" t="e">
        <f>VLOOKUP(탐구!$P$16, '전체성적(반별)'!O73:R73, 4, FALSE)</f>
        <v>#N/A</v>
      </c>
      <c r="Q86" t="e">
        <f>VLOOKUP(탐구!$Q$16, '전체성적(반별)'!O73:R73, 4, FALSE)</f>
        <v>#N/A</v>
      </c>
      <c r="R86" t="e">
        <f>VLOOKUP(탐구!$R$16, '전체성적(반별)'!O73:R73, 4, FALSE)</f>
        <v>#N/A</v>
      </c>
      <c r="S86" t="e">
        <f>VLOOKUP(탐구!$S$16, '전체성적(반별)'!O73:R73, 4, FALSE)</f>
        <v>#N/A</v>
      </c>
    </row>
    <row r="87" spans="1:19">
      <c r="A87" s="381">
        <v>71</v>
      </c>
      <c r="C87" t="e">
        <f>VLOOKUP(탐구!$C$16, '전체성적(반별)'!O74:R74, 4, FALSE)</f>
        <v>#N/A</v>
      </c>
      <c r="D87" t="e">
        <f>VLOOKUP(탐구!$D$16, '전체성적(반별)'!O74:R74, 4, FALSE)</f>
        <v>#N/A</v>
      </c>
      <c r="E87" t="e">
        <f>VLOOKUP(탐구!$E$16, '전체성적(반별)'!O74:R74, 4, FALSE)</f>
        <v>#N/A</v>
      </c>
      <c r="F87" t="e">
        <f>VLOOKUP(탐구!$F$16, '전체성적(반별)'!O74:R74, 4, FALSE)</f>
        <v>#N/A</v>
      </c>
      <c r="G87" t="e">
        <f>VLOOKUP(탐구!$G$16, '전체성적(반별)'!O74:R74, 4, FALSE)</f>
        <v>#N/A</v>
      </c>
      <c r="H87" t="e">
        <f>VLOOKUP(탐구!$H$16, '전체성적(반별)'!O74:R74, 4, FALSE)</f>
        <v>#N/A</v>
      </c>
      <c r="I87" t="e">
        <f>VLOOKUP(탐구!$I$16, '전체성적(반별)'!O74:R74, 4, FALSE)</f>
        <v>#N/A</v>
      </c>
      <c r="J87">
        <f>VLOOKUP(탐구!$J$16, '전체성적(반별)'!O74:R74, 4, FALSE)</f>
        <v>8</v>
      </c>
      <c r="K87" t="e">
        <f>VLOOKUP(탐구!$K$16, '전체성적(반별)'!O74:R74, 4, FALSE)</f>
        <v>#N/A</v>
      </c>
      <c r="L87" t="e">
        <f>VLOOKUP(탐구!$L$16, '전체성적(반별)'!O74:R74, 4, FALSE)</f>
        <v>#N/A</v>
      </c>
      <c r="M87" t="e">
        <f>VLOOKUP(탐구!$M$16, '전체성적(반별)'!O74:R74, 4, FALSE)</f>
        <v>#N/A</v>
      </c>
      <c r="N87" t="e">
        <f>VLOOKUP(탐구!$N$16, '전체성적(반별)'!O74:R74, 4, FALSE)</f>
        <v>#N/A</v>
      </c>
      <c r="O87" t="e">
        <f>VLOOKUP(탐구!$O$16, '전체성적(반별)'!O74:R74, 4, FALSE)</f>
        <v>#N/A</v>
      </c>
      <c r="P87" t="e">
        <f>VLOOKUP(탐구!$P$16, '전체성적(반별)'!O74:R74, 4, FALSE)</f>
        <v>#N/A</v>
      </c>
      <c r="Q87" t="e">
        <f>VLOOKUP(탐구!$Q$16, '전체성적(반별)'!O74:R74, 4, FALSE)</f>
        <v>#N/A</v>
      </c>
      <c r="R87" t="e">
        <f>VLOOKUP(탐구!$R$16, '전체성적(반별)'!O74:R74, 4, FALSE)</f>
        <v>#N/A</v>
      </c>
      <c r="S87" t="e">
        <f>VLOOKUP(탐구!$S$16, '전체성적(반별)'!O74:R74, 4, FALSE)</f>
        <v>#N/A</v>
      </c>
    </row>
    <row r="88" spans="1:19">
      <c r="A88" s="381">
        <v>72</v>
      </c>
      <c r="C88" t="e">
        <f>VLOOKUP(탐구!$C$16, '전체성적(반별)'!O75:R75, 4, FALSE)</f>
        <v>#N/A</v>
      </c>
      <c r="D88" t="e">
        <f>VLOOKUP(탐구!$D$16, '전체성적(반별)'!O75:R75, 4, FALSE)</f>
        <v>#N/A</v>
      </c>
      <c r="E88" t="e">
        <f>VLOOKUP(탐구!$E$16, '전체성적(반별)'!O75:R75, 4, FALSE)</f>
        <v>#N/A</v>
      </c>
      <c r="F88" t="e">
        <f>VLOOKUP(탐구!$F$16, '전체성적(반별)'!O75:R75, 4, FALSE)</f>
        <v>#N/A</v>
      </c>
      <c r="G88" t="e">
        <f>VLOOKUP(탐구!$G$16, '전체성적(반별)'!O75:R75, 4, FALSE)</f>
        <v>#N/A</v>
      </c>
      <c r="H88" t="e">
        <f>VLOOKUP(탐구!$H$16, '전체성적(반별)'!O75:R75, 4, FALSE)</f>
        <v>#N/A</v>
      </c>
      <c r="I88" t="e">
        <f>VLOOKUP(탐구!$I$16, '전체성적(반별)'!O75:R75, 4, FALSE)</f>
        <v>#N/A</v>
      </c>
      <c r="J88" t="e">
        <f>VLOOKUP(탐구!$J$16, '전체성적(반별)'!O75:R75, 4, FALSE)</f>
        <v>#N/A</v>
      </c>
      <c r="K88" t="e">
        <f>VLOOKUP(탐구!$K$16, '전체성적(반별)'!O75:R75, 4, FALSE)</f>
        <v>#N/A</v>
      </c>
      <c r="L88">
        <f>VLOOKUP(탐구!$L$16, '전체성적(반별)'!O75:R75, 4, FALSE)</f>
        <v>3</v>
      </c>
      <c r="M88" t="e">
        <f>VLOOKUP(탐구!$M$16, '전체성적(반별)'!O75:R75, 4, FALSE)</f>
        <v>#N/A</v>
      </c>
      <c r="N88" t="e">
        <f>VLOOKUP(탐구!$N$16, '전체성적(반별)'!O75:R75, 4, FALSE)</f>
        <v>#N/A</v>
      </c>
      <c r="O88" t="e">
        <f>VLOOKUP(탐구!$O$16, '전체성적(반별)'!O75:R75, 4, FALSE)</f>
        <v>#N/A</v>
      </c>
      <c r="P88" t="e">
        <f>VLOOKUP(탐구!$P$16, '전체성적(반별)'!O75:R75, 4, FALSE)</f>
        <v>#N/A</v>
      </c>
      <c r="Q88" t="e">
        <f>VLOOKUP(탐구!$Q$16, '전체성적(반별)'!O75:R75, 4, FALSE)</f>
        <v>#N/A</v>
      </c>
      <c r="R88" t="e">
        <f>VLOOKUP(탐구!$R$16, '전체성적(반별)'!O75:R75, 4, FALSE)</f>
        <v>#N/A</v>
      </c>
      <c r="S88" t="e">
        <f>VLOOKUP(탐구!$S$16, '전체성적(반별)'!O75:R75, 4, FALSE)</f>
        <v>#N/A</v>
      </c>
    </row>
    <row r="89" spans="1:19">
      <c r="A89" s="381">
        <v>73</v>
      </c>
      <c r="C89" t="e">
        <f>VLOOKUP(탐구!$C$16, '전체성적(반별)'!O76:R76, 4, FALSE)</f>
        <v>#N/A</v>
      </c>
      <c r="D89" t="e">
        <f>VLOOKUP(탐구!$D$16, '전체성적(반별)'!O76:R76, 4, FALSE)</f>
        <v>#N/A</v>
      </c>
      <c r="E89">
        <f>VLOOKUP(탐구!$E$16, '전체성적(반별)'!O76:R76, 4, FALSE)</f>
        <v>7</v>
      </c>
      <c r="F89" t="e">
        <f>VLOOKUP(탐구!$F$16, '전체성적(반별)'!O76:R76, 4, FALSE)</f>
        <v>#N/A</v>
      </c>
      <c r="G89" t="e">
        <f>VLOOKUP(탐구!$G$16, '전체성적(반별)'!O76:R76, 4, FALSE)</f>
        <v>#N/A</v>
      </c>
      <c r="H89" t="e">
        <f>VLOOKUP(탐구!$H$16, '전체성적(반별)'!O76:R76, 4, FALSE)</f>
        <v>#N/A</v>
      </c>
      <c r="I89" t="e">
        <f>VLOOKUP(탐구!$I$16, '전체성적(반별)'!O76:R76, 4, FALSE)</f>
        <v>#N/A</v>
      </c>
      <c r="J89" t="e">
        <f>VLOOKUP(탐구!$J$16, '전체성적(반별)'!O76:R76, 4, FALSE)</f>
        <v>#N/A</v>
      </c>
      <c r="K89" t="e">
        <f>VLOOKUP(탐구!$K$16, '전체성적(반별)'!O76:R76, 4, FALSE)</f>
        <v>#N/A</v>
      </c>
      <c r="L89" t="e">
        <f>VLOOKUP(탐구!$L$16, '전체성적(반별)'!O76:R76, 4, FALSE)</f>
        <v>#N/A</v>
      </c>
      <c r="M89" t="e">
        <f>VLOOKUP(탐구!$M$16, '전체성적(반별)'!O76:R76, 4, FALSE)</f>
        <v>#N/A</v>
      </c>
      <c r="N89" t="e">
        <f>VLOOKUP(탐구!$N$16, '전체성적(반별)'!O76:R76, 4, FALSE)</f>
        <v>#N/A</v>
      </c>
      <c r="O89" t="e">
        <f>VLOOKUP(탐구!$O$16, '전체성적(반별)'!O76:R76, 4, FALSE)</f>
        <v>#N/A</v>
      </c>
      <c r="P89" t="e">
        <f>VLOOKUP(탐구!$P$16, '전체성적(반별)'!O76:R76, 4, FALSE)</f>
        <v>#N/A</v>
      </c>
      <c r="Q89" t="e">
        <f>VLOOKUP(탐구!$Q$16, '전체성적(반별)'!O76:R76, 4, FALSE)</f>
        <v>#N/A</v>
      </c>
      <c r="R89" t="e">
        <f>VLOOKUP(탐구!$R$16, '전체성적(반별)'!O76:R76, 4, FALSE)</f>
        <v>#N/A</v>
      </c>
      <c r="S89" t="e">
        <f>VLOOKUP(탐구!$S$16, '전체성적(반별)'!O76:R76, 4, FALSE)</f>
        <v>#N/A</v>
      </c>
    </row>
    <row r="90" spans="1:19">
      <c r="A90" s="381">
        <v>74</v>
      </c>
      <c r="C90" t="e">
        <f>VLOOKUP(탐구!$C$16, '전체성적(반별)'!O77:R77, 4, FALSE)</f>
        <v>#N/A</v>
      </c>
      <c r="D90" t="e">
        <f>VLOOKUP(탐구!$D$16, '전체성적(반별)'!O77:R77, 4, FALSE)</f>
        <v>#N/A</v>
      </c>
      <c r="E90">
        <f>VLOOKUP(탐구!$E$16, '전체성적(반별)'!O77:R77, 4, FALSE)</f>
        <v>4</v>
      </c>
      <c r="F90" t="e">
        <f>VLOOKUP(탐구!$F$16, '전체성적(반별)'!O77:R77, 4, FALSE)</f>
        <v>#N/A</v>
      </c>
      <c r="G90" t="e">
        <f>VLOOKUP(탐구!$G$16, '전체성적(반별)'!O77:R77, 4, FALSE)</f>
        <v>#N/A</v>
      </c>
      <c r="H90" t="e">
        <f>VLOOKUP(탐구!$H$16, '전체성적(반별)'!O77:R77, 4, FALSE)</f>
        <v>#N/A</v>
      </c>
      <c r="I90" t="e">
        <f>VLOOKUP(탐구!$I$16, '전체성적(반별)'!O77:R77, 4, FALSE)</f>
        <v>#N/A</v>
      </c>
      <c r="J90" t="e">
        <f>VLOOKUP(탐구!$J$16, '전체성적(반별)'!O77:R77, 4, FALSE)</f>
        <v>#N/A</v>
      </c>
      <c r="K90" t="e">
        <f>VLOOKUP(탐구!$K$16, '전체성적(반별)'!O77:R77, 4, FALSE)</f>
        <v>#N/A</v>
      </c>
      <c r="L90" t="e">
        <f>VLOOKUP(탐구!$L$16, '전체성적(반별)'!O77:R77, 4, FALSE)</f>
        <v>#N/A</v>
      </c>
      <c r="M90" t="e">
        <f>VLOOKUP(탐구!$M$16, '전체성적(반별)'!O77:R77, 4, FALSE)</f>
        <v>#N/A</v>
      </c>
      <c r="N90" t="e">
        <f>VLOOKUP(탐구!$N$16, '전체성적(반별)'!O77:R77, 4, FALSE)</f>
        <v>#N/A</v>
      </c>
      <c r="O90" t="e">
        <f>VLOOKUP(탐구!$O$16, '전체성적(반별)'!O77:R77, 4, FALSE)</f>
        <v>#N/A</v>
      </c>
      <c r="P90" t="e">
        <f>VLOOKUP(탐구!$P$16, '전체성적(반별)'!O77:R77, 4, FALSE)</f>
        <v>#N/A</v>
      </c>
      <c r="Q90" t="e">
        <f>VLOOKUP(탐구!$Q$16, '전체성적(반별)'!O77:R77, 4, FALSE)</f>
        <v>#N/A</v>
      </c>
      <c r="R90" t="e">
        <f>VLOOKUP(탐구!$R$16, '전체성적(반별)'!O77:R77, 4, FALSE)</f>
        <v>#N/A</v>
      </c>
      <c r="S90" t="e">
        <f>VLOOKUP(탐구!$S$16, '전체성적(반별)'!O77:R77, 4, FALSE)</f>
        <v>#N/A</v>
      </c>
    </row>
    <row r="91" spans="1:19">
      <c r="A91" s="381">
        <v>75</v>
      </c>
      <c r="C91" t="e">
        <f>VLOOKUP(탐구!$C$16, '전체성적(반별)'!O78:R78, 4, FALSE)</f>
        <v>#N/A</v>
      </c>
      <c r="D91" t="e">
        <f>VLOOKUP(탐구!$D$16, '전체성적(반별)'!O78:R78, 4, FALSE)</f>
        <v>#N/A</v>
      </c>
      <c r="E91" t="e">
        <f>VLOOKUP(탐구!$E$16, '전체성적(반별)'!O78:R78, 4, FALSE)</f>
        <v>#N/A</v>
      </c>
      <c r="F91" t="e">
        <f>VLOOKUP(탐구!$F$16, '전체성적(반별)'!O78:R78, 4, FALSE)</f>
        <v>#N/A</v>
      </c>
      <c r="G91" t="e">
        <f>VLOOKUP(탐구!$G$16, '전체성적(반별)'!O78:R78, 4, FALSE)</f>
        <v>#N/A</v>
      </c>
      <c r="H91" t="e">
        <f>VLOOKUP(탐구!$H$16, '전체성적(반별)'!O78:R78, 4, FALSE)</f>
        <v>#N/A</v>
      </c>
      <c r="I91" t="e">
        <f>VLOOKUP(탐구!$I$16, '전체성적(반별)'!O78:R78, 4, FALSE)</f>
        <v>#N/A</v>
      </c>
      <c r="J91" t="e">
        <f>VLOOKUP(탐구!$J$16, '전체성적(반별)'!O78:R78, 4, FALSE)</f>
        <v>#N/A</v>
      </c>
      <c r="K91" t="e">
        <f>VLOOKUP(탐구!$K$16, '전체성적(반별)'!O78:R78, 4, FALSE)</f>
        <v>#N/A</v>
      </c>
      <c r="L91" t="e">
        <f>VLOOKUP(탐구!$L$16, '전체성적(반별)'!O78:R78, 4, FALSE)</f>
        <v>#N/A</v>
      </c>
      <c r="M91">
        <f>VLOOKUP(탐구!$M$16, '전체성적(반별)'!O78:R78, 4, FALSE)</f>
        <v>4</v>
      </c>
      <c r="N91" t="e">
        <f>VLOOKUP(탐구!$N$16, '전체성적(반별)'!O78:R78, 4, FALSE)</f>
        <v>#N/A</v>
      </c>
      <c r="O91" t="e">
        <f>VLOOKUP(탐구!$O$16, '전체성적(반별)'!O78:R78, 4, FALSE)</f>
        <v>#N/A</v>
      </c>
      <c r="P91" t="e">
        <f>VLOOKUP(탐구!$P$16, '전체성적(반별)'!O78:R78, 4, FALSE)</f>
        <v>#N/A</v>
      </c>
      <c r="Q91" t="e">
        <f>VLOOKUP(탐구!$Q$16, '전체성적(반별)'!O78:R78, 4, FALSE)</f>
        <v>#N/A</v>
      </c>
      <c r="R91" t="e">
        <f>VLOOKUP(탐구!$R$16, '전체성적(반별)'!O78:R78, 4, FALSE)</f>
        <v>#N/A</v>
      </c>
      <c r="S91" t="e">
        <f>VLOOKUP(탐구!$S$16, '전체성적(반별)'!O78:R78, 4, FALSE)</f>
        <v>#N/A</v>
      </c>
    </row>
    <row r="92" spans="1:19">
      <c r="A92" s="381">
        <v>76</v>
      </c>
      <c r="C92" t="e">
        <f>VLOOKUP(탐구!$C$16, '전체성적(반별)'!O79:R79, 4, FALSE)</f>
        <v>#N/A</v>
      </c>
      <c r="D92" t="e">
        <f>VLOOKUP(탐구!$D$16, '전체성적(반별)'!O79:R79, 4, FALSE)</f>
        <v>#N/A</v>
      </c>
      <c r="E92" t="e">
        <f>VLOOKUP(탐구!$E$16, '전체성적(반별)'!O79:R79, 4, FALSE)</f>
        <v>#N/A</v>
      </c>
      <c r="F92" t="e">
        <f>VLOOKUP(탐구!$F$16, '전체성적(반별)'!O79:R79, 4, FALSE)</f>
        <v>#N/A</v>
      </c>
      <c r="G92">
        <f>VLOOKUP(탐구!$G$16, '전체성적(반별)'!O79:R79, 4, FALSE)</f>
        <v>6</v>
      </c>
      <c r="H92" t="e">
        <f>VLOOKUP(탐구!$H$16, '전체성적(반별)'!O79:R79, 4, FALSE)</f>
        <v>#N/A</v>
      </c>
      <c r="I92" t="e">
        <f>VLOOKUP(탐구!$I$16, '전체성적(반별)'!O79:R79, 4, FALSE)</f>
        <v>#N/A</v>
      </c>
      <c r="J92" t="e">
        <f>VLOOKUP(탐구!$J$16, '전체성적(반별)'!O79:R79, 4, FALSE)</f>
        <v>#N/A</v>
      </c>
      <c r="K92" t="e">
        <f>VLOOKUP(탐구!$K$16, '전체성적(반별)'!O79:R79, 4, FALSE)</f>
        <v>#N/A</v>
      </c>
      <c r="L92" t="e">
        <f>VLOOKUP(탐구!$L$16, '전체성적(반별)'!O79:R79, 4, FALSE)</f>
        <v>#N/A</v>
      </c>
      <c r="M92" t="e">
        <f>VLOOKUP(탐구!$M$16, '전체성적(반별)'!O79:R79, 4, FALSE)</f>
        <v>#N/A</v>
      </c>
      <c r="N92" t="e">
        <f>VLOOKUP(탐구!$N$16, '전체성적(반별)'!O79:R79, 4, FALSE)</f>
        <v>#N/A</v>
      </c>
      <c r="O92" t="e">
        <f>VLOOKUP(탐구!$O$16, '전체성적(반별)'!O79:R79, 4, FALSE)</f>
        <v>#N/A</v>
      </c>
      <c r="P92" t="e">
        <f>VLOOKUP(탐구!$P$16, '전체성적(반별)'!O79:R79, 4, FALSE)</f>
        <v>#N/A</v>
      </c>
      <c r="Q92" t="e">
        <f>VLOOKUP(탐구!$Q$16, '전체성적(반별)'!O79:R79, 4, FALSE)</f>
        <v>#N/A</v>
      </c>
      <c r="R92" t="e">
        <f>VLOOKUP(탐구!$R$16, '전체성적(반별)'!O79:R79, 4, FALSE)</f>
        <v>#N/A</v>
      </c>
      <c r="S92" t="e">
        <f>VLOOKUP(탐구!$S$16, '전체성적(반별)'!O79:R79, 4, FALSE)</f>
        <v>#N/A</v>
      </c>
    </row>
    <row r="93" spans="1:19">
      <c r="A93" s="381">
        <v>77</v>
      </c>
      <c r="C93" t="e">
        <f>VLOOKUP(탐구!$C$16, '전체성적(반별)'!O80:R80, 4, FALSE)</f>
        <v>#N/A</v>
      </c>
      <c r="D93" t="e">
        <f>VLOOKUP(탐구!$D$16, '전체성적(반별)'!O80:R80, 4, FALSE)</f>
        <v>#N/A</v>
      </c>
      <c r="E93">
        <f>VLOOKUP(탐구!$E$16, '전체성적(반별)'!O80:R80, 4, FALSE)</f>
        <v>4</v>
      </c>
      <c r="F93" t="e">
        <f>VLOOKUP(탐구!$F$16, '전체성적(반별)'!O80:R80, 4, FALSE)</f>
        <v>#N/A</v>
      </c>
      <c r="G93" t="e">
        <f>VLOOKUP(탐구!$G$16, '전체성적(반별)'!O80:R80, 4, FALSE)</f>
        <v>#N/A</v>
      </c>
      <c r="H93" t="e">
        <f>VLOOKUP(탐구!$H$16, '전체성적(반별)'!O80:R80, 4, FALSE)</f>
        <v>#N/A</v>
      </c>
      <c r="I93" t="e">
        <f>VLOOKUP(탐구!$I$16, '전체성적(반별)'!O80:R80, 4, FALSE)</f>
        <v>#N/A</v>
      </c>
      <c r="J93" t="e">
        <f>VLOOKUP(탐구!$J$16, '전체성적(반별)'!O80:R80, 4, FALSE)</f>
        <v>#N/A</v>
      </c>
      <c r="K93" t="e">
        <f>VLOOKUP(탐구!$K$16, '전체성적(반별)'!O80:R80, 4, FALSE)</f>
        <v>#N/A</v>
      </c>
      <c r="L93" t="e">
        <f>VLOOKUP(탐구!$L$16, '전체성적(반별)'!O80:R80, 4, FALSE)</f>
        <v>#N/A</v>
      </c>
      <c r="M93" t="e">
        <f>VLOOKUP(탐구!$M$16, '전체성적(반별)'!O80:R80, 4, FALSE)</f>
        <v>#N/A</v>
      </c>
      <c r="N93" t="e">
        <f>VLOOKUP(탐구!$N$16, '전체성적(반별)'!O80:R80, 4, FALSE)</f>
        <v>#N/A</v>
      </c>
      <c r="O93" t="e">
        <f>VLOOKUP(탐구!$O$16, '전체성적(반별)'!O80:R80, 4, FALSE)</f>
        <v>#N/A</v>
      </c>
      <c r="P93" t="e">
        <f>VLOOKUP(탐구!$P$16, '전체성적(반별)'!O80:R80, 4, FALSE)</f>
        <v>#N/A</v>
      </c>
      <c r="Q93" t="e">
        <f>VLOOKUP(탐구!$Q$16, '전체성적(반별)'!O80:R80, 4, FALSE)</f>
        <v>#N/A</v>
      </c>
      <c r="R93" t="e">
        <f>VLOOKUP(탐구!$R$16, '전체성적(반별)'!O80:R80, 4, FALSE)</f>
        <v>#N/A</v>
      </c>
      <c r="S93" t="e">
        <f>VLOOKUP(탐구!$S$16, '전체성적(반별)'!O80:R80, 4, FALSE)</f>
        <v>#N/A</v>
      </c>
    </row>
    <row r="94" spans="1:19">
      <c r="A94" s="381">
        <v>78</v>
      </c>
      <c r="C94" t="e">
        <f>VLOOKUP(탐구!$C$16, '전체성적(반별)'!O81:R81, 4, FALSE)</f>
        <v>#N/A</v>
      </c>
      <c r="D94" t="e">
        <f>VLOOKUP(탐구!$D$16, '전체성적(반별)'!O81:R81, 4, FALSE)</f>
        <v>#N/A</v>
      </c>
      <c r="E94" t="e">
        <f>VLOOKUP(탐구!$E$16, '전체성적(반별)'!O81:R81, 4, FALSE)</f>
        <v>#N/A</v>
      </c>
      <c r="F94" t="e">
        <f>VLOOKUP(탐구!$F$16, '전체성적(반별)'!O81:R81, 4, FALSE)</f>
        <v>#N/A</v>
      </c>
      <c r="G94" t="e">
        <f>VLOOKUP(탐구!$G$16, '전체성적(반별)'!O81:R81, 4, FALSE)</f>
        <v>#N/A</v>
      </c>
      <c r="H94" t="e">
        <f>VLOOKUP(탐구!$H$16, '전체성적(반별)'!O81:R81, 4, FALSE)</f>
        <v>#N/A</v>
      </c>
      <c r="I94" t="e">
        <f>VLOOKUP(탐구!$I$16, '전체성적(반별)'!O81:R81, 4, FALSE)</f>
        <v>#N/A</v>
      </c>
      <c r="J94" t="e">
        <f>VLOOKUP(탐구!$J$16, '전체성적(반별)'!O81:R81, 4, FALSE)</f>
        <v>#N/A</v>
      </c>
      <c r="K94" t="e">
        <f>VLOOKUP(탐구!$K$16, '전체성적(반별)'!O81:R81, 4, FALSE)</f>
        <v>#N/A</v>
      </c>
      <c r="L94" t="e">
        <f>VLOOKUP(탐구!$L$16, '전체성적(반별)'!O81:R81, 4, FALSE)</f>
        <v>#N/A</v>
      </c>
      <c r="M94" t="e">
        <f>VLOOKUP(탐구!$M$16, '전체성적(반별)'!O81:R81, 4, FALSE)</f>
        <v>#N/A</v>
      </c>
      <c r="N94" t="e">
        <f>VLOOKUP(탐구!$N$16, '전체성적(반별)'!O81:R81, 4, FALSE)</f>
        <v>#N/A</v>
      </c>
      <c r="O94">
        <f>VLOOKUP(탐구!$O$16, '전체성적(반별)'!O81:R81, 4, FALSE)</f>
        <v>7</v>
      </c>
      <c r="P94" t="e">
        <f>VLOOKUP(탐구!$P$16, '전체성적(반별)'!O81:R81, 4, FALSE)</f>
        <v>#N/A</v>
      </c>
      <c r="Q94" t="e">
        <f>VLOOKUP(탐구!$Q$16, '전체성적(반별)'!O81:R81, 4, FALSE)</f>
        <v>#N/A</v>
      </c>
      <c r="R94" t="e">
        <f>VLOOKUP(탐구!$R$16, '전체성적(반별)'!O81:R81, 4, FALSE)</f>
        <v>#N/A</v>
      </c>
      <c r="S94" t="e">
        <f>VLOOKUP(탐구!$S$16, '전체성적(반별)'!O81:R81, 4, FALSE)</f>
        <v>#N/A</v>
      </c>
    </row>
    <row r="95" spans="1:19">
      <c r="A95" s="381">
        <v>79</v>
      </c>
      <c r="C95" t="e">
        <f>VLOOKUP(탐구!$C$16, '전체성적(반별)'!O82:R82, 4, FALSE)</f>
        <v>#N/A</v>
      </c>
      <c r="D95" t="e">
        <f>VLOOKUP(탐구!$D$16, '전체성적(반별)'!O82:R82, 4, FALSE)</f>
        <v>#N/A</v>
      </c>
      <c r="E95">
        <f>VLOOKUP(탐구!$E$16, '전체성적(반별)'!O82:R82, 4, FALSE)</f>
        <v>8</v>
      </c>
      <c r="F95" t="e">
        <f>VLOOKUP(탐구!$F$16, '전체성적(반별)'!O82:R82, 4, FALSE)</f>
        <v>#N/A</v>
      </c>
      <c r="G95" t="e">
        <f>VLOOKUP(탐구!$G$16, '전체성적(반별)'!O82:R82, 4, FALSE)</f>
        <v>#N/A</v>
      </c>
      <c r="H95" t="e">
        <f>VLOOKUP(탐구!$H$16, '전체성적(반별)'!O82:R82, 4, FALSE)</f>
        <v>#N/A</v>
      </c>
      <c r="I95" t="e">
        <f>VLOOKUP(탐구!$I$16, '전체성적(반별)'!O82:R82, 4, FALSE)</f>
        <v>#N/A</v>
      </c>
      <c r="J95" t="e">
        <f>VLOOKUP(탐구!$J$16, '전체성적(반별)'!O82:R82, 4, FALSE)</f>
        <v>#N/A</v>
      </c>
      <c r="K95" t="e">
        <f>VLOOKUP(탐구!$K$16, '전체성적(반별)'!O82:R82, 4, FALSE)</f>
        <v>#N/A</v>
      </c>
      <c r="L95" t="e">
        <f>VLOOKUP(탐구!$L$16, '전체성적(반별)'!O82:R82, 4, FALSE)</f>
        <v>#N/A</v>
      </c>
      <c r="M95" t="e">
        <f>VLOOKUP(탐구!$M$16, '전체성적(반별)'!O82:R82, 4, FALSE)</f>
        <v>#N/A</v>
      </c>
      <c r="N95" t="e">
        <f>VLOOKUP(탐구!$N$16, '전체성적(반별)'!O82:R82, 4, FALSE)</f>
        <v>#N/A</v>
      </c>
      <c r="O95" t="e">
        <f>VLOOKUP(탐구!$O$16, '전체성적(반별)'!O82:R82, 4, FALSE)</f>
        <v>#N/A</v>
      </c>
      <c r="P95" t="e">
        <f>VLOOKUP(탐구!$P$16, '전체성적(반별)'!O82:R82, 4, FALSE)</f>
        <v>#N/A</v>
      </c>
      <c r="Q95" t="e">
        <f>VLOOKUP(탐구!$Q$16, '전체성적(반별)'!O82:R82, 4, FALSE)</f>
        <v>#N/A</v>
      </c>
      <c r="R95" t="e">
        <f>VLOOKUP(탐구!$R$16, '전체성적(반별)'!O82:R82, 4, FALSE)</f>
        <v>#N/A</v>
      </c>
      <c r="S95" t="e">
        <f>VLOOKUP(탐구!$S$16, '전체성적(반별)'!O82:R82, 4, FALSE)</f>
        <v>#N/A</v>
      </c>
    </row>
    <row r="96" spans="1:19">
      <c r="A96" s="381">
        <v>80</v>
      </c>
      <c r="C96" t="e">
        <f>VLOOKUP(탐구!$C$16, '전체성적(반별)'!O83:R83, 4, FALSE)</f>
        <v>#N/A</v>
      </c>
      <c r="D96" t="e">
        <f>VLOOKUP(탐구!$D$16, '전체성적(반별)'!O83:R83, 4, FALSE)</f>
        <v>#N/A</v>
      </c>
      <c r="E96">
        <f>VLOOKUP(탐구!$E$16, '전체성적(반별)'!O83:R83, 4, FALSE)</f>
        <v>8</v>
      </c>
      <c r="F96" t="e">
        <f>VLOOKUP(탐구!$F$16, '전체성적(반별)'!O83:R83, 4, FALSE)</f>
        <v>#N/A</v>
      </c>
      <c r="G96" t="e">
        <f>VLOOKUP(탐구!$G$16, '전체성적(반별)'!O83:R83, 4, FALSE)</f>
        <v>#N/A</v>
      </c>
      <c r="H96" t="e">
        <f>VLOOKUP(탐구!$H$16, '전체성적(반별)'!O83:R83, 4, FALSE)</f>
        <v>#N/A</v>
      </c>
      <c r="I96" t="e">
        <f>VLOOKUP(탐구!$I$16, '전체성적(반별)'!O83:R83, 4, FALSE)</f>
        <v>#N/A</v>
      </c>
      <c r="J96" t="e">
        <f>VLOOKUP(탐구!$J$16, '전체성적(반별)'!O83:R83, 4, FALSE)</f>
        <v>#N/A</v>
      </c>
      <c r="K96" t="e">
        <f>VLOOKUP(탐구!$K$16, '전체성적(반별)'!O83:R83, 4, FALSE)</f>
        <v>#N/A</v>
      </c>
      <c r="L96" t="e">
        <f>VLOOKUP(탐구!$L$16, '전체성적(반별)'!O83:R83, 4, FALSE)</f>
        <v>#N/A</v>
      </c>
      <c r="M96" t="e">
        <f>VLOOKUP(탐구!$M$16, '전체성적(반별)'!O83:R83, 4, FALSE)</f>
        <v>#N/A</v>
      </c>
      <c r="N96" t="e">
        <f>VLOOKUP(탐구!$N$16, '전체성적(반별)'!O83:R83, 4, FALSE)</f>
        <v>#N/A</v>
      </c>
      <c r="O96" t="e">
        <f>VLOOKUP(탐구!$O$16, '전체성적(반별)'!O83:R83, 4, FALSE)</f>
        <v>#N/A</v>
      </c>
      <c r="P96" t="e">
        <f>VLOOKUP(탐구!$P$16, '전체성적(반별)'!O83:R83, 4, FALSE)</f>
        <v>#N/A</v>
      </c>
      <c r="Q96" t="e">
        <f>VLOOKUP(탐구!$Q$16, '전체성적(반별)'!O83:R83, 4, FALSE)</f>
        <v>#N/A</v>
      </c>
      <c r="R96" t="e">
        <f>VLOOKUP(탐구!$R$16, '전체성적(반별)'!O83:R83, 4, FALSE)</f>
        <v>#N/A</v>
      </c>
      <c r="S96" t="e">
        <f>VLOOKUP(탐구!$S$16, '전체성적(반별)'!O83:R83, 4, FALSE)</f>
        <v>#N/A</v>
      </c>
    </row>
    <row r="97" spans="1:19">
      <c r="A97" s="381">
        <v>81</v>
      </c>
      <c r="C97" t="e">
        <f>VLOOKUP(탐구!$C$16, '전체성적(반별)'!O84:R84, 4, FALSE)</f>
        <v>#N/A</v>
      </c>
      <c r="D97" t="e">
        <f>VLOOKUP(탐구!$D$16, '전체성적(반별)'!O84:R84, 4, FALSE)</f>
        <v>#N/A</v>
      </c>
      <c r="E97" t="e">
        <f>VLOOKUP(탐구!$E$16, '전체성적(반별)'!O84:R84, 4, FALSE)</f>
        <v>#N/A</v>
      </c>
      <c r="F97" t="e">
        <f>VLOOKUP(탐구!$F$16, '전체성적(반별)'!O84:R84, 4, FALSE)</f>
        <v>#N/A</v>
      </c>
      <c r="G97" t="e">
        <f>VLOOKUP(탐구!$G$16, '전체성적(반별)'!O84:R84, 4, FALSE)</f>
        <v>#N/A</v>
      </c>
      <c r="H97" t="e">
        <f>VLOOKUP(탐구!$H$16, '전체성적(반별)'!O84:R84, 4, FALSE)</f>
        <v>#N/A</v>
      </c>
      <c r="I97" t="e">
        <f>VLOOKUP(탐구!$I$16, '전체성적(반별)'!O84:R84, 4, FALSE)</f>
        <v>#N/A</v>
      </c>
      <c r="J97" t="e">
        <f>VLOOKUP(탐구!$J$16, '전체성적(반별)'!O84:R84, 4, FALSE)</f>
        <v>#N/A</v>
      </c>
      <c r="K97" t="e">
        <f>VLOOKUP(탐구!$K$16, '전체성적(반별)'!O84:R84, 4, FALSE)</f>
        <v>#N/A</v>
      </c>
      <c r="L97" t="e">
        <f>VLOOKUP(탐구!$L$16, '전체성적(반별)'!O84:R84, 4, FALSE)</f>
        <v>#N/A</v>
      </c>
      <c r="M97">
        <f>VLOOKUP(탐구!$M$16, '전체성적(반별)'!O84:R84, 4, FALSE)</f>
        <v>3</v>
      </c>
      <c r="N97" t="e">
        <f>VLOOKUP(탐구!$N$16, '전체성적(반별)'!O84:R84, 4, FALSE)</f>
        <v>#N/A</v>
      </c>
      <c r="O97" t="e">
        <f>VLOOKUP(탐구!$O$16, '전체성적(반별)'!O84:R84, 4, FALSE)</f>
        <v>#N/A</v>
      </c>
      <c r="P97" t="e">
        <f>VLOOKUP(탐구!$P$16, '전체성적(반별)'!O84:R84, 4, FALSE)</f>
        <v>#N/A</v>
      </c>
      <c r="Q97" t="e">
        <f>VLOOKUP(탐구!$Q$16, '전체성적(반별)'!O84:R84, 4, FALSE)</f>
        <v>#N/A</v>
      </c>
      <c r="R97" t="e">
        <f>VLOOKUP(탐구!$R$16, '전체성적(반별)'!O84:R84, 4, FALSE)</f>
        <v>#N/A</v>
      </c>
      <c r="S97" t="e">
        <f>VLOOKUP(탐구!$S$16, '전체성적(반별)'!O84:R84, 4, FALSE)</f>
        <v>#N/A</v>
      </c>
    </row>
    <row r="98" spans="1:19">
      <c r="A98" s="381">
        <v>82</v>
      </c>
      <c r="C98" t="e">
        <f>VLOOKUP(탐구!$C$16, '전체성적(반별)'!O85:R85, 4, FALSE)</f>
        <v>#N/A</v>
      </c>
      <c r="D98" t="e">
        <f>VLOOKUP(탐구!$D$16, '전체성적(반별)'!O85:R85, 4, FALSE)</f>
        <v>#N/A</v>
      </c>
      <c r="E98" t="e">
        <f>VLOOKUP(탐구!$E$16, '전체성적(반별)'!O85:R85, 4, FALSE)</f>
        <v>#N/A</v>
      </c>
      <c r="F98" t="e">
        <f>VLOOKUP(탐구!$F$16, '전체성적(반별)'!O85:R85, 4, FALSE)</f>
        <v>#N/A</v>
      </c>
      <c r="G98" t="e">
        <f>VLOOKUP(탐구!$G$16, '전체성적(반별)'!O85:R85, 4, FALSE)</f>
        <v>#N/A</v>
      </c>
      <c r="H98" t="e">
        <f>VLOOKUP(탐구!$H$16, '전체성적(반별)'!O85:R85, 4, FALSE)</f>
        <v>#N/A</v>
      </c>
      <c r="I98">
        <f>VLOOKUP(탐구!$I$16, '전체성적(반별)'!O85:R85, 4, FALSE)</f>
        <v>4</v>
      </c>
      <c r="J98" t="e">
        <f>VLOOKUP(탐구!$J$16, '전체성적(반별)'!O85:R85, 4, FALSE)</f>
        <v>#N/A</v>
      </c>
      <c r="K98" t="e">
        <f>VLOOKUP(탐구!$K$16, '전체성적(반별)'!O85:R85, 4, FALSE)</f>
        <v>#N/A</v>
      </c>
      <c r="L98" t="e">
        <f>VLOOKUP(탐구!$L$16, '전체성적(반별)'!O85:R85, 4, FALSE)</f>
        <v>#N/A</v>
      </c>
      <c r="M98" t="e">
        <f>VLOOKUP(탐구!$M$16, '전체성적(반별)'!O85:R85, 4, FALSE)</f>
        <v>#N/A</v>
      </c>
      <c r="N98" t="e">
        <f>VLOOKUP(탐구!$N$16, '전체성적(반별)'!O85:R85, 4, FALSE)</f>
        <v>#N/A</v>
      </c>
      <c r="O98" t="e">
        <f>VLOOKUP(탐구!$O$16, '전체성적(반별)'!O85:R85, 4, FALSE)</f>
        <v>#N/A</v>
      </c>
      <c r="P98" t="e">
        <f>VLOOKUP(탐구!$P$16, '전체성적(반별)'!O85:R85, 4, FALSE)</f>
        <v>#N/A</v>
      </c>
      <c r="Q98" t="e">
        <f>VLOOKUP(탐구!$Q$16, '전체성적(반별)'!O85:R85, 4, FALSE)</f>
        <v>#N/A</v>
      </c>
      <c r="R98" t="e">
        <f>VLOOKUP(탐구!$R$16, '전체성적(반별)'!O85:R85, 4, FALSE)</f>
        <v>#N/A</v>
      </c>
      <c r="S98" t="e">
        <f>VLOOKUP(탐구!$S$16, '전체성적(반별)'!O85:R85, 4, FALSE)</f>
        <v>#N/A</v>
      </c>
    </row>
    <row r="99" spans="1:19">
      <c r="A99" s="381">
        <v>83</v>
      </c>
      <c r="C99" t="e">
        <f>VLOOKUP(탐구!$C$16, '전체성적(반별)'!O86:R86, 4, FALSE)</f>
        <v>#N/A</v>
      </c>
      <c r="D99" t="e">
        <f>VLOOKUP(탐구!$D$16, '전체성적(반별)'!O86:R86, 4, FALSE)</f>
        <v>#N/A</v>
      </c>
      <c r="E99">
        <f>VLOOKUP(탐구!$E$16, '전체성적(반별)'!O86:R86, 4, FALSE)</f>
        <v>8</v>
      </c>
      <c r="F99" t="e">
        <f>VLOOKUP(탐구!$F$16, '전체성적(반별)'!O86:R86, 4, FALSE)</f>
        <v>#N/A</v>
      </c>
      <c r="G99" t="e">
        <f>VLOOKUP(탐구!$G$16, '전체성적(반별)'!O86:R86, 4, FALSE)</f>
        <v>#N/A</v>
      </c>
      <c r="H99" t="e">
        <f>VLOOKUP(탐구!$H$16, '전체성적(반별)'!O86:R86, 4, FALSE)</f>
        <v>#N/A</v>
      </c>
      <c r="I99" t="e">
        <f>VLOOKUP(탐구!$I$16, '전체성적(반별)'!O86:R86, 4, FALSE)</f>
        <v>#N/A</v>
      </c>
      <c r="J99" t="e">
        <f>VLOOKUP(탐구!$J$16, '전체성적(반별)'!O86:R86, 4, FALSE)</f>
        <v>#N/A</v>
      </c>
      <c r="K99" t="e">
        <f>VLOOKUP(탐구!$K$16, '전체성적(반별)'!O86:R86, 4, FALSE)</f>
        <v>#N/A</v>
      </c>
      <c r="L99" t="e">
        <f>VLOOKUP(탐구!$L$16, '전체성적(반별)'!O86:R86, 4, FALSE)</f>
        <v>#N/A</v>
      </c>
      <c r="M99" t="e">
        <f>VLOOKUP(탐구!$M$16, '전체성적(반별)'!O86:R86, 4, FALSE)</f>
        <v>#N/A</v>
      </c>
      <c r="N99" t="e">
        <f>VLOOKUP(탐구!$N$16, '전체성적(반별)'!O86:R86, 4, FALSE)</f>
        <v>#N/A</v>
      </c>
      <c r="O99" t="e">
        <f>VLOOKUP(탐구!$O$16, '전체성적(반별)'!O86:R86, 4, FALSE)</f>
        <v>#N/A</v>
      </c>
      <c r="P99" t="e">
        <f>VLOOKUP(탐구!$P$16, '전체성적(반별)'!O86:R86, 4, FALSE)</f>
        <v>#N/A</v>
      </c>
      <c r="Q99" t="e">
        <f>VLOOKUP(탐구!$Q$16, '전체성적(반별)'!O86:R86, 4, FALSE)</f>
        <v>#N/A</v>
      </c>
      <c r="R99" t="e">
        <f>VLOOKUP(탐구!$R$16, '전체성적(반별)'!O86:R86, 4, FALSE)</f>
        <v>#N/A</v>
      </c>
      <c r="S99" t="e">
        <f>VLOOKUP(탐구!$S$16, '전체성적(반별)'!O86:R86, 4, FALSE)</f>
        <v>#N/A</v>
      </c>
    </row>
    <row r="100" spans="1:19">
      <c r="A100" s="381">
        <v>84</v>
      </c>
      <c r="C100" t="e">
        <f>VLOOKUP(탐구!$C$16, '전체성적(반별)'!O87:R87, 4, FALSE)</f>
        <v>#N/A</v>
      </c>
      <c r="D100" t="e">
        <f>VLOOKUP(탐구!$D$16, '전체성적(반별)'!O87:R87, 4, FALSE)</f>
        <v>#N/A</v>
      </c>
      <c r="E100">
        <f>VLOOKUP(탐구!$E$16, '전체성적(반별)'!O87:R87, 4, FALSE)</f>
        <v>5</v>
      </c>
      <c r="F100" t="e">
        <f>VLOOKUP(탐구!$F$16, '전체성적(반별)'!O87:R87, 4, FALSE)</f>
        <v>#N/A</v>
      </c>
      <c r="G100" t="e">
        <f>VLOOKUP(탐구!$G$16, '전체성적(반별)'!O87:R87, 4, FALSE)</f>
        <v>#N/A</v>
      </c>
      <c r="H100" t="e">
        <f>VLOOKUP(탐구!$H$16, '전체성적(반별)'!O87:R87, 4, FALSE)</f>
        <v>#N/A</v>
      </c>
      <c r="I100" t="e">
        <f>VLOOKUP(탐구!$I$16, '전체성적(반별)'!O87:R87, 4, FALSE)</f>
        <v>#N/A</v>
      </c>
      <c r="J100" t="e">
        <f>VLOOKUP(탐구!$J$16, '전체성적(반별)'!O87:R87, 4, FALSE)</f>
        <v>#N/A</v>
      </c>
      <c r="K100" t="e">
        <f>VLOOKUP(탐구!$K$16, '전체성적(반별)'!O87:R87, 4, FALSE)</f>
        <v>#N/A</v>
      </c>
      <c r="L100" t="e">
        <f>VLOOKUP(탐구!$L$16, '전체성적(반별)'!O87:R87, 4, FALSE)</f>
        <v>#N/A</v>
      </c>
      <c r="M100" t="e">
        <f>VLOOKUP(탐구!$M$16, '전체성적(반별)'!O87:R87, 4, FALSE)</f>
        <v>#N/A</v>
      </c>
      <c r="N100" t="e">
        <f>VLOOKUP(탐구!$N$16, '전체성적(반별)'!O87:R87, 4, FALSE)</f>
        <v>#N/A</v>
      </c>
      <c r="O100" t="e">
        <f>VLOOKUP(탐구!$O$16, '전체성적(반별)'!O87:R87, 4, FALSE)</f>
        <v>#N/A</v>
      </c>
      <c r="P100" t="e">
        <f>VLOOKUP(탐구!$P$16, '전체성적(반별)'!O87:R87, 4, FALSE)</f>
        <v>#N/A</v>
      </c>
      <c r="Q100" t="e">
        <f>VLOOKUP(탐구!$Q$16, '전체성적(반별)'!O87:R87, 4, FALSE)</f>
        <v>#N/A</v>
      </c>
      <c r="R100" t="e">
        <f>VLOOKUP(탐구!$R$16, '전체성적(반별)'!O87:R87, 4, FALSE)</f>
        <v>#N/A</v>
      </c>
      <c r="S100" t="e">
        <f>VLOOKUP(탐구!$S$16, '전체성적(반별)'!O87:R87, 4, FALSE)</f>
        <v>#N/A</v>
      </c>
    </row>
    <row r="101" spans="1:19">
      <c r="A101" s="381">
        <v>85</v>
      </c>
      <c r="C101" t="e">
        <f>VLOOKUP(탐구!$C$16, '전체성적(반별)'!O88:R88, 4, FALSE)</f>
        <v>#N/A</v>
      </c>
      <c r="D101" t="e">
        <f>VLOOKUP(탐구!$D$16, '전체성적(반별)'!O88:R88, 4, FALSE)</f>
        <v>#N/A</v>
      </c>
      <c r="E101">
        <f>VLOOKUP(탐구!$E$16, '전체성적(반별)'!O88:R88, 4, FALSE)</f>
        <v>5</v>
      </c>
      <c r="F101" t="e">
        <f>VLOOKUP(탐구!$F$16, '전체성적(반별)'!O88:R88, 4, FALSE)</f>
        <v>#N/A</v>
      </c>
      <c r="G101" t="e">
        <f>VLOOKUP(탐구!$G$16, '전체성적(반별)'!O88:R88, 4, FALSE)</f>
        <v>#N/A</v>
      </c>
      <c r="H101" t="e">
        <f>VLOOKUP(탐구!$H$16, '전체성적(반별)'!O88:R88, 4, FALSE)</f>
        <v>#N/A</v>
      </c>
      <c r="I101" t="e">
        <f>VLOOKUP(탐구!$I$16, '전체성적(반별)'!O88:R88, 4, FALSE)</f>
        <v>#N/A</v>
      </c>
      <c r="J101" t="e">
        <f>VLOOKUP(탐구!$J$16, '전체성적(반별)'!O88:R88, 4, FALSE)</f>
        <v>#N/A</v>
      </c>
      <c r="K101" t="e">
        <f>VLOOKUP(탐구!$K$16, '전체성적(반별)'!O88:R88, 4, FALSE)</f>
        <v>#N/A</v>
      </c>
      <c r="L101" t="e">
        <f>VLOOKUP(탐구!$L$16, '전체성적(반별)'!O88:R88, 4, FALSE)</f>
        <v>#N/A</v>
      </c>
      <c r="M101" t="e">
        <f>VLOOKUP(탐구!$M$16, '전체성적(반별)'!O88:R88, 4, FALSE)</f>
        <v>#N/A</v>
      </c>
      <c r="N101" t="e">
        <f>VLOOKUP(탐구!$N$16, '전체성적(반별)'!O88:R88, 4, FALSE)</f>
        <v>#N/A</v>
      </c>
      <c r="O101" t="e">
        <f>VLOOKUP(탐구!$O$16, '전체성적(반별)'!O88:R88, 4, FALSE)</f>
        <v>#N/A</v>
      </c>
      <c r="P101" t="e">
        <f>VLOOKUP(탐구!$P$16, '전체성적(반별)'!O88:R88, 4, FALSE)</f>
        <v>#N/A</v>
      </c>
      <c r="Q101" t="e">
        <f>VLOOKUP(탐구!$Q$16, '전체성적(반별)'!O88:R88, 4, FALSE)</f>
        <v>#N/A</v>
      </c>
      <c r="R101" t="e">
        <f>VLOOKUP(탐구!$R$16, '전체성적(반별)'!O88:R88, 4, FALSE)</f>
        <v>#N/A</v>
      </c>
      <c r="S101" t="e">
        <f>VLOOKUP(탐구!$S$16, '전체성적(반별)'!O88:R88, 4, FALSE)</f>
        <v>#N/A</v>
      </c>
    </row>
    <row r="102" spans="1:19">
      <c r="A102" s="381">
        <v>86</v>
      </c>
      <c r="C102">
        <f>VLOOKUP(탐구!$C$16, '전체성적(반별)'!O89:R89, 4, FALSE)</f>
        <v>4</v>
      </c>
      <c r="D102" t="e">
        <f>VLOOKUP(탐구!$D$16, '전체성적(반별)'!O89:R89, 4, FALSE)</f>
        <v>#N/A</v>
      </c>
      <c r="E102" t="e">
        <f>VLOOKUP(탐구!$E$16, '전체성적(반별)'!O89:R89, 4, FALSE)</f>
        <v>#N/A</v>
      </c>
      <c r="F102" t="e">
        <f>VLOOKUP(탐구!$F$16, '전체성적(반별)'!O89:R89, 4, FALSE)</f>
        <v>#N/A</v>
      </c>
      <c r="G102" t="e">
        <f>VLOOKUP(탐구!$G$16, '전체성적(반별)'!O89:R89, 4, FALSE)</f>
        <v>#N/A</v>
      </c>
      <c r="H102" t="e">
        <f>VLOOKUP(탐구!$H$16, '전체성적(반별)'!O89:R89, 4, FALSE)</f>
        <v>#N/A</v>
      </c>
      <c r="I102" t="e">
        <f>VLOOKUP(탐구!$I$16, '전체성적(반별)'!O89:R89, 4, FALSE)</f>
        <v>#N/A</v>
      </c>
      <c r="J102" t="e">
        <f>VLOOKUP(탐구!$J$16, '전체성적(반별)'!O89:R89, 4, FALSE)</f>
        <v>#N/A</v>
      </c>
      <c r="K102" t="e">
        <f>VLOOKUP(탐구!$K$16, '전체성적(반별)'!O89:R89, 4, FALSE)</f>
        <v>#N/A</v>
      </c>
      <c r="L102" t="e">
        <f>VLOOKUP(탐구!$L$16, '전체성적(반별)'!O89:R89, 4, FALSE)</f>
        <v>#N/A</v>
      </c>
      <c r="M102" t="e">
        <f>VLOOKUP(탐구!$M$16, '전체성적(반별)'!O89:R89, 4, FALSE)</f>
        <v>#N/A</v>
      </c>
      <c r="N102" t="e">
        <f>VLOOKUP(탐구!$N$16, '전체성적(반별)'!O89:R89, 4, FALSE)</f>
        <v>#N/A</v>
      </c>
      <c r="O102" t="e">
        <f>VLOOKUP(탐구!$O$16, '전체성적(반별)'!O89:R89, 4, FALSE)</f>
        <v>#N/A</v>
      </c>
      <c r="P102" t="e">
        <f>VLOOKUP(탐구!$P$16, '전체성적(반별)'!O89:R89, 4, FALSE)</f>
        <v>#N/A</v>
      </c>
      <c r="Q102" t="e">
        <f>VLOOKUP(탐구!$Q$16, '전체성적(반별)'!O89:R89, 4, FALSE)</f>
        <v>#N/A</v>
      </c>
      <c r="R102" t="e">
        <f>VLOOKUP(탐구!$R$16, '전체성적(반별)'!O89:R89, 4, FALSE)</f>
        <v>#N/A</v>
      </c>
      <c r="S102" t="e">
        <f>VLOOKUP(탐구!$S$16, '전체성적(반별)'!O89:R89, 4, FALSE)</f>
        <v>#N/A</v>
      </c>
    </row>
    <row r="103" spans="1:19">
      <c r="A103" s="381">
        <v>87</v>
      </c>
      <c r="C103" t="e">
        <f>VLOOKUP(탐구!$C$16, '전체성적(반별)'!O90:R90, 4, FALSE)</f>
        <v>#N/A</v>
      </c>
      <c r="D103" t="e">
        <f>VLOOKUP(탐구!$D$16, '전체성적(반별)'!O90:R90, 4, FALSE)</f>
        <v>#N/A</v>
      </c>
      <c r="E103" t="e">
        <f>VLOOKUP(탐구!$E$16, '전체성적(반별)'!O90:R90, 4, FALSE)</f>
        <v>#N/A</v>
      </c>
      <c r="F103" t="e">
        <f>VLOOKUP(탐구!$F$16, '전체성적(반별)'!O90:R90, 4, FALSE)</f>
        <v>#N/A</v>
      </c>
      <c r="G103" t="e">
        <f>VLOOKUP(탐구!$G$16, '전체성적(반별)'!O90:R90, 4, FALSE)</f>
        <v>#N/A</v>
      </c>
      <c r="H103" t="e">
        <f>VLOOKUP(탐구!$H$16, '전체성적(반별)'!O90:R90, 4, FALSE)</f>
        <v>#N/A</v>
      </c>
      <c r="I103" t="e">
        <f>VLOOKUP(탐구!$I$16, '전체성적(반별)'!O90:R90, 4, FALSE)</f>
        <v>#N/A</v>
      </c>
      <c r="J103" t="e">
        <f>VLOOKUP(탐구!$J$16, '전체성적(반별)'!O90:R90, 4, FALSE)</f>
        <v>#N/A</v>
      </c>
      <c r="K103" t="e">
        <f>VLOOKUP(탐구!$K$16, '전체성적(반별)'!O90:R90, 4, FALSE)</f>
        <v>#N/A</v>
      </c>
      <c r="L103" t="e">
        <f>VLOOKUP(탐구!$L$16, '전체성적(반별)'!O90:R90, 4, FALSE)</f>
        <v>#N/A</v>
      </c>
      <c r="M103" t="e">
        <f>VLOOKUP(탐구!$M$16, '전체성적(반별)'!O90:R90, 4, FALSE)</f>
        <v>#N/A</v>
      </c>
      <c r="N103" t="e">
        <f>VLOOKUP(탐구!$N$16, '전체성적(반별)'!O90:R90, 4, FALSE)</f>
        <v>#N/A</v>
      </c>
      <c r="O103" t="e">
        <f>VLOOKUP(탐구!$O$16, '전체성적(반별)'!O90:R90, 4, FALSE)</f>
        <v>#N/A</v>
      </c>
      <c r="P103">
        <f>VLOOKUP(탐구!$P$16, '전체성적(반별)'!O90:R90, 4, FALSE)</f>
        <v>4</v>
      </c>
      <c r="Q103" t="e">
        <f>VLOOKUP(탐구!$Q$16, '전체성적(반별)'!O90:R90, 4, FALSE)</f>
        <v>#N/A</v>
      </c>
      <c r="R103" t="e">
        <f>VLOOKUP(탐구!$R$16, '전체성적(반별)'!O90:R90, 4, FALSE)</f>
        <v>#N/A</v>
      </c>
      <c r="S103" t="e">
        <f>VLOOKUP(탐구!$S$16, '전체성적(반별)'!O90:R90, 4, FALSE)</f>
        <v>#N/A</v>
      </c>
    </row>
    <row r="104" spans="1:19">
      <c r="A104" s="381">
        <v>88</v>
      </c>
      <c r="C104" t="e">
        <f>VLOOKUP(탐구!$C$16, '전체성적(반별)'!O91:R91, 4, FALSE)</f>
        <v>#N/A</v>
      </c>
      <c r="D104" t="e">
        <f>VLOOKUP(탐구!$D$16, '전체성적(반별)'!O91:R91, 4, FALSE)</f>
        <v>#N/A</v>
      </c>
      <c r="E104" t="e">
        <f>VLOOKUP(탐구!$E$16, '전체성적(반별)'!O91:R91, 4, FALSE)</f>
        <v>#N/A</v>
      </c>
      <c r="F104" t="e">
        <f>VLOOKUP(탐구!$F$16, '전체성적(반별)'!O91:R91, 4, FALSE)</f>
        <v>#N/A</v>
      </c>
      <c r="G104" t="e">
        <f>VLOOKUP(탐구!$G$16, '전체성적(반별)'!O91:R91, 4, FALSE)</f>
        <v>#N/A</v>
      </c>
      <c r="H104" t="e">
        <f>VLOOKUP(탐구!$H$16, '전체성적(반별)'!O91:R91, 4, FALSE)</f>
        <v>#N/A</v>
      </c>
      <c r="I104" t="e">
        <f>VLOOKUP(탐구!$I$16, '전체성적(반별)'!O91:R91, 4, FALSE)</f>
        <v>#N/A</v>
      </c>
      <c r="J104" t="e">
        <f>VLOOKUP(탐구!$J$16, '전체성적(반별)'!O91:R91, 4, FALSE)</f>
        <v>#N/A</v>
      </c>
      <c r="K104" t="e">
        <f>VLOOKUP(탐구!$K$16, '전체성적(반별)'!O91:R91, 4, FALSE)</f>
        <v>#N/A</v>
      </c>
      <c r="L104" t="e">
        <f>VLOOKUP(탐구!$L$16, '전체성적(반별)'!O91:R91, 4, FALSE)</f>
        <v>#N/A</v>
      </c>
      <c r="M104" t="e">
        <f>VLOOKUP(탐구!$M$16, '전체성적(반별)'!O91:R91, 4, FALSE)</f>
        <v>#N/A</v>
      </c>
      <c r="N104" t="e">
        <f>VLOOKUP(탐구!$N$16, '전체성적(반별)'!O91:R91, 4, FALSE)</f>
        <v>#N/A</v>
      </c>
      <c r="O104">
        <f>VLOOKUP(탐구!$O$16, '전체성적(반별)'!O91:R91, 4, FALSE)</f>
        <v>4</v>
      </c>
      <c r="P104" t="e">
        <f>VLOOKUP(탐구!$P$16, '전체성적(반별)'!O91:R91, 4, FALSE)</f>
        <v>#N/A</v>
      </c>
      <c r="Q104" t="e">
        <f>VLOOKUP(탐구!$Q$16, '전체성적(반별)'!O91:R91, 4, FALSE)</f>
        <v>#N/A</v>
      </c>
      <c r="R104" t="e">
        <f>VLOOKUP(탐구!$R$16, '전체성적(반별)'!O91:R91, 4, FALSE)</f>
        <v>#N/A</v>
      </c>
      <c r="S104" t="e">
        <f>VLOOKUP(탐구!$S$16, '전체성적(반별)'!O91:R91, 4, FALSE)</f>
        <v>#N/A</v>
      </c>
    </row>
    <row r="105" spans="1:19">
      <c r="A105" s="381">
        <v>89</v>
      </c>
      <c r="C105" t="e">
        <f>VLOOKUP(탐구!$C$16, '전체성적(반별)'!O92:R92, 4, FALSE)</f>
        <v>#N/A</v>
      </c>
      <c r="D105" t="e">
        <f>VLOOKUP(탐구!$D$16, '전체성적(반별)'!O92:R92, 4, FALSE)</f>
        <v>#N/A</v>
      </c>
      <c r="E105">
        <f>VLOOKUP(탐구!$E$16, '전체성적(반별)'!O92:R92, 4, FALSE)</f>
        <v>7</v>
      </c>
      <c r="F105" t="e">
        <f>VLOOKUP(탐구!$F$16, '전체성적(반별)'!O92:R92, 4, FALSE)</f>
        <v>#N/A</v>
      </c>
      <c r="G105" t="e">
        <f>VLOOKUP(탐구!$G$16, '전체성적(반별)'!O92:R92, 4, FALSE)</f>
        <v>#N/A</v>
      </c>
      <c r="H105" t="e">
        <f>VLOOKUP(탐구!$H$16, '전체성적(반별)'!O92:R92, 4, FALSE)</f>
        <v>#N/A</v>
      </c>
      <c r="I105" t="e">
        <f>VLOOKUP(탐구!$I$16, '전체성적(반별)'!O92:R92, 4, FALSE)</f>
        <v>#N/A</v>
      </c>
      <c r="J105" t="e">
        <f>VLOOKUP(탐구!$J$16, '전체성적(반별)'!O92:R92, 4, FALSE)</f>
        <v>#N/A</v>
      </c>
      <c r="K105" t="e">
        <f>VLOOKUP(탐구!$K$16, '전체성적(반별)'!O92:R92, 4, FALSE)</f>
        <v>#N/A</v>
      </c>
      <c r="L105" t="e">
        <f>VLOOKUP(탐구!$L$16, '전체성적(반별)'!O92:R92, 4, FALSE)</f>
        <v>#N/A</v>
      </c>
      <c r="M105" t="e">
        <f>VLOOKUP(탐구!$M$16, '전체성적(반별)'!O92:R92, 4, FALSE)</f>
        <v>#N/A</v>
      </c>
      <c r="N105" t="e">
        <f>VLOOKUP(탐구!$N$16, '전체성적(반별)'!O92:R92, 4, FALSE)</f>
        <v>#N/A</v>
      </c>
      <c r="O105" t="e">
        <f>VLOOKUP(탐구!$O$16, '전체성적(반별)'!O92:R92, 4, FALSE)</f>
        <v>#N/A</v>
      </c>
      <c r="P105" t="e">
        <f>VLOOKUP(탐구!$P$16, '전체성적(반별)'!O92:R92, 4, FALSE)</f>
        <v>#N/A</v>
      </c>
      <c r="Q105" t="e">
        <f>VLOOKUP(탐구!$Q$16, '전체성적(반별)'!O92:R92, 4, FALSE)</f>
        <v>#N/A</v>
      </c>
      <c r="R105" t="e">
        <f>VLOOKUP(탐구!$R$16, '전체성적(반별)'!O92:R92, 4, FALSE)</f>
        <v>#N/A</v>
      </c>
      <c r="S105" t="e">
        <f>VLOOKUP(탐구!$S$16, '전체성적(반별)'!O92:R92, 4, FALSE)</f>
        <v>#N/A</v>
      </c>
    </row>
    <row r="106" spans="1:19">
      <c r="A106" s="381">
        <v>90</v>
      </c>
      <c r="C106" t="e">
        <f>VLOOKUP(탐구!$C$16, '전체성적(반별)'!O93:R93, 4, FALSE)</f>
        <v>#N/A</v>
      </c>
      <c r="D106" t="e">
        <f>VLOOKUP(탐구!$D$16, '전체성적(반별)'!O93:R93, 4, FALSE)</f>
        <v>#N/A</v>
      </c>
      <c r="E106" t="e">
        <f>VLOOKUP(탐구!$E$16, '전체성적(반별)'!O93:R93, 4, FALSE)</f>
        <v>#N/A</v>
      </c>
      <c r="F106" t="e">
        <f>VLOOKUP(탐구!$F$16, '전체성적(반별)'!O93:R93, 4, FALSE)</f>
        <v>#N/A</v>
      </c>
      <c r="G106" t="e">
        <f>VLOOKUP(탐구!$G$16, '전체성적(반별)'!O93:R93, 4, FALSE)</f>
        <v>#N/A</v>
      </c>
      <c r="H106" t="e">
        <f>VLOOKUP(탐구!$H$16, '전체성적(반별)'!O93:R93, 4, FALSE)</f>
        <v>#N/A</v>
      </c>
      <c r="I106" t="e">
        <f>VLOOKUP(탐구!$I$16, '전체성적(반별)'!O93:R93, 4, FALSE)</f>
        <v>#N/A</v>
      </c>
      <c r="J106" t="e">
        <f>VLOOKUP(탐구!$J$16, '전체성적(반별)'!O93:R93, 4, FALSE)</f>
        <v>#N/A</v>
      </c>
      <c r="K106" t="e">
        <f>VLOOKUP(탐구!$K$16, '전체성적(반별)'!O93:R93, 4, FALSE)</f>
        <v>#N/A</v>
      </c>
      <c r="L106" t="e">
        <f>VLOOKUP(탐구!$L$16, '전체성적(반별)'!O93:R93, 4, FALSE)</f>
        <v>#N/A</v>
      </c>
      <c r="M106" t="e">
        <f>VLOOKUP(탐구!$M$16, '전체성적(반별)'!O93:R93, 4, FALSE)</f>
        <v>#N/A</v>
      </c>
      <c r="N106" t="e">
        <f>VLOOKUP(탐구!$N$16, '전체성적(반별)'!O93:R93, 4, FALSE)</f>
        <v>#N/A</v>
      </c>
      <c r="O106">
        <f>VLOOKUP(탐구!$O$16, '전체성적(반별)'!O93:R93, 4, FALSE)</f>
        <v>5</v>
      </c>
      <c r="P106" t="e">
        <f>VLOOKUP(탐구!$P$16, '전체성적(반별)'!O93:R93, 4, FALSE)</f>
        <v>#N/A</v>
      </c>
      <c r="Q106" t="e">
        <f>VLOOKUP(탐구!$Q$16, '전체성적(반별)'!O93:R93, 4, FALSE)</f>
        <v>#N/A</v>
      </c>
      <c r="R106" t="e">
        <f>VLOOKUP(탐구!$R$16, '전체성적(반별)'!O93:R93, 4, FALSE)</f>
        <v>#N/A</v>
      </c>
      <c r="S106" t="e">
        <f>VLOOKUP(탐구!$S$16, '전체성적(반별)'!O93:R93, 4, FALSE)</f>
        <v>#N/A</v>
      </c>
    </row>
    <row r="107" spans="1:19">
      <c r="A107" s="381">
        <v>91</v>
      </c>
      <c r="C107" t="e">
        <f>VLOOKUP(탐구!$C$16, '전체성적(반별)'!O94:R94, 4, FALSE)</f>
        <v>#N/A</v>
      </c>
      <c r="D107">
        <f>VLOOKUP(탐구!$D$16, '전체성적(반별)'!O94:R94, 4, FALSE)</f>
        <v>4</v>
      </c>
      <c r="E107" t="e">
        <f>VLOOKUP(탐구!$E$16, '전체성적(반별)'!O94:R94, 4, FALSE)</f>
        <v>#N/A</v>
      </c>
      <c r="F107" t="e">
        <f>VLOOKUP(탐구!$F$16, '전체성적(반별)'!O94:R94, 4, FALSE)</f>
        <v>#N/A</v>
      </c>
      <c r="G107" t="e">
        <f>VLOOKUP(탐구!$G$16, '전체성적(반별)'!O94:R94, 4, FALSE)</f>
        <v>#N/A</v>
      </c>
      <c r="H107" t="e">
        <f>VLOOKUP(탐구!$H$16, '전체성적(반별)'!O94:R94, 4, FALSE)</f>
        <v>#N/A</v>
      </c>
      <c r="I107" t="e">
        <f>VLOOKUP(탐구!$I$16, '전체성적(반별)'!O94:R94, 4, FALSE)</f>
        <v>#N/A</v>
      </c>
      <c r="J107" t="e">
        <f>VLOOKUP(탐구!$J$16, '전체성적(반별)'!O94:R94, 4, FALSE)</f>
        <v>#N/A</v>
      </c>
      <c r="K107" t="e">
        <f>VLOOKUP(탐구!$K$16, '전체성적(반별)'!O94:R94, 4, FALSE)</f>
        <v>#N/A</v>
      </c>
      <c r="L107" t="e">
        <f>VLOOKUP(탐구!$L$16, '전체성적(반별)'!O94:R94, 4, FALSE)</f>
        <v>#N/A</v>
      </c>
      <c r="M107" t="e">
        <f>VLOOKUP(탐구!$M$16, '전체성적(반별)'!O94:R94, 4, FALSE)</f>
        <v>#N/A</v>
      </c>
      <c r="N107" t="e">
        <f>VLOOKUP(탐구!$N$16, '전체성적(반별)'!O94:R94, 4, FALSE)</f>
        <v>#N/A</v>
      </c>
      <c r="O107" t="e">
        <f>VLOOKUP(탐구!$O$16, '전체성적(반별)'!O94:R94, 4, FALSE)</f>
        <v>#N/A</v>
      </c>
      <c r="P107" t="e">
        <f>VLOOKUP(탐구!$P$16, '전체성적(반별)'!O94:R94, 4, FALSE)</f>
        <v>#N/A</v>
      </c>
      <c r="Q107" t="e">
        <f>VLOOKUP(탐구!$Q$16, '전체성적(반별)'!O94:R94, 4, FALSE)</f>
        <v>#N/A</v>
      </c>
      <c r="R107" t="e">
        <f>VLOOKUP(탐구!$R$16, '전체성적(반별)'!O94:R94, 4, FALSE)</f>
        <v>#N/A</v>
      </c>
      <c r="S107" t="e">
        <f>VLOOKUP(탐구!$S$16, '전체성적(반별)'!O94:R94, 4, FALSE)</f>
        <v>#N/A</v>
      </c>
    </row>
    <row r="108" spans="1:19">
      <c r="A108" s="381">
        <v>92</v>
      </c>
      <c r="C108" t="e">
        <f>VLOOKUP(탐구!$C$16, '전체성적(반별)'!O95:R95, 4, FALSE)</f>
        <v>#N/A</v>
      </c>
      <c r="D108">
        <f>VLOOKUP(탐구!$D$16, '전체성적(반별)'!O95:R95, 4, FALSE)</f>
        <v>4</v>
      </c>
      <c r="E108" t="e">
        <f>VLOOKUP(탐구!$E$16, '전체성적(반별)'!O95:R95, 4, FALSE)</f>
        <v>#N/A</v>
      </c>
      <c r="F108" t="e">
        <f>VLOOKUP(탐구!$F$16, '전체성적(반별)'!O95:R95, 4, FALSE)</f>
        <v>#N/A</v>
      </c>
      <c r="G108" t="e">
        <f>VLOOKUP(탐구!$G$16, '전체성적(반별)'!O95:R95, 4, FALSE)</f>
        <v>#N/A</v>
      </c>
      <c r="H108" t="e">
        <f>VLOOKUP(탐구!$H$16, '전체성적(반별)'!O95:R95, 4, FALSE)</f>
        <v>#N/A</v>
      </c>
      <c r="I108" t="e">
        <f>VLOOKUP(탐구!$I$16, '전체성적(반별)'!O95:R95, 4, FALSE)</f>
        <v>#N/A</v>
      </c>
      <c r="J108" t="e">
        <f>VLOOKUP(탐구!$J$16, '전체성적(반별)'!O95:R95, 4, FALSE)</f>
        <v>#N/A</v>
      </c>
      <c r="K108" t="e">
        <f>VLOOKUP(탐구!$K$16, '전체성적(반별)'!O95:R95, 4, FALSE)</f>
        <v>#N/A</v>
      </c>
      <c r="L108" t="e">
        <f>VLOOKUP(탐구!$L$16, '전체성적(반별)'!O95:R95, 4, FALSE)</f>
        <v>#N/A</v>
      </c>
      <c r="M108" t="e">
        <f>VLOOKUP(탐구!$M$16, '전체성적(반별)'!O95:R95, 4, FALSE)</f>
        <v>#N/A</v>
      </c>
      <c r="N108" t="e">
        <f>VLOOKUP(탐구!$N$16, '전체성적(반별)'!O95:R95, 4, FALSE)</f>
        <v>#N/A</v>
      </c>
      <c r="O108" t="e">
        <f>VLOOKUP(탐구!$O$16, '전체성적(반별)'!O95:R95, 4, FALSE)</f>
        <v>#N/A</v>
      </c>
      <c r="P108" t="e">
        <f>VLOOKUP(탐구!$P$16, '전체성적(반별)'!O95:R95, 4, FALSE)</f>
        <v>#N/A</v>
      </c>
      <c r="Q108" t="e">
        <f>VLOOKUP(탐구!$Q$16, '전체성적(반별)'!O95:R95, 4, FALSE)</f>
        <v>#N/A</v>
      </c>
      <c r="R108" t="e">
        <f>VLOOKUP(탐구!$R$16, '전체성적(반별)'!O95:R95, 4, FALSE)</f>
        <v>#N/A</v>
      </c>
      <c r="S108" t="e">
        <f>VLOOKUP(탐구!$S$16, '전체성적(반별)'!O95:R95, 4, FALSE)</f>
        <v>#N/A</v>
      </c>
    </row>
    <row r="109" spans="1:19">
      <c r="A109" s="381">
        <v>93</v>
      </c>
      <c r="C109" t="e">
        <f>VLOOKUP(탐구!$C$16, '전체성적(반별)'!O96:R96, 4, FALSE)</f>
        <v>#N/A</v>
      </c>
      <c r="D109" t="e">
        <f>VLOOKUP(탐구!$D$16, '전체성적(반별)'!O96:R96, 4, FALSE)</f>
        <v>#N/A</v>
      </c>
      <c r="E109">
        <f>VLOOKUP(탐구!$E$16, '전체성적(반별)'!O96:R96, 4, FALSE)</f>
        <v>2</v>
      </c>
      <c r="F109" t="e">
        <f>VLOOKUP(탐구!$F$16, '전체성적(반별)'!O96:R96, 4, FALSE)</f>
        <v>#N/A</v>
      </c>
      <c r="G109" t="e">
        <f>VLOOKUP(탐구!$G$16, '전체성적(반별)'!O96:R96, 4, FALSE)</f>
        <v>#N/A</v>
      </c>
      <c r="H109" t="e">
        <f>VLOOKUP(탐구!$H$16, '전체성적(반별)'!O96:R96, 4, FALSE)</f>
        <v>#N/A</v>
      </c>
      <c r="I109" t="e">
        <f>VLOOKUP(탐구!$I$16, '전체성적(반별)'!O96:R96, 4, FALSE)</f>
        <v>#N/A</v>
      </c>
      <c r="J109" t="e">
        <f>VLOOKUP(탐구!$J$16, '전체성적(반별)'!O96:R96, 4, FALSE)</f>
        <v>#N/A</v>
      </c>
      <c r="K109" t="e">
        <f>VLOOKUP(탐구!$K$16, '전체성적(반별)'!O96:R96, 4, FALSE)</f>
        <v>#N/A</v>
      </c>
      <c r="L109" t="e">
        <f>VLOOKUP(탐구!$L$16, '전체성적(반별)'!O96:R96, 4, FALSE)</f>
        <v>#N/A</v>
      </c>
      <c r="M109" t="e">
        <f>VLOOKUP(탐구!$M$16, '전체성적(반별)'!O96:R96, 4, FALSE)</f>
        <v>#N/A</v>
      </c>
      <c r="N109" t="e">
        <f>VLOOKUP(탐구!$N$16, '전체성적(반별)'!O96:R96, 4, FALSE)</f>
        <v>#N/A</v>
      </c>
      <c r="O109" t="e">
        <f>VLOOKUP(탐구!$O$16, '전체성적(반별)'!O96:R96, 4, FALSE)</f>
        <v>#N/A</v>
      </c>
      <c r="P109" t="e">
        <f>VLOOKUP(탐구!$P$16, '전체성적(반별)'!O96:R96, 4, FALSE)</f>
        <v>#N/A</v>
      </c>
      <c r="Q109" t="e">
        <f>VLOOKUP(탐구!$Q$16, '전체성적(반별)'!O96:R96, 4, FALSE)</f>
        <v>#N/A</v>
      </c>
      <c r="R109" t="e">
        <f>VLOOKUP(탐구!$R$16, '전체성적(반별)'!O96:R96, 4, FALSE)</f>
        <v>#N/A</v>
      </c>
      <c r="S109" t="e">
        <f>VLOOKUP(탐구!$S$16, '전체성적(반별)'!O96:R96, 4, FALSE)</f>
        <v>#N/A</v>
      </c>
    </row>
    <row r="110" spans="1:19">
      <c r="A110" s="381">
        <v>94</v>
      </c>
      <c r="C110">
        <f>VLOOKUP(탐구!$C$16, '전체성적(반별)'!O97:R97, 4, FALSE)</f>
        <v>5</v>
      </c>
      <c r="D110" t="e">
        <f>VLOOKUP(탐구!$D$16, '전체성적(반별)'!O97:R97, 4, FALSE)</f>
        <v>#N/A</v>
      </c>
      <c r="E110" t="e">
        <f>VLOOKUP(탐구!$E$16, '전체성적(반별)'!O97:R97, 4, FALSE)</f>
        <v>#N/A</v>
      </c>
      <c r="F110" t="e">
        <f>VLOOKUP(탐구!$F$16, '전체성적(반별)'!O97:R97, 4, FALSE)</f>
        <v>#N/A</v>
      </c>
      <c r="G110" t="e">
        <f>VLOOKUP(탐구!$G$16, '전체성적(반별)'!O97:R97, 4, FALSE)</f>
        <v>#N/A</v>
      </c>
      <c r="H110" t="e">
        <f>VLOOKUP(탐구!$H$16, '전체성적(반별)'!O97:R97, 4, FALSE)</f>
        <v>#N/A</v>
      </c>
      <c r="I110" t="e">
        <f>VLOOKUP(탐구!$I$16, '전체성적(반별)'!O97:R97, 4, FALSE)</f>
        <v>#N/A</v>
      </c>
      <c r="J110" t="e">
        <f>VLOOKUP(탐구!$J$16, '전체성적(반별)'!O97:R97, 4, FALSE)</f>
        <v>#N/A</v>
      </c>
      <c r="K110" t="e">
        <f>VLOOKUP(탐구!$K$16, '전체성적(반별)'!O97:R97, 4, FALSE)</f>
        <v>#N/A</v>
      </c>
      <c r="L110" t="e">
        <f>VLOOKUP(탐구!$L$16, '전체성적(반별)'!O97:R97, 4, FALSE)</f>
        <v>#N/A</v>
      </c>
      <c r="M110" t="e">
        <f>VLOOKUP(탐구!$M$16, '전체성적(반별)'!O97:R97, 4, FALSE)</f>
        <v>#N/A</v>
      </c>
      <c r="N110" t="e">
        <f>VLOOKUP(탐구!$N$16, '전체성적(반별)'!O97:R97, 4, FALSE)</f>
        <v>#N/A</v>
      </c>
      <c r="O110" t="e">
        <f>VLOOKUP(탐구!$O$16, '전체성적(반별)'!O97:R97, 4, FALSE)</f>
        <v>#N/A</v>
      </c>
      <c r="P110" t="e">
        <f>VLOOKUP(탐구!$P$16, '전체성적(반별)'!O97:R97, 4, FALSE)</f>
        <v>#N/A</v>
      </c>
      <c r="Q110" t="e">
        <f>VLOOKUP(탐구!$Q$16, '전체성적(반별)'!O97:R97, 4, FALSE)</f>
        <v>#N/A</v>
      </c>
      <c r="R110" t="e">
        <f>VLOOKUP(탐구!$R$16, '전체성적(반별)'!O97:R97, 4, FALSE)</f>
        <v>#N/A</v>
      </c>
      <c r="S110" t="e">
        <f>VLOOKUP(탐구!$S$16, '전체성적(반별)'!O97:R97, 4, FALSE)</f>
        <v>#N/A</v>
      </c>
    </row>
    <row r="111" spans="1:19">
      <c r="A111" s="381">
        <v>95</v>
      </c>
      <c r="C111" t="e">
        <f>VLOOKUP(탐구!$C$16, '전체성적(반별)'!O98:R98, 4, FALSE)</f>
        <v>#N/A</v>
      </c>
      <c r="D111" t="e">
        <f>VLOOKUP(탐구!$D$16, '전체성적(반별)'!O98:R98, 4, FALSE)</f>
        <v>#N/A</v>
      </c>
      <c r="E111" t="e">
        <f>VLOOKUP(탐구!$E$16, '전체성적(반별)'!O98:R98, 4, FALSE)</f>
        <v>#N/A</v>
      </c>
      <c r="F111">
        <f>VLOOKUP(탐구!$F$16, '전체성적(반별)'!O98:R98, 4, FALSE)</f>
        <v>4</v>
      </c>
      <c r="G111" t="e">
        <f>VLOOKUP(탐구!$G$16, '전체성적(반별)'!O98:R98, 4, FALSE)</f>
        <v>#N/A</v>
      </c>
      <c r="H111" t="e">
        <f>VLOOKUP(탐구!$H$16, '전체성적(반별)'!O98:R98, 4, FALSE)</f>
        <v>#N/A</v>
      </c>
      <c r="I111" t="e">
        <f>VLOOKUP(탐구!$I$16, '전체성적(반별)'!O98:R98, 4, FALSE)</f>
        <v>#N/A</v>
      </c>
      <c r="J111" t="e">
        <f>VLOOKUP(탐구!$J$16, '전체성적(반별)'!O98:R98, 4, FALSE)</f>
        <v>#N/A</v>
      </c>
      <c r="K111" t="e">
        <f>VLOOKUP(탐구!$K$16, '전체성적(반별)'!O98:R98, 4, FALSE)</f>
        <v>#N/A</v>
      </c>
      <c r="L111" t="e">
        <f>VLOOKUP(탐구!$L$16, '전체성적(반별)'!O98:R98, 4, FALSE)</f>
        <v>#N/A</v>
      </c>
      <c r="M111" t="e">
        <f>VLOOKUP(탐구!$M$16, '전체성적(반별)'!O98:R98, 4, FALSE)</f>
        <v>#N/A</v>
      </c>
      <c r="N111" t="e">
        <f>VLOOKUP(탐구!$N$16, '전체성적(반별)'!O98:R98, 4, FALSE)</f>
        <v>#N/A</v>
      </c>
      <c r="O111" t="e">
        <f>VLOOKUP(탐구!$O$16, '전체성적(반별)'!O98:R98, 4, FALSE)</f>
        <v>#N/A</v>
      </c>
      <c r="P111" t="e">
        <f>VLOOKUP(탐구!$P$16, '전체성적(반별)'!O98:R98, 4, FALSE)</f>
        <v>#N/A</v>
      </c>
      <c r="Q111" t="e">
        <f>VLOOKUP(탐구!$Q$16, '전체성적(반별)'!O98:R98, 4, FALSE)</f>
        <v>#N/A</v>
      </c>
      <c r="R111" t="e">
        <f>VLOOKUP(탐구!$R$16, '전체성적(반별)'!O98:R98, 4, FALSE)</f>
        <v>#N/A</v>
      </c>
      <c r="S111" t="e">
        <f>VLOOKUP(탐구!$S$16, '전체성적(반별)'!O98:R98, 4, FALSE)</f>
        <v>#N/A</v>
      </c>
    </row>
    <row r="112" spans="1:19">
      <c r="A112" s="381">
        <v>96</v>
      </c>
      <c r="C112" t="e">
        <f>VLOOKUP(탐구!$C$16, '전체성적(반별)'!O99:R99, 4, FALSE)</f>
        <v>#N/A</v>
      </c>
      <c r="D112">
        <f>VLOOKUP(탐구!$D$16, '전체성적(반별)'!O99:R99, 4, FALSE)</f>
        <v>5</v>
      </c>
      <c r="E112" t="e">
        <f>VLOOKUP(탐구!$E$16, '전체성적(반별)'!O99:R99, 4, FALSE)</f>
        <v>#N/A</v>
      </c>
      <c r="F112" t="e">
        <f>VLOOKUP(탐구!$F$16, '전체성적(반별)'!O99:R99, 4, FALSE)</f>
        <v>#N/A</v>
      </c>
      <c r="G112" t="e">
        <f>VLOOKUP(탐구!$G$16, '전체성적(반별)'!O99:R99, 4, FALSE)</f>
        <v>#N/A</v>
      </c>
      <c r="H112" t="e">
        <f>VLOOKUP(탐구!$H$16, '전체성적(반별)'!O99:R99, 4, FALSE)</f>
        <v>#N/A</v>
      </c>
      <c r="I112" t="e">
        <f>VLOOKUP(탐구!$I$16, '전체성적(반별)'!O99:R99, 4, FALSE)</f>
        <v>#N/A</v>
      </c>
      <c r="J112" t="e">
        <f>VLOOKUP(탐구!$J$16, '전체성적(반별)'!O99:R99, 4, FALSE)</f>
        <v>#N/A</v>
      </c>
      <c r="K112" t="e">
        <f>VLOOKUP(탐구!$K$16, '전체성적(반별)'!O99:R99, 4, FALSE)</f>
        <v>#N/A</v>
      </c>
      <c r="L112" t="e">
        <f>VLOOKUP(탐구!$L$16, '전체성적(반별)'!O99:R99, 4, FALSE)</f>
        <v>#N/A</v>
      </c>
      <c r="M112" t="e">
        <f>VLOOKUP(탐구!$M$16, '전체성적(반별)'!O99:R99, 4, FALSE)</f>
        <v>#N/A</v>
      </c>
      <c r="N112" t="e">
        <f>VLOOKUP(탐구!$N$16, '전체성적(반별)'!O99:R99, 4, FALSE)</f>
        <v>#N/A</v>
      </c>
      <c r="O112" t="e">
        <f>VLOOKUP(탐구!$O$16, '전체성적(반별)'!O99:R99, 4, FALSE)</f>
        <v>#N/A</v>
      </c>
      <c r="P112" t="e">
        <f>VLOOKUP(탐구!$P$16, '전체성적(반별)'!O99:R99, 4, FALSE)</f>
        <v>#N/A</v>
      </c>
      <c r="Q112" t="e">
        <f>VLOOKUP(탐구!$Q$16, '전체성적(반별)'!O99:R99, 4, FALSE)</f>
        <v>#N/A</v>
      </c>
      <c r="R112" t="e">
        <f>VLOOKUP(탐구!$R$16, '전체성적(반별)'!O99:R99, 4, FALSE)</f>
        <v>#N/A</v>
      </c>
      <c r="S112" t="e">
        <f>VLOOKUP(탐구!$S$16, '전체성적(반별)'!O99:R99, 4, FALSE)</f>
        <v>#N/A</v>
      </c>
    </row>
    <row r="113" spans="1:19">
      <c r="A113" s="381">
        <v>97</v>
      </c>
      <c r="C113" t="e">
        <f>VLOOKUP(탐구!$C$16, '전체성적(반별)'!O100:R100, 4, FALSE)</f>
        <v>#N/A</v>
      </c>
      <c r="D113">
        <f>VLOOKUP(탐구!$D$16, '전체성적(반별)'!O100:R100, 4, FALSE)</f>
        <v>4</v>
      </c>
      <c r="E113" t="e">
        <f>VLOOKUP(탐구!$E$16, '전체성적(반별)'!O100:R100, 4, FALSE)</f>
        <v>#N/A</v>
      </c>
      <c r="F113" t="e">
        <f>VLOOKUP(탐구!$F$16, '전체성적(반별)'!O100:R100, 4, FALSE)</f>
        <v>#N/A</v>
      </c>
      <c r="G113" t="e">
        <f>VLOOKUP(탐구!$G$16, '전체성적(반별)'!O100:R100, 4, FALSE)</f>
        <v>#N/A</v>
      </c>
      <c r="H113" t="e">
        <f>VLOOKUP(탐구!$H$16, '전체성적(반별)'!O100:R100, 4, FALSE)</f>
        <v>#N/A</v>
      </c>
      <c r="I113" t="e">
        <f>VLOOKUP(탐구!$I$16, '전체성적(반별)'!O100:R100, 4, FALSE)</f>
        <v>#N/A</v>
      </c>
      <c r="J113" t="e">
        <f>VLOOKUP(탐구!$J$16, '전체성적(반별)'!O100:R100, 4, FALSE)</f>
        <v>#N/A</v>
      </c>
      <c r="K113" t="e">
        <f>VLOOKUP(탐구!$K$16, '전체성적(반별)'!O100:R100, 4, FALSE)</f>
        <v>#N/A</v>
      </c>
      <c r="L113" t="e">
        <f>VLOOKUP(탐구!$L$16, '전체성적(반별)'!O100:R100, 4, FALSE)</f>
        <v>#N/A</v>
      </c>
      <c r="M113" t="e">
        <f>VLOOKUP(탐구!$M$16, '전체성적(반별)'!O100:R100, 4, FALSE)</f>
        <v>#N/A</v>
      </c>
      <c r="N113" t="e">
        <f>VLOOKUP(탐구!$N$16, '전체성적(반별)'!O100:R100, 4, FALSE)</f>
        <v>#N/A</v>
      </c>
      <c r="O113" t="e">
        <f>VLOOKUP(탐구!$O$16, '전체성적(반별)'!O100:R100, 4, FALSE)</f>
        <v>#N/A</v>
      </c>
      <c r="P113" t="e">
        <f>VLOOKUP(탐구!$P$16, '전체성적(반별)'!O100:R100, 4, FALSE)</f>
        <v>#N/A</v>
      </c>
      <c r="Q113" t="e">
        <f>VLOOKUP(탐구!$Q$16, '전체성적(반별)'!O100:R100, 4, FALSE)</f>
        <v>#N/A</v>
      </c>
      <c r="R113" t="e">
        <f>VLOOKUP(탐구!$R$16, '전체성적(반별)'!O100:R100, 4, FALSE)</f>
        <v>#N/A</v>
      </c>
      <c r="S113" t="e">
        <f>VLOOKUP(탐구!$S$16, '전체성적(반별)'!O100:R100, 4, FALSE)</f>
        <v>#N/A</v>
      </c>
    </row>
    <row r="114" spans="1:19">
      <c r="A114" s="381">
        <v>98</v>
      </c>
      <c r="C114" t="e">
        <f>VLOOKUP(탐구!$C$16, '전체성적(반별)'!O101:R101, 4, FALSE)</f>
        <v>#N/A</v>
      </c>
      <c r="D114" t="e">
        <f>VLOOKUP(탐구!$D$16, '전체성적(반별)'!O101:R101, 4, FALSE)</f>
        <v>#N/A</v>
      </c>
      <c r="E114" t="e">
        <f>VLOOKUP(탐구!$E$16, '전체성적(반별)'!O101:R101, 4, FALSE)</f>
        <v>#N/A</v>
      </c>
      <c r="F114" t="e">
        <f>VLOOKUP(탐구!$F$16, '전체성적(반별)'!O101:R101, 4, FALSE)</f>
        <v>#N/A</v>
      </c>
      <c r="G114" t="e">
        <f>VLOOKUP(탐구!$G$16, '전체성적(반별)'!O101:R101, 4, FALSE)</f>
        <v>#N/A</v>
      </c>
      <c r="H114" t="e">
        <f>VLOOKUP(탐구!$H$16, '전체성적(반별)'!O101:R101, 4, FALSE)</f>
        <v>#N/A</v>
      </c>
      <c r="I114">
        <f>VLOOKUP(탐구!$I$16, '전체성적(반별)'!O101:R101, 4, FALSE)</f>
        <v>1</v>
      </c>
      <c r="J114" t="e">
        <f>VLOOKUP(탐구!$J$16, '전체성적(반별)'!O101:R101, 4, FALSE)</f>
        <v>#N/A</v>
      </c>
      <c r="K114" t="e">
        <f>VLOOKUP(탐구!$K$16, '전체성적(반별)'!O101:R101, 4, FALSE)</f>
        <v>#N/A</v>
      </c>
      <c r="L114" t="e">
        <f>VLOOKUP(탐구!$L$16, '전체성적(반별)'!O101:R101, 4, FALSE)</f>
        <v>#N/A</v>
      </c>
      <c r="M114" t="e">
        <f>VLOOKUP(탐구!$M$16, '전체성적(반별)'!O101:R101, 4, FALSE)</f>
        <v>#N/A</v>
      </c>
      <c r="N114" t="e">
        <f>VLOOKUP(탐구!$N$16, '전체성적(반별)'!O101:R101, 4, FALSE)</f>
        <v>#N/A</v>
      </c>
      <c r="O114" t="e">
        <f>VLOOKUP(탐구!$O$16, '전체성적(반별)'!O101:R101, 4, FALSE)</f>
        <v>#N/A</v>
      </c>
      <c r="P114" t="e">
        <f>VLOOKUP(탐구!$P$16, '전체성적(반별)'!O101:R101, 4, FALSE)</f>
        <v>#N/A</v>
      </c>
      <c r="Q114" t="e">
        <f>VLOOKUP(탐구!$Q$16, '전체성적(반별)'!O101:R101, 4, FALSE)</f>
        <v>#N/A</v>
      </c>
      <c r="R114" t="e">
        <f>VLOOKUP(탐구!$R$16, '전체성적(반별)'!O101:R101, 4, FALSE)</f>
        <v>#N/A</v>
      </c>
      <c r="S114" t="e">
        <f>VLOOKUP(탐구!$S$16, '전체성적(반별)'!O101:R101, 4, FALSE)</f>
        <v>#N/A</v>
      </c>
    </row>
    <row r="115" spans="1:19">
      <c r="A115" s="381">
        <v>99</v>
      </c>
      <c r="C115" t="e">
        <f>VLOOKUP(탐구!$C$16, '전체성적(반별)'!O102:R102, 4, FALSE)</f>
        <v>#N/A</v>
      </c>
      <c r="D115" t="e">
        <f>VLOOKUP(탐구!$D$16, '전체성적(반별)'!O102:R102, 4, FALSE)</f>
        <v>#N/A</v>
      </c>
      <c r="E115" t="e">
        <f>VLOOKUP(탐구!$E$16, '전체성적(반별)'!O102:R102, 4, FALSE)</f>
        <v>#N/A</v>
      </c>
      <c r="F115" t="e">
        <f>VLOOKUP(탐구!$F$16, '전체성적(반별)'!O102:R102, 4, FALSE)</f>
        <v>#N/A</v>
      </c>
      <c r="G115" t="e">
        <f>VLOOKUP(탐구!$G$16, '전체성적(반별)'!O102:R102, 4, FALSE)</f>
        <v>#N/A</v>
      </c>
      <c r="H115" t="e">
        <f>VLOOKUP(탐구!$H$16, '전체성적(반별)'!O102:R102, 4, FALSE)</f>
        <v>#N/A</v>
      </c>
      <c r="I115" t="e">
        <f>VLOOKUP(탐구!$I$16, '전체성적(반별)'!O102:R102, 4, FALSE)</f>
        <v>#N/A</v>
      </c>
      <c r="J115" t="e">
        <f>VLOOKUP(탐구!$J$16, '전체성적(반별)'!O102:R102, 4, FALSE)</f>
        <v>#N/A</v>
      </c>
      <c r="K115" t="e">
        <f>VLOOKUP(탐구!$K$16, '전체성적(반별)'!O102:R102, 4, FALSE)</f>
        <v>#N/A</v>
      </c>
      <c r="L115" t="e">
        <f>VLOOKUP(탐구!$L$16, '전체성적(반별)'!O102:R102, 4, FALSE)</f>
        <v>#N/A</v>
      </c>
      <c r="M115" t="e">
        <f>VLOOKUP(탐구!$M$16, '전체성적(반별)'!O102:R102, 4, FALSE)</f>
        <v>#N/A</v>
      </c>
      <c r="N115" t="e">
        <f>VLOOKUP(탐구!$N$16, '전체성적(반별)'!O102:R102, 4, FALSE)</f>
        <v>#N/A</v>
      </c>
      <c r="O115">
        <f>VLOOKUP(탐구!$O$16, '전체성적(반별)'!O102:R102, 4, FALSE)</f>
        <v>6</v>
      </c>
      <c r="P115" t="e">
        <f>VLOOKUP(탐구!$P$16, '전체성적(반별)'!O102:R102, 4, FALSE)</f>
        <v>#N/A</v>
      </c>
      <c r="Q115" t="e">
        <f>VLOOKUP(탐구!$Q$16, '전체성적(반별)'!O102:R102, 4, FALSE)</f>
        <v>#N/A</v>
      </c>
      <c r="R115" t="e">
        <f>VLOOKUP(탐구!$R$16, '전체성적(반별)'!O102:R102, 4, FALSE)</f>
        <v>#N/A</v>
      </c>
      <c r="S115" t="e">
        <f>VLOOKUP(탐구!$S$16, '전체성적(반별)'!O102:R102, 4, FALSE)</f>
        <v>#N/A</v>
      </c>
    </row>
    <row r="116" spans="1:19">
      <c r="A116" s="381">
        <v>100</v>
      </c>
      <c r="C116" t="e">
        <f>VLOOKUP(탐구!$C$16, '전체성적(반별)'!O103:R103, 4, FALSE)</f>
        <v>#N/A</v>
      </c>
      <c r="D116" t="e">
        <f>VLOOKUP(탐구!$D$16, '전체성적(반별)'!O103:R103, 4, FALSE)</f>
        <v>#N/A</v>
      </c>
      <c r="E116" t="e">
        <f>VLOOKUP(탐구!$E$16, '전체성적(반별)'!O103:R103, 4, FALSE)</f>
        <v>#N/A</v>
      </c>
      <c r="F116">
        <f>VLOOKUP(탐구!$F$16, '전체성적(반별)'!O103:R103, 4, FALSE)</f>
        <v>6</v>
      </c>
      <c r="G116" t="e">
        <f>VLOOKUP(탐구!$G$16, '전체성적(반별)'!O103:R103, 4, FALSE)</f>
        <v>#N/A</v>
      </c>
      <c r="H116" t="e">
        <f>VLOOKUP(탐구!$H$16, '전체성적(반별)'!O103:R103, 4, FALSE)</f>
        <v>#N/A</v>
      </c>
      <c r="I116" t="e">
        <f>VLOOKUP(탐구!$I$16, '전체성적(반별)'!O103:R103, 4, FALSE)</f>
        <v>#N/A</v>
      </c>
      <c r="J116" t="e">
        <f>VLOOKUP(탐구!$J$16, '전체성적(반별)'!O103:R103, 4, FALSE)</f>
        <v>#N/A</v>
      </c>
      <c r="K116" t="e">
        <f>VLOOKUP(탐구!$K$16, '전체성적(반별)'!O103:R103, 4, FALSE)</f>
        <v>#N/A</v>
      </c>
      <c r="L116" t="e">
        <f>VLOOKUP(탐구!$L$16, '전체성적(반별)'!O103:R103, 4, FALSE)</f>
        <v>#N/A</v>
      </c>
      <c r="M116" t="e">
        <f>VLOOKUP(탐구!$M$16, '전체성적(반별)'!O103:R103, 4, FALSE)</f>
        <v>#N/A</v>
      </c>
      <c r="N116" t="e">
        <f>VLOOKUP(탐구!$N$16, '전체성적(반별)'!O103:R103, 4, FALSE)</f>
        <v>#N/A</v>
      </c>
      <c r="O116" t="e">
        <f>VLOOKUP(탐구!$O$16, '전체성적(반별)'!O103:R103, 4, FALSE)</f>
        <v>#N/A</v>
      </c>
      <c r="P116" t="e">
        <f>VLOOKUP(탐구!$P$16, '전체성적(반별)'!O103:R103, 4, FALSE)</f>
        <v>#N/A</v>
      </c>
      <c r="Q116" t="e">
        <f>VLOOKUP(탐구!$Q$16, '전체성적(반별)'!O103:R103, 4, FALSE)</f>
        <v>#N/A</v>
      </c>
      <c r="R116" t="e">
        <f>VLOOKUP(탐구!$R$16, '전체성적(반별)'!O103:R103, 4, FALSE)</f>
        <v>#N/A</v>
      </c>
      <c r="S116" t="e">
        <f>VLOOKUP(탐구!$S$16, '전체성적(반별)'!O103:R103, 4, FALSE)</f>
        <v>#N/A</v>
      </c>
    </row>
    <row r="117" spans="1:19">
      <c r="A117" s="381">
        <v>101</v>
      </c>
      <c r="C117" t="e">
        <f>VLOOKUP(탐구!$C$16, '전체성적(반별)'!O104:R104, 4, FALSE)</f>
        <v>#N/A</v>
      </c>
      <c r="D117" t="e">
        <f>VLOOKUP(탐구!$D$16, '전체성적(반별)'!O104:R104, 4, FALSE)</f>
        <v>#N/A</v>
      </c>
      <c r="E117">
        <f>VLOOKUP(탐구!$E$16, '전체성적(반별)'!O104:R104, 4, FALSE)</f>
        <v>7</v>
      </c>
      <c r="F117" t="e">
        <f>VLOOKUP(탐구!$F$16, '전체성적(반별)'!O104:R104, 4, FALSE)</f>
        <v>#N/A</v>
      </c>
      <c r="G117" t="e">
        <f>VLOOKUP(탐구!$G$16, '전체성적(반별)'!O104:R104, 4, FALSE)</f>
        <v>#N/A</v>
      </c>
      <c r="H117" t="e">
        <f>VLOOKUP(탐구!$H$16, '전체성적(반별)'!O104:R104, 4, FALSE)</f>
        <v>#N/A</v>
      </c>
      <c r="I117" t="e">
        <f>VLOOKUP(탐구!$I$16, '전체성적(반별)'!O104:R104, 4, FALSE)</f>
        <v>#N/A</v>
      </c>
      <c r="J117" t="e">
        <f>VLOOKUP(탐구!$J$16, '전체성적(반별)'!O104:R104, 4, FALSE)</f>
        <v>#N/A</v>
      </c>
      <c r="K117" t="e">
        <f>VLOOKUP(탐구!$K$16, '전체성적(반별)'!O104:R104, 4, FALSE)</f>
        <v>#N/A</v>
      </c>
      <c r="L117" t="e">
        <f>VLOOKUP(탐구!$L$16, '전체성적(반별)'!O104:R104, 4, FALSE)</f>
        <v>#N/A</v>
      </c>
      <c r="M117" t="e">
        <f>VLOOKUP(탐구!$M$16, '전체성적(반별)'!O104:R104, 4, FALSE)</f>
        <v>#N/A</v>
      </c>
      <c r="N117" t="e">
        <f>VLOOKUP(탐구!$N$16, '전체성적(반별)'!O104:R104, 4, FALSE)</f>
        <v>#N/A</v>
      </c>
      <c r="O117" t="e">
        <f>VLOOKUP(탐구!$O$16, '전체성적(반별)'!O104:R104, 4, FALSE)</f>
        <v>#N/A</v>
      </c>
      <c r="P117" t="e">
        <f>VLOOKUP(탐구!$P$16, '전체성적(반별)'!O104:R104, 4, FALSE)</f>
        <v>#N/A</v>
      </c>
      <c r="Q117" t="e">
        <f>VLOOKUP(탐구!$Q$16, '전체성적(반별)'!O104:R104, 4, FALSE)</f>
        <v>#N/A</v>
      </c>
      <c r="R117" t="e">
        <f>VLOOKUP(탐구!$R$16, '전체성적(반별)'!O104:R104, 4, FALSE)</f>
        <v>#N/A</v>
      </c>
      <c r="S117" t="e">
        <f>VLOOKUP(탐구!$S$16, '전체성적(반별)'!O104:R104, 4, FALSE)</f>
        <v>#N/A</v>
      </c>
    </row>
    <row r="118" spans="1:19">
      <c r="A118" s="381">
        <v>102</v>
      </c>
      <c r="C118" t="e">
        <f>VLOOKUP(탐구!$C$16, '전체성적(반별)'!O105:R105, 4, FALSE)</f>
        <v>#N/A</v>
      </c>
      <c r="D118" t="e">
        <f>VLOOKUP(탐구!$D$16, '전체성적(반별)'!O105:R105, 4, FALSE)</f>
        <v>#N/A</v>
      </c>
      <c r="E118" t="e">
        <f>VLOOKUP(탐구!$E$16, '전체성적(반별)'!O105:R105, 4, FALSE)</f>
        <v>#N/A</v>
      </c>
      <c r="F118" t="e">
        <f>VLOOKUP(탐구!$F$16, '전체성적(반별)'!O105:R105, 4, FALSE)</f>
        <v>#N/A</v>
      </c>
      <c r="G118">
        <f>VLOOKUP(탐구!$G$16, '전체성적(반별)'!O105:R105, 4, FALSE)</f>
        <v>1</v>
      </c>
      <c r="H118" t="e">
        <f>VLOOKUP(탐구!$H$16, '전체성적(반별)'!O105:R105, 4, FALSE)</f>
        <v>#N/A</v>
      </c>
      <c r="I118" t="e">
        <f>VLOOKUP(탐구!$I$16, '전체성적(반별)'!O105:R105, 4, FALSE)</f>
        <v>#N/A</v>
      </c>
      <c r="J118" t="e">
        <f>VLOOKUP(탐구!$J$16, '전체성적(반별)'!O105:R105, 4, FALSE)</f>
        <v>#N/A</v>
      </c>
      <c r="K118" t="e">
        <f>VLOOKUP(탐구!$K$16, '전체성적(반별)'!O105:R105, 4, FALSE)</f>
        <v>#N/A</v>
      </c>
      <c r="L118" t="e">
        <f>VLOOKUP(탐구!$L$16, '전체성적(반별)'!O105:R105, 4, FALSE)</f>
        <v>#N/A</v>
      </c>
      <c r="M118" t="e">
        <f>VLOOKUP(탐구!$M$16, '전체성적(반별)'!O105:R105, 4, FALSE)</f>
        <v>#N/A</v>
      </c>
      <c r="N118" t="e">
        <f>VLOOKUP(탐구!$N$16, '전체성적(반별)'!O105:R105, 4, FALSE)</f>
        <v>#N/A</v>
      </c>
      <c r="O118" t="e">
        <f>VLOOKUP(탐구!$O$16, '전체성적(반별)'!O105:R105, 4, FALSE)</f>
        <v>#N/A</v>
      </c>
      <c r="P118" t="e">
        <f>VLOOKUP(탐구!$P$16, '전체성적(반별)'!O105:R105, 4, FALSE)</f>
        <v>#N/A</v>
      </c>
      <c r="Q118" t="e">
        <f>VLOOKUP(탐구!$Q$16, '전체성적(반별)'!O105:R105, 4, FALSE)</f>
        <v>#N/A</v>
      </c>
      <c r="R118" t="e">
        <f>VLOOKUP(탐구!$R$16, '전체성적(반별)'!O105:R105, 4, FALSE)</f>
        <v>#N/A</v>
      </c>
      <c r="S118" t="e">
        <f>VLOOKUP(탐구!$S$16, '전체성적(반별)'!O105:R105, 4, FALSE)</f>
        <v>#N/A</v>
      </c>
    </row>
    <row r="119" spans="1:19">
      <c r="A119" s="381">
        <v>103</v>
      </c>
      <c r="C119" t="e">
        <f>VLOOKUP(탐구!$C$16, '전체성적(반별)'!O106:R106, 4, FALSE)</f>
        <v>#N/A</v>
      </c>
      <c r="D119">
        <f>VLOOKUP(탐구!$D$16, '전체성적(반별)'!O106:R106, 4, FALSE)</f>
        <v>5</v>
      </c>
      <c r="E119" t="e">
        <f>VLOOKUP(탐구!$E$16, '전체성적(반별)'!O106:R106, 4, FALSE)</f>
        <v>#N/A</v>
      </c>
      <c r="F119" t="e">
        <f>VLOOKUP(탐구!$F$16, '전체성적(반별)'!O106:R106, 4, FALSE)</f>
        <v>#N/A</v>
      </c>
      <c r="G119" t="e">
        <f>VLOOKUP(탐구!$G$16, '전체성적(반별)'!O106:R106, 4, FALSE)</f>
        <v>#N/A</v>
      </c>
      <c r="H119" t="e">
        <f>VLOOKUP(탐구!$H$16, '전체성적(반별)'!O106:R106, 4, FALSE)</f>
        <v>#N/A</v>
      </c>
      <c r="I119" t="e">
        <f>VLOOKUP(탐구!$I$16, '전체성적(반별)'!O106:R106, 4, FALSE)</f>
        <v>#N/A</v>
      </c>
      <c r="J119" t="e">
        <f>VLOOKUP(탐구!$J$16, '전체성적(반별)'!O106:R106, 4, FALSE)</f>
        <v>#N/A</v>
      </c>
      <c r="K119" t="e">
        <f>VLOOKUP(탐구!$K$16, '전체성적(반별)'!O106:R106, 4, FALSE)</f>
        <v>#N/A</v>
      </c>
      <c r="L119" t="e">
        <f>VLOOKUP(탐구!$L$16, '전체성적(반별)'!O106:R106, 4, FALSE)</f>
        <v>#N/A</v>
      </c>
      <c r="M119" t="e">
        <f>VLOOKUP(탐구!$M$16, '전체성적(반별)'!O106:R106, 4, FALSE)</f>
        <v>#N/A</v>
      </c>
      <c r="N119" t="e">
        <f>VLOOKUP(탐구!$N$16, '전체성적(반별)'!O106:R106, 4, FALSE)</f>
        <v>#N/A</v>
      </c>
      <c r="O119" t="e">
        <f>VLOOKUP(탐구!$O$16, '전체성적(반별)'!O106:R106, 4, FALSE)</f>
        <v>#N/A</v>
      </c>
      <c r="P119" t="e">
        <f>VLOOKUP(탐구!$P$16, '전체성적(반별)'!O106:R106, 4, FALSE)</f>
        <v>#N/A</v>
      </c>
      <c r="Q119" t="e">
        <f>VLOOKUP(탐구!$Q$16, '전체성적(반별)'!O106:R106, 4, FALSE)</f>
        <v>#N/A</v>
      </c>
      <c r="R119" t="e">
        <f>VLOOKUP(탐구!$R$16, '전체성적(반별)'!O106:R106, 4, FALSE)</f>
        <v>#N/A</v>
      </c>
      <c r="S119" t="e">
        <f>VLOOKUP(탐구!$S$16, '전체성적(반별)'!O106:R106, 4, FALSE)</f>
        <v>#N/A</v>
      </c>
    </row>
    <row r="120" spans="1:19">
      <c r="A120" s="381">
        <v>104</v>
      </c>
      <c r="C120" t="e">
        <f>VLOOKUP(탐구!$C$16, '전체성적(반별)'!O107:R107, 4, FALSE)</f>
        <v>#N/A</v>
      </c>
      <c r="D120" t="e">
        <f>VLOOKUP(탐구!$D$16, '전체성적(반별)'!O107:R107, 4, FALSE)</f>
        <v>#N/A</v>
      </c>
      <c r="E120" t="e">
        <f>VLOOKUP(탐구!$E$16, '전체성적(반별)'!O107:R107, 4, FALSE)</f>
        <v>#N/A</v>
      </c>
      <c r="F120" t="e">
        <f>VLOOKUP(탐구!$F$16, '전체성적(반별)'!O107:R107, 4, FALSE)</f>
        <v>#N/A</v>
      </c>
      <c r="G120" t="e">
        <f>VLOOKUP(탐구!$G$16, '전체성적(반별)'!O107:R107, 4, FALSE)</f>
        <v>#N/A</v>
      </c>
      <c r="H120" t="e">
        <f>VLOOKUP(탐구!$H$16, '전체성적(반별)'!O107:R107, 4, FALSE)</f>
        <v>#N/A</v>
      </c>
      <c r="I120" t="e">
        <f>VLOOKUP(탐구!$I$16, '전체성적(반별)'!O107:R107, 4, FALSE)</f>
        <v>#N/A</v>
      </c>
      <c r="J120" t="e">
        <f>VLOOKUP(탐구!$J$16, '전체성적(반별)'!O107:R107, 4, FALSE)</f>
        <v>#N/A</v>
      </c>
      <c r="K120" t="e">
        <f>VLOOKUP(탐구!$K$16, '전체성적(반별)'!O107:R107, 4, FALSE)</f>
        <v>#N/A</v>
      </c>
      <c r="L120" t="e">
        <f>VLOOKUP(탐구!$L$16, '전체성적(반별)'!O107:R107, 4, FALSE)</f>
        <v>#N/A</v>
      </c>
      <c r="M120" t="e">
        <f>VLOOKUP(탐구!$M$16, '전체성적(반별)'!O107:R107, 4, FALSE)</f>
        <v>#N/A</v>
      </c>
      <c r="N120" t="e">
        <f>VLOOKUP(탐구!$N$16, '전체성적(반별)'!O107:R107, 4, FALSE)</f>
        <v>#N/A</v>
      </c>
      <c r="O120">
        <f>VLOOKUP(탐구!$O$16, '전체성적(반별)'!O107:R107, 4, FALSE)</f>
        <v>3</v>
      </c>
      <c r="P120" t="e">
        <f>VLOOKUP(탐구!$P$16, '전체성적(반별)'!O107:R107, 4, FALSE)</f>
        <v>#N/A</v>
      </c>
      <c r="Q120" t="e">
        <f>VLOOKUP(탐구!$Q$16, '전체성적(반별)'!O107:R107, 4, FALSE)</f>
        <v>#N/A</v>
      </c>
      <c r="R120" t="e">
        <f>VLOOKUP(탐구!$R$16, '전체성적(반별)'!O107:R107, 4, FALSE)</f>
        <v>#N/A</v>
      </c>
      <c r="S120" t="e">
        <f>VLOOKUP(탐구!$S$16, '전체성적(반별)'!O107:R107, 4, FALSE)</f>
        <v>#N/A</v>
      </c>
    </row>
    <row r="121" spans="1:19">
      <c r="A121" s="381">
        <v>105</v>
      </c>
      <c r="C121" t="e">
        <f>VLOOKUP(탐구!$C$16, '전체성적(반별)'!O108:R108, 4, FALSE)</f>
        <v>#N/A</v>
      </c>
      <c r="D121" t="e">
        <f>VLOOKUP(탐구!$D$16, '전체성적(반별)'!O108:R108, 4, FALSE)</f>
        <v>#N/A</v>
      </c>
      <c r="E121" t="e">
        <f>VLOOKUP(탐구!$E$16, '전체성적(반별)'!O108:R108, 4, FALSE)</f>
        <v>#N/A</v>
      </c>
      <c r="F121" t="e">
        <f>VLOOKUP(탐구!$F$16, '전체성적(반별)'!O108:R108, 4, FALSE)</f>
        <v>#N/A</v>
      </c>
      <c r="G121" t="e">
        <f>VLOOKUP(탐구!$G$16, '전체성적(반별)'!O108:R108, 4, FALSE)</f>
        <v>#N/A</v>
      </c>
      <c r="H121" t="e">
        <f>VLOOKUP(탐구!$H$16, '전체성적(반별)'!O108:R108, 4, FALSE)</f>
        <v>#N/A</v>
      </c>
      <c r="I121" t="e">
        <f>VLOOKUP(탐구!$I$16, '전체성적(반별)'!O108:R108, 4, FALSE)</f>
        <v>#N/A</v>
      </c>
      <c r="J121" t="e">
        <f>VLOOKUP(탐구!$J$16, '전체성적(반별)'!O108:R108, 4, FALSE)</f>
        <v>#N/A</v>
      </c>
      <c r="K121" t="e">
        <f>VLOOKUP(탐구!$K$16, '전체성적(반별)'!O108:R108, 4, FALSE)</f>
        <v>#N/A</v>
      </c>
      <c r="L121" t="e">
        <f>VLOOKUP(탐구!$L$16, '전체성적(반별)'!O108:R108, 4, FALSE)</f>
        <v>#N/A</v>
      </c>
      <c r="M121" t="e">
        <f>VLOOKUP(탐구!$M$16, '전체성적(반별)'!O108:R108, 4, FALSE)</f>
        <v>#N/A</v>
      </c>
      <c r="N121" t="e">
        <f>VLOOKUP(탐구!$N$16, '전체성적(반별)'!O108:R108, 4, FALSE)</f>
        <v>#N/A</v>
      </c>
      <c r="O121">
        <f>VLOOKUP(탐구!$O$16, '전체성적(반별)'!O108:R108, 4, FALSE)</f>
        <v>5</v>
      </c>
      <c r="P121" t="e">
        <f>VLOOKUP(탐구!$P$16, '전체성적(반별)'!O108:R108, 4, FALSE)</f>
        <v>#N/A</v>
      </c>
      <c r="Q121" t="e">
        <f>VLOOKUP(탐구!$Q$16, '전체성적(반별)'!O108:R108, 4, FALSE)</f>
        <v>#N/A</v>
      </c>
      <c r="R121" t="e">
        <f>VLOOKUP(탐구!$R$16, '전체성적(반별)'!O108:R108, 4, FALSE)</f>
        <v>#N/A</v>
      </c>
      <c r="S121" t="e">
        <f>VLOOKUP(탐구!$S$16, '전체성적(반별)'!O108:R108, 4, FALSE)</f>
        <v>#N/A</v>
      </c>
    </row>
    <row r="122" spans="1:19">
      <c r="A122" s="381">
        <v>106</v>
      </c>
      <c r="C122" t="e">
        <f>VLOOKUP(탐구!$C$16, '전체성적(반별)'!O109:R109, 4, FALSE)</f>
        <v>#N/A</v>
      </c>
      <c r="D122">
        <f>VLOOKUP(탐구!$D$16, '전체성적(반별)'!O109:R109, 4, FALSE)</f>
        <v>3</v>
      </c>
      <c r="E122" t="e">
        <f>VLOOKUP(탐구!$E$16, '전체성적(반별)'!O109:R109, 4, FALSE)</f>
        <v>#N/A</v>
      </c>
      <c r="F122" t="e">
        <f>VLOOKUP(탐구!$F$16, '전체성적(반별)'!O109:R109, 4, FALSE)</f>
        <v>#N/A</v>
      </c>
      <c r="G122" t="e">
        <f>VLOOKUP(탐구!$G$16, '전체성적(반별)'!O109:R109, 4, FALSE)</f>
        <v>#N/A</v>
      </c>
      <c r="H122" t="e">
        <f>VLOOKUP(탐구!$H$16, '전체성적(반별)'!O109:R109, 4, FALSE)</f>
        <v>#N/A</v>
      </c>
      <c r="I122" t="e">
        <f>VLOOKUP(탐구!$I$16, '전체성적(반별)'!O109:R109, 4, FALSE)</f>
        <v>#N/A</v>
      </c>
      <c r="J122" t="e">
        <f>VLOOKUP(탐구!$J$16, '전체성적(반별)'!O109:R109, 4, FALSE)</f>
        <v>#N/A</v>
      </c>
      <c r="K122" t="e">
        <f>VLOOKUP(탐구!$K$16, '전체성적(반별)'!O109:R109, 4, FALSE)</f>
        <v>#N/A</v>
      </c>
      <c r="L122" t="e">
        <f>VLOOKUP(탐구!$L$16, '전체성적(반별)'!O109:R109, 4, FALSE)</f>
        <v>#N/A</v>
      </c>
      <c r="M122" t="e">
        <f>VLOOKUP(탐구!$M$16, '전체성적(반별)'!O109:R109, 4, FALSE)</f>
        <v>#N/A</v>
      </c>
      <c r="N122" t="e">
        <f>VLOOKUP(탐구!$N$16, '전체성적(반별)'!O109:R109, 4, FALSE)</f>
        <v>#N/A</v>
      </c>
      <c r="O122" t="e">
        <f>VLOOKUP(탐구!$O$16, '전체성적(반별)'!O109:R109, 4, FALSE)</f>
        <v>#N/A</v>
      </c>
      <c r="P122" t="e">
        <f>VLOOKUP(탐구!$P$16, '전체성적(반별)'!O109:R109, 4, FALSE)</f>
        <v>#N/A</v>
      </c>
      <c r="Q122" t="e">
        <f>VLOOKUP(탐구!$Q$16, '전체성적(반별)'!O109:R109, 4, FALSE)</f>
        <v>#N/A</v>
      </c>
      <c r="R122" t="e">
        <f>VLOOKUP(탐구!$R$16, '전체성적(반별)'!O109:R109, 4, FALSE)</f>
        <v>#N/A</v>
      </c>
      <c r="S122" t="e">
        <f>VLOOKUP(탐구!$S$16, '전체성적(반별)'!O109:R109, 4, FALSE)</f>
        <v>#N/A</v>
      </c>
    </row>
    <row r="123" spans="1:19">
      <c r="A123" s="381">
        <v>107</v>
      </c>
      <c r="C123" t="e">
        <f>VLOOKUP(탐구!$C$16, '전체성적(반별)'!O110:R110, 4, FALSE)</f>
        <v>#N/A</v>
      </c>
      <c r="D123" t="e">
        <f>VLOOKUP(탐구!$D$16, '전체성적(반별)'!O110:R110, 4, FALSE)</f>
        <v>#N/A</v>
      </c>
      <c r="E123">
        <f>VLOOKUP(탐구!$E$16, '전체성적(반별)'!O110:R110, 4, FALSE)</f>
        <v>4</v>
      </c>
      <c r="F123" t="e">
        <f>VLOOKUP(탐구!$F$16, '전체성적(반별)'!O110:R110, 4, FALSE)</f>
        <v>#N/A</v>
      </c>
      <c r="G123" t="e">
        <f>VLOOKUP(탐구!$G$16, '전체성적(반별)'!O110:R110, 4, FALSE)</f>
        <v>#N/A</v>
      </c>
      <c r="H123" t="e">
        <f>VLOOKUP(탐구!$H$16, '전체성적(반별)'!O110:R110, 4, FALSE)</f>
        <v>#N/A</v>
      </c>
      <c r="I123" t="e">
        <f>VLOOKUP(탐구!$I$16, '전체성적(반별)'!O110:R110, 4, FALSE)</f>
        <v>#N/A</v>
      </c>
      <c r="J123" t="e">
        <f>VLOOKUP(탐구!$J$16, '전체성적(반별)'!O110:R110, 4, FALSE)</f>
        <v>#N/A</v>
      </c>
      <c r="K123" t="e">
        <f>VLOOKUP(탐구!$K$16, '전체성적(반별)'!O110:R110, 4, FALSE)</f>
        <v>#N/A</v>
      </c>
      <c r="L123" t="e">
        <f>VLOOKUP(탐구!$L$16, '전체성적(반별)'!O110:R110, 4, FALSE)</f>
        <v>#N/A</v>
      </c>
      <c r="M123" t="e">
        <f>VLOOKUP(탐구!$M$16, '전체성적(반별)'!O110:R110, 4, FALSE)</f>
        <v>#N/A</v>
      </c>
      <c r="N123" t="e">
        <f>VLOOKUP(탐구!$N$16, '전체성적(반별)'!O110:R110, 4, FALSE)</f>
        <v>#N/A</v>
      </c>
      <c r="O123" t="e">
        <f>VLOOKUP(탐구!$O$16, '전체성적(반별)'!O110:R110, 4, FALSE)</f>
        <v>#N/A</v>
      </c>
      <c r="P123" t="e">
        <f>VLOOKUP(탐구!$P$16, '전체성적(반별)'!O110:R110, 4, FALSE)</f>
        <v>#N/A</v>
      </c>
      <c r="Q123" t="e">
        <f>VLOOKUP(탐구!$Q$16, '전체성적(반별)'!O110:R110, 4, FALSE)</f>
        <v>#N/A</v>
      </c>
      <c r="R123" t="e">
        <f>VLOOKUP(탐구!$R$16, '전체성적(반별)'!O110:R110, 4, FALSE)</f>
        <v>#N/A</v>
      </c>
      <c r="S123" t="e">
        <f>VLOOKUP(탐구!$S$16, '전체성적(반별)'!O110:R110, 4, FALSE)</f>
        <v>#N/A</v>
      </c>
    </row>
    <row r="124" spans="1:19">
      <c r="A124" s="381">
        <v>108</v>
      </c>
      <c r="C124" t="e">
        <f>VLOOKUP(탐구!$C$16, '전체성적(반별)'!O111:R111, 4, FALSE)</f>
        <v>#N/A</v>
      </c>
      <c r="D124">
        <f>VLOOKUP(탐구!$D$16, '전체성적(반별)'!O111:R111, 4, FALSE)</f>
        <v>2</v>
      </c>
      <c r="E124" t="e">
        <f>VLOOKUP(탐구!$E$16, '전체성적(반별)'!O111:R111, 4, FALSE)</f>
        <v>#N/A</v>
      </c>
      <c r="F124" t="e">
        <f>VLOOKUP(탐구!$F$16, '전체성적(반별)'!O111:R111, 4, FALSE)</f>
        <v>#N/A</v>
      </c>
      <c r="G124" t="e">
        <f>VLOOKUP(탐구!$G$16, '전체성적(반별)'!O111:R111, 4, FALSE)</f>
        <v>#N/A</v>
      </c>
      <c r="H124" t="e">
        <f>VLOOKUP(탐구!$H$16, '전체성적(반별)'!O111:R111, 4, FALSE)</f>
        <v>#N/A</v>
      </c>
      <c r="I124" t="e">
        <f>VLOOKUP(탐구!$I$16, '전체성적(반별)'!O111:R111, 4, FALSE)</f>
        <v>#N/A</v>
      </c>
      <c r="J124" t="e">
        <f>VLOOKUP(탐구!$J$16, '전체성적(반별)'!O111:R111, 4, FALSE)</f>
        <v>#N/A</v>
      </c>
      <c r="K124" t="e">
        <f>VLOOKUP(탐구!$K$16, '전체성적(반별)'!O111:R111, 4, FALSE)</f>
        <v>#N/A</v>
      </c>
      <c r="L124" t="e">
        <f>VLOOKUP(탐구!$L$16, '전체성적(반별)'!O111:R111, 4, FALSE)</f>
        <v>#N/A</v>
      </c>
      <c r="M124" t="e">
        <f>VLOOKUP(탐구!$M$16, '전체성적(반별)'!O111:R111, 4, FALSE)</f>
        <v>#N/A</v>
      </c>
      <c r="N124" t="e">
        <f>VLOOKUP(탐구!$N$16, '전체성적(반별)'!O111:R111, 4, FALSE)</f>
        <v>#N/A</v>
      </c>
      <c r="O124" t="e">
        <f>VLOOKUP(탐구!$O$16, '전체성적(반별)'!O111:R111, 4, FALSE)</f>
        <v>#N/A</v>
      </c>
      <c r="P124" t="e">
        <f>VLOOKUP(탐구!$P$16, '전체성적(반별)'!O111:R111, 4, FALSE)</f>
        <v>#N/A</v>
      </c>
      <c r="Q124" t="e">
        <f>VLOOKUP(탐구!$Q$16, '전체성적(반별)'!O111:R111, 4, FALSE)</f>
        <v>#N/A</v>
      </c>
      <c r="R124" t="e">
        <f>VLOOKUP(탐구!$R$16, '전체성적(반별)'!O111:R111, 4, FALSE)</f>
        <v>#N/A</v>
      </c>
      <c r="S124" t="e">
        <f>VLOOKUP(탐구!$S$16, '전체성적(반별)'!O111:R111, 4, FALSE)</f>
        <v>#N/A</v>
      </c>
    </row>
    <row r="125" spans="1:19">
      <c r="A125" s="381">
        <v>109</v>
      </c>
      <c r="C125" t="e">
        <f>VLOOKUP(탐구!$C$16, '전체성적(반별)'!O112:R112, 4, FALSE)</f>
        <v>#N/A</v>
      </c>
      <c r="D125" t="e">
        <f>VLOOKUP(탐구!$D$16, '전체성적(반별)'!O112:R112, 4, FALSE)</f>
        <v>#N/A</v>
      </c>
      <c r="E125">
        <f>VLOOKUP(탐구!$E$16, '전체성적(반별)'!O112:R112, 4, FALSE)</f>
        <v>7</v>
      </c>
      <c r="F125" t="e">
        <f>VLOOKUP(탐구!$F$16, '전체성적(반별)'!O112:R112, 4, FALSE)</f>
        <v>#N/A</v>
      </c>
      <c r="G125" t="e">
        <f>VLOOKUP(탐구!$G$16, '전체성적(반별)'!O112:R112, 4, FALSE)</f>
        <v>#N/A</v>
      </c>
      <c r="H125" t="e">
        <f>VLOOKUP(탐구!$H$16, '전체성적(반별)'!O112:R112, 4, FALSE)</f>
        <v>#N/A</v>
      </c>
      <c r="I125" t="e">
        <f>VLOOKUP(탐구!$I$16, '전체성적(반별)'!O112:R112, 4, FALSE)</f>
        <v>#N/A</v>
      </c>
      <c r="J125" t="e">
        <f>VLOOKUP(탐구!$J$16, '전체성적(반별)'!O112:R112, 4, FALSE)</f>
        <v>#N/A</v>
      </c>
      <c r="K125" t="e">
        <f>VLOOKUP(탐구!$K$16, '전체성적(반별)'!O112:R112, 4, FALSE)</f>
        <v>#N/A</v>
      </c>
      <c r="L125" t="e">
        <f>VLOOKUP(탐구!$L$16, '전체성적(반별)'!O112:R112, 4, FALSE)</f>
        <v>#N/A</v>
      </c>
      <c r="M125" t="e">
        <f>VLOOKUP(탐구!$M$16, '전체성적(반별)'!O112:R112, 4, FALSE)</f>
        <v>#N/A</v>
      </c>
      <c r="N125" t="e">
        <f>VLOOKUP(탐구!$N$16, '전체성적(반별)'!O112:R112, 4, FALSE)</f>
        <v>#N/A</v>
      </c>
      <c r="O125" t="e">
        <f>VLOOKUP(탐구!$O$16, '전체성적(반별)'!O112:R112, 4, FALSE)</f>
        <v>#N/A</v>
      </c>
      <c r="P125" t="e">
        <f>VLOOKUP(탐구!$P$16, '전체성적(반별)'!O112:R112, 4, FALSE)</f>
        <v>#N/A</v>
      </c>
      <c r="Q125" t="e">
        <f>VLOOKUP(탐구!$Q$16, '전체성적(반별)'!O112:R112, 4, FALSE)</f>
        <v>#N/A</v>
      </c>
      <c r="R125" t="e">
        <f>VLOOKUP(탐구!$R$16, '전체성적(반별)'!O112:R112, 4, FALSE)</f>
        <v>#N/A</v>
      </c>
      <c r="S125" t="e">
        <f>VLOOKUP(탐구!$S$16, '전체성적(반별)'!O112:R112, 4, FALSE)</f>
        <v>#N/A</v>
      </c>
    </row>
    <row r="126" spans="1:19">
      <c r="A126" s="381">
        <v>110</v>
      </c>
      <c r="C126">
        <f>VLOOKUP(탐구!$C$16, '전체성적(반별)'!O113:R113, 4, FALSE)</f>
        <v>6</v>
      </c>
      <c r="D126" t="e">
        <f>VLOOKUP(탐구!$D$16, '전체성적(반별)'!O113:R113, 4, FALSE)</f>
        <v>#N/A</v>
      </c>
      <c r="E126" t="e">
        <f>VLOOKUP(탐구!$E$16, '전체성적(반별)'!O113:R113, 4, FALSE)</f>
        <v>#N/A</v>
      </c>
      <c r="F126" t="e">
        <f>VLOOKUP(탐구!$F$16, '전체성적(반별)'!O113:R113, 4, FALSE)</f>
        <v>#N/A</v>
      </c>
      <c r="G126" t="e">
        <f>VLOOKUP(탐구!$G$16, '전체성적(반별)'!O113:R113, 4, FALSE)</f>
        <v>#N/A</v>
      </c>
      <c r="H126" t="e">
        <f>VLOOKUP(탐구!$H$16, '전체성적(반별)'!O113:R113, 4, FALSE)</f>
        <v>#N/A</v>
      </c>
      <c r="I126" t="e">
        <f>VLOOKUP(탐구!$I$16, '전체성적(반별)'!O113:R113, 4, FALSE)</f>
        <v>#N/A</v>
      </c>
      <c r="J126" t="e">
        <f>VLOOKUP(탐구!$J$16, '전체성적(반별)'!O113:R113, 4, FALSE)</f>
        <v>#N/A</v>
      </c>
      <c r="K126" t="e">
        <f>VLOOKUP(탐구!$K$16, '전체성적(반별)'!O113:R113, 4, FALSE)</f>
        <v>#N/A</v>
      </c>
      <c r="L126" t="e">
        <f>VLOOKUP(탐구!$L$16, '전체성적(반별)'!O113:R113, 4, FALSE)</f>
        <v>#N/A</v>
      </c>
      <c r="M126" t="e">
        <f>VLOOKUP(탐구!$M$16, '전체성적(반별)'!O113:R113, 4, FALSE)</f>
        <v>#N/A</v>
      </c>
      <c r="N126" t="e">
        <f>VLOOKUP(탐구!$N$16, '전체성적(반별)'!O113:R113, 4, FALSE)</f>
        <v>#N/A</v>
      </c>
      <c r="O126" t="e">
        <f>VLOOKUP(탐구!$O$16, '전체성적(반별)'!O113:R113, 4, FALSE)</f>
        <v>#N/A</v>
      </c>
      <c r="P126" t="e">
        <f>VLOOKUP(탐구!$P$16, '전체성적(반별)'!O113:R113, 4, FALSE)</f>
        <v>#N/A</v>
      </c>
      <c r="Q126" t="e">
        <f>VLOOKUP(탐구!$Q$16, '전체성적(반별)'!O113:R113, 4, FALSE)</f>
        <v>#N/A</v>
      </c>
      <c r="R126" t="e">
        <f>VLOOKUP(탐구!$R$16, '전체성적(반별)'!O113:R113, 4, FALSE)</f>
        <v>#N/A</v>
      </c>
      <c r="S126" t="e">
        <f>VLOOKUP(탐구!$S$16, '전체성적(반별)'!O113:R113, 4, FALSE)</f>
        <v>#N/A</v>
      </c>
    </row>
    <row r="127" spans="1:19">
      <c r="A127" s="381">
        <v>111</v>
      </c>
      <c r="C127" t="e">
        <f>VLOOKUP(탐구!$C$16, '전체성적(반별)'!O114:R114, 4, FALSE)</f>
        <v>#N/A</v>
      </c>
      <c r="D127" t="e">
        <f>VLOOKUP(탐구!$D$16, '전체성적(반별)'!O114:R114, 4, FALSE)</f>
        <v>#N/A</v>
      </c>
      <c r="E127" t="e">
        <f>VLOOKUP(탐구!$E$16, '전체성적(반별)'!O114:R114, 4, FALSE)</f>
        <v>#N/A</v>
      </c>
      <c r="F127" t="e">
        <f>VLOOKUP(탐구!$F$16, '전체성적(반별)'!O114:R114, 4, FALSE)</f>
        <v>#N/A</v>
      </c>
      <c r="G127" t="e">
        <f>VLOOKUP(탐구!$G$16, '전체성적(반별)'!O114:R114, 4, FALSE)</f>
        <v>#N/A</v>
      </c>
      <c r="H127" t="e">
        <f>VLOOKUP(탐구!$H$16, '전체성적(반별)'!O114:R114, 4, FALSE)</f>
        <v>#N/A</v>
      </c>
      <c r="I127" t="e">
        <f>VLOOKUP(탐구!$I$16, '전체성적(반별)'!O114:R114, 4, FALSE)</f>
        <v>#N/A</v>
      </c>
      <c r="J127">
        <f>VLOOKUP(탐구!$J$16, '전체성적(반별)'!O114:R114, 4, FALSE)</f>
        <v>2</v>
      </c>
      <c r="K127" t="e">
        <f>VLOOKUP(탐구!$K$16, '전체성적(반별)'!O114:R114, 4, FALSE)</f>
        <v>#N/A</v>
      </c>
      <c r="L127" t="e">
        <f>VLOOKUP(탐구!$L$16, '전체성적(반별)'!O114:R114, 4, FALSE)</f>
        <v>#N/A</v>
      </c>
      <c r="M127" t="e">
        <f>VLOOKUP(탐구!$M$16, '전체성적(반별)'!O114:R114, 4, FALSE)</f>
        <v>#N/A</v>
      </c>
      <c r="N127" t="e">
        <f>VLOOKUP(탐구!$N$16, '전체성적(반별)'!O114:R114, 4, FALSE)</f>
        <v>#N/A</v>
      </c>
      <c r="O127" t="e">
        <f>VLOOKUP(탐구!$O$16, '전체성적(반별)'!O114:R114, 4, FALSE)</f>
        <v>#N/A</v>
      </c>
      <c r="P127" t="e">
        <f>VLOOKUP(탐구!$P$16, '전체성적(반별)'!O114:R114, 4, FALSE)</f>
        <v>#N/A</v>
      </c>
      <c r="Q127" t="e">
        <f>VLOOKUP(탐구!$Q$16, '전체성적(반별)'!O114:R114, 4, FALSE)</f>
        <v>#N/A</v>
      </c>
      <c r="R127" t="e">
        <f>VLOOKUP(탐구!$R$16, '전체성적(반별)'!O114:R114, 4, FALSE)</f>
        <v>#N/A</v>
      </c>
      <c r="S127" t="e">
        <f>VLOOKUP(탐구!$S$16, '전체성적(반별)'!O114:R114, 4, FALSE)</f>
        <v>#N/A</v>
      </c>
    </row>
    <row r="128" spans="1:19">
      <c r="A128" s="381">
        <v>112</v>
      </c>
      <c r="C128">
        <f>VLOOKUP(탐구!$C$16, '전체성적(반별)'!O115:R115, 4, FALSE)</f>
        <v>4</v>
      </c>
      <c r="D128" t="e">
        <f>VLOOKUP(탐구!$D$16, '전체성적(반별)'!O115:R115, 4, FALSE)</f>
        <v>#N/A</v>
      </c>
      <c r="E128" t="e">
        <f>VLOOKUP(탐구!$E$16, '전체성적(반별)'!O115:R115, 4, FALSE)</f>
        <v>#N/A</v>
      </c>
      <c r="F128" t="e">
        <f>VLOOKUP(탐구!$F$16, '전체성적(반별)'!O115:R115, 4, FALSE)</f>
        <v>#N/A</v>
      </c>
      <c r="G128" t="e">
        <f>VLOOKUP(탐구!$G$16, '전체성적(반별)'!O115:R115, 4, FALSE)</f>
        <v>#N/A</v>
      </c>
      <c r="H128" t="e">
        <f>VLOOKUP(탐구!$H$16, '전체성적(반별)'!O115:R115, 4, FALSE)</f>
        <v>#N/A</v>
      </c>
      <c r="I128" t="e">
        <f>VLOOKUP(탐구!$I$16, '전체성적(반별)'!O115:R115, 4, FALSE)</f>
        <v>#N/A</v>
      </c>
      <c r="J128" t="e">
        <f>VLOOKUP(탐구!$J$16, '전체성적(반별)'!O115:R115, 4, FALSE)</f>
        <v>#N/A</v>
      </c>
      <c r="K128" t="e">
        <f>VLOOKUP(탐구!$K$16, '전체성적(반별)'!O115:R115, 4, FALSE)</f>
        <v>#N/A</v>
      </c>
      <c r="L128" t="e">
        <f>VLOOKUP(탐구!$L$16, '전체성적(반별)'!O115:R115, 4, FALSE)</f>
        <v>#N/A</v>
      </c>
      <c r="M128" t="e">
        <f>VLOOKUP(탐구!$M$16, '전체성적(반별)'!O115:R115, 4, FALSE)</f>
        <v>#N/A</v>
      </c>
      <c r="N128" t="e">
        <f>VLOOKUP(탐구!$N$16, '전체성적(반별)'!O115:R115, 4, FALSE)</f>
        <v>#N/A</v>
      </c>
      <c r="O128" t="e">
        <f>VLOOKUP(탐구!$O$16, '전체성적(반별)'!O115:R115, 4, FALSE)</f>
        <v>#N/A</v>
      </c>
      <c r="P128" t="e">
        <f>VLOOKUP(탐구!$P$16, '전체성적(반별)'!O115:R115, 4, FALSE)</f>
        <v>#N/A</v>
      </c>
      <c r="Q128" t="e">
        <f>VLOOKUP(탐구!$Q$16, '전체성적(반별)'!O115:R115, 4, FALSE)</f>
        <v>#N/A</v>
      </c>
      <c r="R128" t="e">
        <f>VLOOKUP(탐구!$R$16, '전체성적(반별)'!O115:R115, 4, FALSE)</f>
        <v>#N/A</v>
      </c>
      <c r="S128" t="e">
        <f>VLOOKUP(탐구!$S$16, '전체성적(반별)'!O115:R115, 4, FALSE)</f>
        <v>#N/A</v>
      </c>
    </row>
    <row r="129" spans="1:19">
      <c r="A129" s="381">
        <v>113</v>
      </c>
      <c r="C129" t="e">
        <f>VLOOKUP(탐구!$C$16, '전체성적(반별)'!O116:R116, 4, FALSE)</f>
        <v>#N/A</v>
      </c>
      <c r="D129" t="e">
        <f>VLOOKUP(탐구!$D$16, '전체성적(반별)'!O116:R116, 4, FALSE)</f>
        <v>#N/A</v>
      </c>
      <c r="E129" t="e">
        <f>VLOOKUP(탐구!$E$16, '전체성적(반별)'!O116:R116, 4, FALSE)</f>
        <v>#N/A</v>
      </c>
      <c r="F129" t="e">
        <f>VLOOKUP(탐구!$F$16, '전체성적(반별)'!O116:R116, 4, FALSE)</f>
        <v>#N/A</v>
      </c>
      <c r="G129" t="e">
        <f>VLOOKUP(탐구!$G$16, '전체성적(반별)'!O116:R116, 4, FALSE)</f>
        <v>#N/A</v>
      </c>
      <c r="H129" t="e">
        <f>VLOOKUP(탐구!$H$16, '전체성적(반별)'!O116:R116, 4, FALSE)</f>
        <v>#N/A</v>
      </c>
      <c r="I129" t="e">
        <f>VLOOKUP(탐구!$I$16, '전체성적(반별)'!O116:R116, 4, FALSE)</f>
        <v>#N/A</v>
      </c>
      <c r="J129" t="e">
        <f>VLOOKUP(탐구!$J$16, '전체성적(반별)'!O116:R116, 4, FALSE)</f>
        <v>#N/A</v>
      </c>
      <c r="K129" t="e">
        <f>VLOOKUP(탐구!$K$16, '전체성적(반별)'!O116:R116, 4, FALSE)</f>
        <v>#N/A</v>
      </c>
      <c r="L129" t="e">
        <f>VLOOKUP(탐구!$L$16, '전체성적(반별)'!O116:R116, 4, FALSE)</f>
        <v>#N/A</v>
      </c>
      <c r="M129" t="e">
        <f>VLOOKUP(탐구!$M$16, '전체성적(반별)'!O116:R116, 4, FALSE)</f>
        <v>#N/A</v>
      </c>
      <c r="N129" t="e">
        <f>VLOOKUP(탐구!$N$16, '전체성적(반별)'!O116:R116, 4, FALSE)</f>
        <v>#N/A</v>
      </c>
      <c r="O129">
        <f>VLOOKUP(탐구!$O$16, '전체성적(반별)'!O116:R116, 4, FALSE)</f>
        <v>5</v>
      </c>
      <c r="P129" t="e">
        <f>VLOOKUP(탐구!$P$16, '전체성적(반별)'!O116:R116, 4, FALSE)</f>
        <v>#N/A</v>
      </c>
      <c r="Q129" t="e">
        <f>VLOOKUP(탐구!$Q$16, '전체성적(반별)'!O116:R116, 4, FALSE)</f>
        <v>#N/A</v>
      </c>
      <c r="R129" t="e">
        <f>VLOOKUP(탐구!$R$16, '전체성적(반별)'!O116:R116, 4, FALSE)</f>
        <v>#N/A</v>
      </c>
      <c r="S129" t="e">
        <f>VLOOKUP(탐구!$S$16, '전체성적(반별)'!O116:R116, 4, FALSE)</f>
        <v>#N/A</v>
      </c>
    </row>
    <row r="130" spans="1:19">
      <c r="A130" s="381">
        <v>114</v>
      </c>
      <c r="C130" t="e">
        <f>VLOOKUP(탐구!$C$16, '전체성적(반별)'!O117:R117, 4, FALSE)</f>
        <v>#N/A</v>
      </c>
      <c r="D130" t="e">
        <f>VLOOKUP(탐구!$D$16, '전체성적(반별)'!O117:R117, 4, FALSE)</f>
        <v>#N/A</v>
      </c>
      <c r="E130">
        <f>VLOOKUP(탐구!$E$16, '전체성적(반별)'!O117:R117, 4, FALSE)</f>
        <v>6</v>
      </c>
      <c r="F130" t="e">
        <f>VLOOKUP(탐구!$F$16, '전체성적(반별)'!O117:R117, 4, FALSE)</f>
        <v>#N/A</v>
      </c>
      <c r="G130" t="e">
        <f>VLOOKUP(탐구!$G$16, '전체성적(반별)'!O117:R117, 4, FALSE)</f>
        <v>#N/A</v>
      </c>
      <c r="H130" t="e">
        <f>VLOOKUP(탐구!$H$16, '전체성적(반별)'!O117:R117, 4, FALSE)</f>
        <v>#N/A</v>
      </c>
      <c r="I130" t="e">
        <f>VLOOKUP(탐구!$I$16, '전체성적(반별)'!O117:R117, 4, FALSE)</f>
        <v>#N/A</v>
      </c>
      <c r="J130" t="e">
        <f>VLOOKUP(탐구!$J$16, '전체성적(반별)'!O117:R117, 4, FALSE)</f>
        <v>#N/A</v>
      </c>
      <c r="K130" t="e">
        <f>VLOOKUP(탐구!$K$16, '전체성적(반별)'!O117:R117, 4, FALSE)</f>
        <v>#N/A</v>
      </c>
      <c r="L130" t="e">
        <f>VLOOKUP(탐구!$L$16, '전체성적(반별)'!O117:R117, 4, FALSE)</f>
        <v>#N/A</v>
      </c>
      <c r="M130" t="e">
        <f>VLOOKUP(탐구!$M$16, '전체성적(반별)'!O117:R117, 4, FALSE)</f>
        <v>#N/A</v>
      </c>
      <c r="N130" t="e">
        <f>VLOOKUP(탐구!$N$16, '전체성적(반별)'!O117:R117, 4, FALSE)</f>
        <v>#N/A</v>
      </c>
      <c r="O130" t="e">
        <f>VLOOKUP(탐구!$O$16, '전체성적(반별)'!O117:R117, 4, FALSE)</f>
        <v>#N/A</v>
      </c>
      <c r="P130" t="e">
        <f>VLOOKUP(탐구!$P$16, '전체성적(반별)'!O117:R117, 4, FALSE)</f>
        <v>#N/A</v>
      </c>
      <c r="Q130" t="e">
        <f>VLOOKUP(탐구!$Q$16, '전체성적(반별)'!O117:R117, 4, FALSE)</f>
        <v>#N/A</v>
      </c>
      <c r="R130" t="e">
        <f>VLOOKUP(탐구!$R$16, '전체성적(반별)'!O117:R117, 4, FALSE)</f>
        <v>#N/A</v>
      </c>
      <c r="S130" t="e">
        <f>VLOOKUP(탐구!$S$16, '전체성적(반별)'!O117:R117, 4, FALSE)</f>
        <v>#N/A</v>
      </c>
    </row>
    <row r="131" spans="1:19">
      <c r="A131" s="381">
        <v>115</v>
      </c>
      <c r="C131" t="e">
        <f>VLOOKUP(탐구!$C$16, '전체성적(반별)'!O118:R118, 4, FALSE)</f>
        <v>#N/A</v>
      </c>
      <c r="D131">
        <f>VLOOKUP(탐구!$D$16, '전체성적(반별)'!O118:R118, 4, FALSE)</f>
        <v>4</v>
      </c>
      <c r="E131" t="e">
        <f>VLOOKUP(탐구!$E$16, '전체성적(반별)'!O118:R118, 4, FALSE)</f>
        <v>#N/A</v>
      </c>
      <c r="F131" t="e">
        <f>VLOOKUP(탐구!$F$16, '전체성적(반별)'!O118:R118, 4, FALSE)</f>
        <v>#N/A</v>
      </c>
      <c r="G131" t="e">
        <f>VLOOKUP(탐구!$G$16, '전체성적(반별)'!O118:R118, 4, FALSE)</f>
        <v>#N/A</v>
      </c>
      <c r="H131" t="e">
        <f>VLOOKUP(탐구!$H$16, '전체성적(반별)'!O118:R118, 4, FALSE)</f>
        <v>#N/A</v>
      </c>
      <c r="I131" t="e">
        <f>VLOOKUP(탐구!$I$16, '전체성적(반별)'!O118:R118, 4, FALSE)</f>
        <v>#N/A</v>
      </c>
      <c r="J131" t="e">
        <f>VLOOKUP(탐구!$J$16, '전체성적(반별)'!O118:R118, 4, FALSE)</f>
        <v>#N/A</v>
      </c>
      <c r="K131" t="e">
        <f>VLOOKUP(탐구!$K$16, '전체성적(반별)'!O118:R118, 4, FALSE)</f>
        <v>#N/A</v>
      </c>
      <c r="L131" t="e">
        <f>VLOOKUP(탐구!$L$16, '전체성적(반별)'!O118:R118, 4, FALSE)</f>
        <v>#N/A</v>
      </c>
      <c r="M131" t="e">
        <f>VLOOKUP(탐구!$M$16, '전체성적(반별)'!O118:R118, 4, FALSE)</f>
        <v>#N/A</v>
      </c>
      <c r="N131" t="e">
        <f>VLOOKUP(탐구!$N$16, '전체성적(반별)'!O118:R118, 4, FALSE)</f>
        <v>#N/A</v>
      </c>
      <c r="O131" t="e">
        <f>VLOOKUP(탐구!$O$16, '전체성적(반별)'!O118:R118, 4, FALSE)</f>
        <v>#N/A</v>
      </c>
      <c r="P131" t="e">
        <f>VLOOKUP(탐구!$P$16, '전체성적(반별)'!O118:R118, 4, FALSE)</f>
        <v>#N/A</v>
      </c>
      <c r="Q131" t="e">
        <f>VLOOKUP(탐구!$Q$16, '전체성적(반별)'!O118:R118, 4, FALSE)</f>
        <v>#N/A</v>
      </c>
      <c r="R131" t="e">
        <f>VLOOKUP(탐구!$R$16, '전체성적(반별)'!O118:R118, 4, FALSE)</f>
        <v>#N/A</v>
      </c>
      <c r="S131" t="e">
        <f>VLOOKUP(탐구!$S$16, '전체성적(반별)'!O118:R118, 4, FALSE)</f>
        <v>#N/A</v>
      </c>
    </row>
    <row r="132" spans="1:19">
      <c r="A132" s="381">
        <v>116</v>
      </c>
      <c r="C132">
        <f>VLOOKUP(탐구!$C$16, '전체성적(반별)'!O119:R119, 4, FALSE)</f>
        <v>6</v>
      </c>
      <c r="D132" t="e">
        <f>VLOOKUP(탐구!$D$16, '전체성적(반별)'!O119:R119, 4, FALSE)</f>
        <v>#N/A</v>
      </c>
      <c r="E132" t="e">
        <f>VLOOKUP(탐구!$E$16, '전체성적(반별)'!O119:R119, 4, FALSE)</f>
        <v>#N/A</v>
      </c>
      <c r="F132" t="e">
        <f>VLOOKUP(탐구!$F$16, '전체성적(반별)'!O119:R119, 4, FALSE)</f>
        <v>#N/A</v>
      </c>
      <c r="G132" t="e">
        <f>VLOOKUP(탐구!$G$16, '전체성적(반별)'!O119:R119, 4, FALSE)</f>
        <v>#N/A</v>
      </c>
      <c r="H132" t="e">
        <f>VLOOKUP(탐구!$H$16, '전체성적(반별)'!O119:R119, 4, FALSE)</f>
        <v>#N/A</v>
      </c>
      <c r="I132" t="e">
        <f>VLOOKUP(탐구!$I$16, '전체성적(반별)'!O119:R119, 4, FALSE)</f>
        <v>#N/A</v>
      </c>
      <c r="J132" t="e">
        <f>VLOOKUP(탐구!$J$16, '전체성적(반별)'!O119:R119, 4, FALSE)</f>
        <v>#N/A</v>
      </c>
      <c r="K132" t="e">
        <f>VLOOKUP(탐구!$K$16, '전체성적(반별)'!O119:R119, 4, FALSE)</f>
        <v>#N/A</v>
      </c>
      <c r="L132" t="e">
        <f>VLOOKUP(탐구!$L$16, '전체성적(반별)'!O119:R119, 4, FALSE)</f>
        <v>#N/A</v>
      </c>
      <c r="M132" t="e">
        <f>VLOOKUP(탐구!$M$16, '전체성적(반별)'!O119:R119, 4, FALSE)</f>
        <v>#N/A</v>
      </c>
      <c r="N132" t="e">
        <f>VLOOKUP(탐구!$N$16, '전체성적(반별)'!O119:R119, 4, FALSE)</f>
        <v>#N/A</v>
      </c>
      <c r="O132" t="e">
        <f>VLOOKUP(탐구!$O$16, '전체성적(반별)'!O119:R119, 4, FALSE)</f>
        <v>#N/A</v>
      </c>
      <c r="P132" t="e">
        <f>VLOOKUP(탐구!$P$16, '전체성적(반별)'!O119:R119, 4, FALSE)</f>
        <v>#N/A</v>
      </c>
      <c r="Q132" t="e">
        <f>VLOOKUP(탐구!$Q$16, '전체성적(반별)'!O119:R119, 4, FALSE)</f>
        <v>#N/A</v>
      </c>
      <c r="R132" t="e">
        <f>VLOOKUP(탐구!$R$16, '전체성적(반별)'!O119:R119, 4, FALSE)</f>
        <v>#N/A</v>
      </c>
      <c r="S132" t="e">
        <f>VLOOKUP(탐구!$S$16, '전체성적(반별)'!O119:R119, 4, FALSE)</f>
        <v>#N/A</v>
      </c>
    </row>
    <row r="133" spans="1:19">
      <c r="A133" s="381">
        <v>117</v>
      </c>
      <c r="C133">
        <f>VLOOKUP(탐구!$C$16, '전체성적(반별)'!O120:R120, 4, FALSE)</f>
        <v>5</v>
      </c>
      <c r="D133" t="e">
        <f>VLOOKUP(탐구!$D$16, '전체성적(반별)'!O120:R120, 4, FALSE)</f>
        <v>#N/A</v>
      </c>
      <c r="E133" t="e">
        <f>VLOOKUP(탐구!$E$16, '전체성적(반별)'!O120:R120, 4, FALSE)</f>
        <v>#N/A</v>
      </c>
      <c r="F133" t="e">
        <f>VLOOKUP(탐구!$F$16, '전체성적(반별)'!O120:R120, 4, FALSE)</f>
        <v>#N/A</v>
      </c>
      <c r="G133" t="e">
        <f>VLOOKUP(탐구!$G$16, '전체성적(반별)'!O120:R120, 4, FALSE)</f>
        <v>#N/A</v>
      </c>
      <c r="H133" t="e">
        <f>VLOOKUP(탐구!$H$16, '전체성적(반별)'!O120:R120, 4, FALSE)</f>
        <v>#N/A</v>
      </c>
      <c r="I133" t="e">
        <f>VLOOKUP(탐구!$I$16, '전체성적(반별)'!O120:R120, 4, FALSE)</f>
        <v>#N/A</v>
      </c>
      <c r="J133" t="e">
        <f>VLOOKUP(탐구!$J$16, '전체성적(반별)'!O120:R120, 4, FALSE)</f>
        <v>#N/A</v>
      </c>
      <c r="K133" t="e">
        <f>VLOOKUP(탐구!$K$16, '전체성적(반별)'!O120:R120, 4, FALSE)</f>
        <v>#N/A</v>
      </c>
      <c r="L133" t="e">
        <f>VLOOKUP(탐구!$L$16, '전체성적(반별)'!O120:R120, 4, FALSE)</f>
        <v>#N/A</v>
      </c>
      <c r="M133" t="e">
        <f>VLOOKUP(탐구!$M$16, '전체성적(반별)'!O120:R120, 4, FALSE)</f>
        <v>#N/A</v>
      </c>
      <c r="N133" t="e">
        <f>VLOOKUP(탐구!$N$16, '전체성적(반별)'!O120:R120, 4, FALSE)</f>
        <v>#N/A</v>
      </c>
      <c r="O133" t="e">
        <f>VLOOKUP(탐구!$O$16, '전체성적(반별)'!O120:R120, 4, FALSE)</f>
        <v>#N/A</v>
      </c>
      <c r="P133" t="e">
        <f>VLOOKUP(탐구!$P$16, '전체성적(반별)'!O120:R120, 4, FALSE)</f>
        <v>#N/A</v>
      </c>
      <c r="Q133" t="e">
        <f>VLOOKUP(탐구!$Q$16, '전체성적(반별)'!O120:R120, 4, FALSE)</f>
        <v>#N/A</v>
      </c>
      <c r="R133" t="e">
        <f>VLOOKUP(탐구!$R$16, '전체성적(반별)'!O120:R120, 4, FALSE)</f>
        <v>#N/A</v>
      </c>
      <c r="S133" t="e">
        <f>VLOOKUP(탐구!$S$16, '전체성적(반별)'!O120:R120, 4, FALSE)</f>
        <v>#N/A</v>
      </c>
    </row>
    <row r="134" spans="1:19">
      <c r="A134" s="381">
        <v>118</v>
      </c>
      <c r="C134" t="e">
        <f>VLOOKUP(탐구!$C$16, '전체성적(반별)'!O121:R121, 4, FALSE)</f>
        <v>#N/A</v>
      </c>
      <c r="D134" t="e">
        <f>VLOOKUP(탐구!$D$16, '전체성적(반별)'!O121:R121, 4, FALSE)</f>
        <v>#N/A</v>
      </c>
      <c r="E134">
        <f>VLOOKUP(탐구!$E$16, '전체성적(반별)'!O121:R121, 4, FALSE)</f>
        <v>6</v>
      </c>
      <c r="F134" t="e">
        <f>VLOOKUP(탐구!$F$16, '전체성적(반별)'!O121:R121, 4, FALSE)</f>
        <v>#N/A</v>
      </c>
      <c r="G134" t="e">
        <f>VLOOKUP(탐구!$G$16, '전체성적(반별)'!O121:R121, 4, FALSE)</f>
        <v>#N/A</v>
      </c>
      <c r="H134" t="e">
        <f>VLOOKUP(탐구!$H$16, '전체성적(반별)'!O121:R121, 4, FALSE)</f>
        <v>#N/A</v>
      </c>
      <c r="I134" t="e">
        <f>VLOOKUP(탐구!$I$16, '전체성적(반별)'!O121:R121, 4, FALSE)</f>
        <v>#N/A</v>
      </c>
      <c r="J134" t="e">
        <f>VLOOKUP(탐구!$J$16, '전체성적(반별)'!O121:R121, 4, FALSE)</f>
        <v>#N/A</v>
      </c>
      <c r="K134" t="e">
        <f>VLOOKUP(탐구!$K$16, '전체성적(반별)'!O121:R121, 4, FALSE)</f>
        <v>#N/A</v>
      </c>
      <c r="L134" t="e">
        <f>VLOOKUP(탐구!$L$16, '전체성적(반별)'!O121:R121, 4, FALSE)</f>
        <v>#N/A</v>
      </c>
      <c r="M134" t="e">
        <f>VLOOKUP(탐구!$M$16, '전체성적(반별)'!O121:R121, 4, FALSE)</f>
        <v>#N/A</v>
      </c>
      <c r="N134" t="e">
        <f>VLOOKUP(탐구!$N$16, '전체성적(반별)'!O121:R121, 4, FALSE)</f>
        <v>#N/A</v>
      </c>
      <c r="O134" t="e">
        <f>VLOOKUP(탐구!$O$16, '전체성적(반별)'!O121:R121, 4, FALSE)</f>
        <v>#N/A</v>
      </c>
      <c r="P134" t="e">
        <f>VLOOKUP(탐구!$P$16, '전체성적(반별)'!O121:R121, 4, FALSE)</f>
        <v>#N/A</v>
      </c>
      <c r="Q134" t="e">
        <f>VLOOKUP(탐구!$Q$16, '전체성적(반별)'!O121:R121, 4, FALSE)</f>
        <v>#N/A</v>
      </c>
      <c r="R134" t="e">
        <f>VLOOKUP(탐구!$R$16, '전체성적(반별)'!O121:R121, 4, FALSE)</f>
        <v>#N/A</v>
      </c>
      <c r="S134" t="e">
        <f>VLOOKUP(탐구!$S$16, '전체성적(반별)'!O121:R121, 4, FALSE)</f>
        <v>#N/A</v>
      </c>
    </row>
    <row r="135" spans="1:19">
      <c r="A135" s="381">
        <v>119</v>
      </c>
      <c r="C135" t="e">
        <f>VLOOKUP(탐구!$C$16, '전체성적(반별)'!O122:R122, 4, FALSE)</f>
        <v>#N/A</v>
      </c>
      <c r="D135" t="e">
        <f>VLOOKUP(탐구!$D$16, '전체성적(반별)'!O122:R122, 4, FALSE)</f>
        <v>#N/A</v>
      </c>
      <c r="E135">
        <f>VLOOKUP(탐구!$E$16, '전체성적(반별)'!O122:R122, 4, FALSE)</f>
        <v>8</v>
      </c>
      <c r="F135" t="e">
        <f>VLOOKUP(탐구!$F$16, '전체성적(반별)'!O122:R122, 4, FALSE)</f>
        <v>#N/A</v>
      </c>
      <c r="G135" t="e">
        <f>VLOOKUP(탐구!$G$16, '전체성적(반별)'!O122:R122, 4, FALSE)</f>
        <v>#N/A</v>
      </c>
      <c r="H135" t="e">
        <f>VLOOKUP(탐구!$H$16, '전체성적(반별)'!O122:R122, 4, FALSE)</f>
        <v>#N/A</v>
      </c>
      <c r="I135" t="e">
        <f>VLOOKUP(탐구!$I$16, '전체성적(반별)'!O122:R122, 4, FALSE)</f>
        <v>#N/A</v>
      </c>
      <c r="J135" t="e">
        <f>VLOOKUP(탐구!$J$16, '전체성적(반별)'!O122:R122, 4, FALSE)</f>
        <v>#N/A</v>
      </c>
      <c r="K135" t="e">
        <f>VLOOKUP(탐구!$K$16, '전체성적(반별)'!O122:R122, 4, FALSE)</f>
        <v>#N/A</v>
      </c>
      <c r="L135" t="e">
        <f>VLOOKUP(탐구!$L$16, '전체성적(반별)'!O122:R122, 4, FALSE)</f>
        <v>#N/A</v>
      </c>
      <c r="M135" t="e">
        <f>VLOOKUP(탐구!$M$16, '전체성적(반별)'!O122:R122, 4, FALSE)</f>
        <v>#N/A</v>
      </c>
      <c r="N135" t="e">
        <f>VLOOKUP(탐구!$N$16, '전체성적(반별)'!O122:R122, 4, FALSE)</f>
        <v>#N/A</v>
      </c>
      <c r="O135" t="e">
        <f>VLOOKUP(탐구!$O$16, '전체성적(반별)'!O122:R122, 4, FALSE)</f>
        <v>#N/A</v>
      </c>
      <c r="P135" t="e">
        <f>VLOOKUP(탐구!$P$16, '전체성적(반별)'!O122:R122, 4, FALSE)</f>
        <v>#N/A</v>
      </c>
      <c r="Q135" t="e">
        <f>VLOOKUP(탐구!$Q$16, '전체성적(반별)'!O122:R122, 4, FALSE)</f>
        <v>#N/A</v>
      </c>
      <c r="R135" t="e">
        <f>VLOOKUP(탐구!$R$16, '전체성적(반별)'!O122:R122, 4, FALSE)</f>
        <v>#N/A</v>
      </c>
      <c r="S135" t="e">
        <f>VLOOKUP(탐구!$S$16, '전체성적(반별)'!O122:R122, 4, FALSE)</f>
        <v>#N/A</v>
      </c>
    </row>
    <row r="136" spans="1:19">
      <c r="A136" s="381">
        <v>120</v>
      </c>
      <c r="C136">
        <f>VLOOKUP(탐구!$C$16, '전체성적(반별)'!O123:R123, 4, FALSE)</f>
        <v>6</v>
      </c>
      <c r="D136" t="e">
        <f>VLOOKUP(탐구!$D$16, '전체성적(반별)'!O123:R123, 4, FALSE)</f>
        <v>#N/A</v>
      </c>
      <c r="E136" t="e">
        <f>VLOOKUP(탐구!$E$16, '전체성적(반별)'!O123:R123, 4, FALSE)</f>
        <v>#N/A</v>
      </c>
      <c r="F136" t="e">
        <f>VLOOKUP(탐구!$F$16, '전체성적(반별)'!O123:R123, 4, FALSE)</f>
        <v>#N/A</v>
      </c>
      <c r="G136" t="e">
        <f>VLOOKUP(탐구!$G$16, '전체성적(반별)'!O123:R123, 4, FALSE)</f>
        <v>#N/A</v>
      </c>
      <c r="H136" t="e">
        <f>VLOOKUP(탐구!$H$16, '전체성적(반별)'!O123:R123, 4, FALSE)</f>
        <v>#N/A</v>
      </c>
      <c r="I136" t="e">
        <f>VLOOKUP(탐구!$I$16, '전체성적(반별)'!O123:R123, 4, FALSE)</f>
        <v>#N/A</v>
      </c>
      <c r="J136" t="e">
        <f>VLOOKUP(탐구!$J$16, '전체성적(반별)'!O123:R123, 4, FALSE)</f>
        <v>#N/A</v>
      </c>
      <c r="K136" t="e">
        <f>VLOOKUP(탐구!$K$16, '전체성적(반별)'!O123:R123, 4, FALSE)</f>
        <v>#N/A</v>
      </c>
      <c r="L136" t="e">
        <f>VLOOKUP(탐구!$L$16, '전체성적(반별)'!O123:R123, 4, FALSE)</f>
        <v>#N/A</v>
      </c>
      <c r="M136" t="e">
        <f>VLOOKUP(탐구!$M$16, '전체성적(반별)'!O123:R123, 4, FALSE)</f>
        <v>#N/A</v>
      </c>
      <c r="N136" t="e">
        <f>VLOOKUP(탐구!$N$16, '전체성적(반별)'!O123:R123, 4, FALSE)</f>
        <v>#N/A</v>
      </c>
      <c r="O136" t="e">
        <f>VLOOKUP(탐구!$O$16, '전체성적(반별)'!O123:R123, 4, FALSE)</f>
        <v>#N/A</v>
      </c>
      <c r="P136" t="e">
        <f>VLOOKUP(탐구!$P$16, '전체성적(반별)'!O123:R123, 4, FALSE)</f>
        <v>#N/A</v>
      </c>
      <c r="Q136" t="e">
        <f>VLOOKUP(탐구!$Q$16, '전체성적(반별)'!O123:R123, 4, FALSE)</f>
        <v>#N/A</v>
      </c>
      <c r="R136" t="e">
        <f>VLOOKUP(탐구!$R$16, '전체성적(반별)'!O123:R123, 4, FALSE)</f>
        <v>#N/A</v>
      </c>
      <c r="S136" t="e">
        <f>VLOOKUP(탐구!$S$16, '전체성적(반별)'!O123:R123, 4, FALSE)</f>
        <v>#N/A</v>
      </c>
    </row>
    <row r="137" spans="1:19">
      <c r="A137" s="381">
        <v>121</v>
      </c>
      <c r="C137" t="e">
        <f>VLOOKUP(탐구!$C$16, '전체성적(반별)'!O124:R124, 4, FALSE)</f>
        <v>#N/A</v>
      </c>
      <c r="D137">
        <f>VLOOKUP(탐구!$D$16, '전체성적(반별)'!O124:R124, 4, FALSE)</f>
        <v>2</v>
      </c>
      <c r="E137" t="e">
        <f>VLOOKUP(탐구!$E$16, '전체성적(반별)'!O124:R124, 4, FALSE)</f>
        <v>#N/A</v>
      </c>
      <c r="F137" t="e">
        <f>VLOOKUP(탐구!$F$16, '전체성적(반별)'!O124:R124, 4, FALSE)</f>
        <v>#N/A</v>
      </c>
      <c r="G137" t="e">
        <f>VLOOKUP(탐구!$G$16, '전체성적(반별)'!O124:R124, 4, FALSE)</f>
        <v>#N/A</v>
      </c>
      <c r="H137" t="e">
        <f>VLOOKUP(탐구!$H$16, '전체성적(반별)'!O124:R124, 4, FALSE)</f>
        <v>#N/A</v>
      </c>
      <c r="I137" t="e">
        <f>VLOOKUP(탐구!$I$16, '전체성적(반별)'!O124:R124, 4, FALSE)</f>
        <v>#N/A</v>
      </c>
      <c r="J137" t="e">
        <f>VLOOKUP(탐구!$J$16, '전체성적(반별)'!O124:R124, 4, FALSE)</f>
        <v>#N/A</v>
      </c>
      <c r="K137" t="e">
        <f>VLOOKUP(탐구!$K$16, '전체성적(반별)'!O124:R124, 4, FALSE)</f>
        <v>#N/A</v>
      </c>
      <c r="L137" t="e">
        <f>VLOOKUP(탐구!$L$16, '전체성적(반별)'!O124:R124, 4, FALSE)</f>
        <v>#N/A</v>
      </c>
      <c r="M137" t="e">
        <f>VLOOKUP(탐구!$M$16, '전체성적(반별)'!O124:R124, 4, FALSE)</f>
        <v>#N/A</v>
      </c>
      <c r="N137" t="e">
        <f>VLOOKUP(탐구!$N$16, '전체성적(반별)'!O124:R124, 4, FALSE)</f>
        <v>#N/A</v>
      </c>
      <c r="O137" t="e">
        <f>VLOOKUP(탐구!$O$16, '전체성적(반별)'!O124:R124, 4, FALSE)</f>
        <v>#N/A</v>
      </c>
      <c r="P137" t="e">
        <f>VLOOKUP(탐구!$P$16, '전체성적(반별)'!O124:R124, 4, FALSE)</f>
        <v>#N/A</v>
      </c>
      <c r="Q137" t="e">
        <f>VLOOKUP(탐구!$Q$16, '전체성적(반별)'!O124:R124, 4, FALSE)</f>
        <v>#N/A</v>
      </c>
      <c r="R137" t="e">
        <f>VLOOKUP(탐구!$R$16, '전체성적(반별)'!O124:R124, 4, FALSE)</f>
        <v>#N/A</v>
      </c>
      <c r="S137" t="e">
        <f>VLOOKUP(탐구!$S$16, '전체성적(반별)'!O124:R124, 4, FALSE)</f>
        <v>#N/A</v>
      </c>
    </row>
    <row r="138" spans="1:19">
      <c r="A138" s="381">
        <v>122</v>
      </c>
      <c r="C138" t="e">
        <f>VLOOKUP(탐구!$C$16, '전체성적(반별)'!O125:R125, 4, FALSE)</f>
        <v>#N/A</v>
      </c>
      <c r="D138" t="e">
        <f>VLOOKUP(탐구!$D$16, '전체성적(반별)'!O125:R125, 4, FALSE)</f>
        <v>#N/A</v>
      </c>
      <c r="E138">
        <f>VLOOKUP(탐구!$E$16, '전체성적(반별)'!O125:R125, 4, FALSE)</f>
        <v>4</v>
      </c>
      <c r="F138" t="e">
        <f>VLOOKUP(탐구!$F$16, '전체성적(반별)'!O125:R125, 4, FALSE)</f>
        <v>#N/A</v>
      </c>
      <c r="G138" t="e">
        <f>VLOOKUP(탐구!$G$16, '전체성적(반별)'!O125:R125, 4, FALSE)</f>
        <v>#N/A</v>
      </c>
      <c r="H138" t="e">
        <f>VLOOKUP(탐구!$H$16, '전체성적(반별)'!O125:R125, 4, FALSE)</f>
        <v>#N/A</v>
      </c>
      <c r="I138" t="e">
        <f>VLOOKUP(탐구!$I$16, '전체성적(반별)'!O125:R125, 4, FALSE)</f>
        <v>#N/A</v>
      </c>
      <c r="J138" t="e">
        <f>VLOOKUP(탐구!$J$16, '전체성적(반별)'!O125:R125, 4, FALSE)</f>
        <v>#N/A</v>
      </c>
      <c r="K138" t="e">
        <f>VLOOKUP(탐구!$K$16, '전체성적(반별)'!O125:R125, 4, FALSE)</f>
        <v>#N/A</v>
      </c>
      <c r="L138" t="e">
        <f>VLOOKUP(탐구!$L$16, '전체성적(반별)'!O125:R125, 4, FALSE)</f>
        <v>#N/A</v>
      </c>
      <c r="M138" t="e">
        <f>VLOOKUP(탐구!$M$16, '전체성적(반별)'!O125:R125, 4, FALSE)</f>
        <v>#N/A</v>
      </c>
      <c r="N138" t="e">
        <f>VLOOKUP(탐구!$N$16, '전체성적(반별)'!O125:R125, 4, FALSE)</f>
        <v>#N/A</v>
      </c>
      <c r="O138" t="e">
        <f>VLOOKUP(탐구!$O$16, '전체성적(반별)'!O125:R125, 4, FALSE)</f>
        <v>#N/A</v>
      </c>
      <c r="P138" t="e">
        <f>VLOOKUP(탐구!$P$16, '전체성적(반별)'!O125:R125, 4, FALSE)</f>
        <v>#N/A</v>
      </c>
      <c r="Q138" t="e">
        <f>VLOOKUP(탐구!$Q$16, '전체성적(반별)'!O125:R125, 4, FALSE)</f>
        <v>#N/A</v>
      </c>
      <c r="R138" t="e">
        <f>VLOOKUP(탐구!$R$16, '전체성적(반별)'!O125:R125, 4, FALSE)</f>
        <v>#N/A</v>
      </c>
      <c r="S138" t="e">
        <f>VLOOKUP(탐구!$S$16, '전체성적(반별)'!O125:R125, 4, FALSE)</f>
        <v>#N/A</v>
      </c>
    </row>
    <row r="139" spans="1:19">
      <c r="A139" s="381">
        <v>123</v>
      </c>
      <c r="C139" t="e">
        <f>VLOOKUP(탐구!$C$16, '전체성적(반별)'!O126:R126, 4, FALSE)</f>
        <v>#N/A</v>
      </c>
      <c r="D139" t="e">
        <f>VLOOKUP(탐구!$D$16, '전체성적(반별)'!O126:R126, 4, FALSE)</f>
        <v>#N/A</v>
      </c>
      <c r="E139" t="e">
        <f>VLOOKUP(탐구!$E$16, '전체성적(반별)'!O126:R126, 4, FALSE)</f>
        <v>#N/A</v>
      </c>
      <c r="F139" t="e">
        <f>VLOOKUP(탐구!$F$16, '전체성적(반별)'!O126:R126, 4, FALSE)</f>
        <v>#N/A</v>
      </c>
      <c r="G139">
        <f>VLOOKUP(탐구!$G$16, '전체성적(반별)'!O126:R126, 4, FALSE)</f>
        <v>5</v>
      </c>
      <c r="H139" t="e">
        <f>VLOOKUP(탐구!$H$16, '전체성적(반별)'!O126:R126, 4, FALSE)</f>
        <v>#N/A</v>
      </c>
      <c r="I139" t="e">
        <f>VLOOKUP(탐구!$I$16, '전체성적(반별)'!O126:R126, 4, FALSE)</f>
        <v>#N/A</v>
      </c>
      <c r="J139" t="e">
        <f>VLOOKUP(탐구!$J$16, '전체성적(반별)'!O126:R126, 4, FALSE)</f>
        <v>#N/A</v>
      </c>
      <c r="K139" t="e">
        <f>VLOOKUP(탐구!$K$16, '전체성적(반별)'!O126:R126, 4, FALSE)</f>
        <v>#N/A</v>
      </c>
      <c r="L139" t="e">
        <f>VLOOKUP(탐구!$L$16, '전체성적(반별)'!O126:R126, 4, FALSE)</f>
        <v>#N/A</v>
      </c>
      <c r="M139" t="e">
        <f>VLOOKUP(탐구!$M$16, '전체성적(반별)'!O126:R126, 4, FALSE)</f>
        <v>#N/A</v>
      </c>
      <c r="N139" t="e">
        <f>VLOOKUP(탐구!$N$16, '전체성적(반별)'!O126:R126, 4, FALSE)</f>
        <v>#N/A</v>
      </c>
      <c r="O139" t="e">
        <f>VLOOKUP(탐구!$O$16, '전체성적(반별)'!O126:R126, 4, FALSE)</f>
        <v>#N/A</v>
      </c>
      <c r="P139" t="e">
        <f>VLOOKUP(탐구!$P$16, '전체성적(반별)'!O126:R126, 4, FALSE)</f>
        <v>#N/A</v>
      </c>
      <c r="Q139" t="e">
        <f>VLOOKUP(탐구!$Q$16, '전체성적(반별)'!O126:R126, 4, FALSE)</f>
        <v>#N/A</v>
      </c>
      <c r="R139" t="e">
        <f>VLOOKUP(탐구!$R$16, '전체성적(반별)'!O126:R126, 4, FALSE)</f>
        <v>#N/A</v>
      </c>
      <c r="S139" t="e">
        <f>VLOOKUP(탐구!$S$16, '전체성적(반별)'!O126:R126, 4, FALSE)</f>
        <v>#N/A</v>
      </c>
    </row>
    <row r="140" spans="1:19" ht="17.25" thickBot="1">
      <c r="A140" s="382">
        <v>124</v>
      </c>
      <c r="C140">
        <f>VLOOKUP(탐구!$C$16, '전체성적(반별)'!O127:R127, 4, FALSE)</f>
        <v>4</v>
      </c>
      <c r="D140" t="e">
        <f>VLOOKUP(탐구!$D$16, '전체성적(반별)'!O127:R127, 4, FALSE)</f>
        <v>#N/A</v>
      </c>
      <c r="E140" t="e">
        <f>VLOOKUP(탐구!$E$16, '전체성적(반별)'!O127:R127, 4, FALSE)</f>
        <v>#N/A</v>
      </c>
      <c r="F140" t="e">
        <f>VLOOKUP(탐구!$F$16, '전체성적(반별)'!O127:R127, 4, FALSE)</f>
        <v>#N/A</v>
      </c>
      <c r="G140" t="e">
        <f>VLOOKUP(탐구!$G$16, '전체성적(반별)'!O127:R127, 4, FALSE)</f>
        <v>#N/A</v>
      </c>
      <c r="H140" t="e">
        <f>VLOOKUP(탐구!$H$16, '전체성적(반별)'!O127:R127, 4, FALSE)</f>
        <v>#N/A</v>
      </c>
      <c r="I140" t="e">
        <f>VLOOKUP(탐구!$I$16, '전체성적(반별)'!O127:R127, 4, FALSE)</f>
        <v>#N/A</v>
      </c>
      <c r="J140" t="e">
        <f>VLOOKUP(탐구!$J$16, '전체성적(반별)'!O127:R127, 4, FALSE)</f>
        <v>#N/A</v>
      </c>
      <c r="K140" t="e">
        <f>VLOOKUP(탐구!$K$16, '전체성적(반별)'!O127:R127, 4, FALSE)</f>
        <v>#N/A</v>
      </c>
      <c r="L140" t="e">
        <f>VLOOKUP(탐구!$L$16, '전체성적(반별)'!O127:R127, 4, FALSE)</f>
        <v>#N/A</v>
      </c>
      <c r="M140" t="e">
        <f>VLOOKUP(탐구!$M$16, '전체성적(반별)'!O127:R127, 4, FALSE)</f>
        <v>#N/A</v>
      </c>
      <c r="N140" t="e">
        <f>VLOOKUP(탐구!$N$16, '전체성적(반별)'!O127:R127, 4, FALSE)</f>
        <v>#N/A</v>
      </c>
      <c r="O140" t="e">
        <f>VLOOKUP(탐구!$O$16, '전체성적(반별)'!O127:R127, 4, FALSE)</f>
        <v>#N/A</v>
      </c>
      <c r="P140" t="e">
        <f>VLOOKUP(탐구!$P$16, '전체성적(반별)'!O127:R127, 4, FALSE)</f>
        <v>#N/A</v>
      </c>
      <c r="Q140" t="e">
        <f>VLOOKUP(탐구!$Q$16, '전체성적(반별)'!O127:R127, 4, FALSE)</f>
        <v>#N/A</v>
      </c>
      <c r="R140" t="e">
        <f>VLOOKUP(탐구!$R$16, '전체성적(반별)'!O127:R127, 4, FALSE)</f>
        <v>#N/A</v>
      </c>
      <c r="S140" t="e">
        <f>VLOOKUP(탐구!$S$16, '전체성적(반별)'!O127:R127, 4, FALSE)</f>
        <v>#N/A</v>
      </c>
    </row>
    <row r="141" spans="1:19">
      <c r="A141">
        <v>125</v>
      </c>
      <c r="C141" t="e">
        <f>VLOOKUP(탐구!$C$16, '전체성적(반별)'!S4:V4, 4, FALSE)</f>
        <v>#N/A</v>
      </c>
      <c r="D141" t="e">
        <f>VLOOKUP(탐구!$D$16, '전체성적(반별)'!S4:V4, 4, FALSE)</f>
        <v>#N/A</v>
      </c>
      <c r="E141" t="e">
        <f>VLOOKUP(탐구!$E$16, '전체성적(반별)'!S4:V4, 4, FALSE)</f>
        <v>#N/A</v>
      </c>
      <c r="F141" t="e">
        <f>VLOOKUP(탐구!$F$16, '전체성적(반별)'!S4:V4, 4, FALSE)</f>
        <v>#N/A</v>
      </c>
      <c r="G141" t="e">
        <f>VLOOKUP(탐구!$G$16, '전체성적(반별)'!S4:V4, 4, FALSE)</f>
        <v>#N/A</v>
      </c>
      <c r="H141" t="e">
        <f>VLOOKUP(탐구!$H$16, '전체성적(반별)'!S4:V4, 4, FALSE)</f>
        <v>#N/A</v>
      </c>
      <c r="I141" t="e">
        <f>VLOOKUP(탐구!$I$16, '전체성적(반별)'!S4:V4, 4, FALSE)</f>
        <v>#N/A</v>
      </c>
      <c r="J141" t="e">
        <f>VLOOKUP(탐구!$J$16, '전체성적(반별)'!S4:V4, 4, FALSE)</f>
        <v>#N/A</v>
      </c>
      <c r="K141" t="e">
        <f>VLOOKUP(탐구!$K$16, '전체성적(반별)'!S4:V4, 4, FALSE)</f>
        <v>#N/A</v>
      </c>
      <c r="L141" t="e">
        <f>VLOOKUP(탐구!$L$16, '전체성적(반별)'!S4:V4, 4, FALSE)</f>
        <v>#N/A</v>
      </c>
      <c r="M141" t="e">
        <f>VLOOKUP(탐구!$M$16, '전체성적(반별)'!S4:V4, 4, FALSE)</f>
        <v>#N/A</v>
      </c>
      <c r="N141" t="e">
        <f>VLOOKUP(탐구!$N$16, '전체성적(반별)'!S4:V4, 4, FALSE)</f>
        <v>#N/A</v>
      </c>
      <c r="O141">
        <f>VLOOKUP(탐구!$O$16, '전체성적(반별)'!S4:V4, 4, FALSE)</f>
        <v>5</v>
      </c>
      <c r="P141" t="e">
        <f>VLOOKUP(탐구!$P$16, '전체성적(반별)'!S4:V4, 4, FALSE)</f>
        <v>#N/A</v>
      </c>
      <c r="Q141" t="e">
        <f>VLOOKUP(탐구!$Q$16, '전체성적(반별)'!S4:V4, 4, FALSE)</f>
        <v>#N/A</v>
      </c>
      <c r="R141" t="e">
        <f>VLOOKUP(탐구!$R$16, '전체성적(반별)'!S4:V4, 4, FALSE)</f>
        <v>#N/A</v>
      </c>
      <c r="S141" t="e">
        <f>VLOOKUP(탐구!$S$16, '전체성적(반별)'!S4:V4, 4, FALSE)</f>
        <v>#N/A</v>
      </c>
    </row>
    <row r="142" spans="1:19">
      <c r="A142">
        <v>126</v>
      </c>
      <c r="C142" t="e">
        <f>VLOOKUP(탐구!$C$16, '전체성적(반별)'!S5:V5, 4, FALSE)</f>
        <v>#N/A</v>
      </c>
      <c r="D142" t="e">
        <f>VLOOKUP(탐구!$D$16, '전체성적(반별)'!S5:V5, 4, FALSE)</f>
        <v>#N/A</v>
      </c>
      <c r="E142" t="e">
        <f>VLOOKUP(탐구!$E$16, '전체성적(반별)'!S5:V5, 4, FALSE)</f>
        <v>#N/A</v>
      </c>
      <c r="F142" t="e">
        <f>VLOOKUP(탐구!$F$16, '전체성적(반별)'!S5:V5, 4, FALSE)</f>
        <v>#N/A</v>
      </c>
      <c r="G142" t="e">
        <f>VLOOKUP(탐구!$G$16, '전체성적(반별)'!S5:V5, 4, FALSE)</f>
        <v>#N/A</v>
      </c>
      <c r="H142" t="e">
        <f>VLOOKUP(탐구!$H$16, '전체성적(반별)'!S5:V5, 4, FALSE)</f>
        <v>#N/A</v>
      </c>
      <c r="I142" t="e">
        <f>VLOOKUP(탐구!$I$16, '전체성적(반별)'!S5:V5, 4, FALSE)</f>
        <v>#N/A</v>
      </c>
      <c r="J142" t="e">
        <f>VLOOKUP(탐구!$J$16, '전체성적(반별)'!S5:V5, 4, FALSE)</f>
        <v>#N/A</v>
      </c>
      <c r="K142" t="e">
        <f>VLOOKUP(탐구!$K$16, '전체성적(반별)'!S5:V5, 4, FALSE)</f>
        <v>#N/A</v>
      </c>
      <c r="L142" t="e">
        <f>VLOOKUP(탐구!$L$16, '전체성적(반별)'!S5:V5, 4, FALSE)</f>
        <v>#N/A</v>
      </c>
      <c r="M142" t="e">
        <f>VLOOKUP(탐구!$M$16, '전체성적(반별)'!S5:V5, 4, FALSE)</f>
        <v>#N/A</v>
      </c>
      <c r="N142" t="e">
        <f>VLOOKUP(탐구!$N$16, '전체성적(반별)'!S5:V5, 4, FALSE)</f>
        <v>#N/A</v>
      </c>
      <c r="O142">
        <f>VLOOKUP(탐구!$O$16, '전체성적(반별)'!S5:V5, 4, FALSE)</f>
        <v>7</v>
      </c>
      <c r="P142" t="e">
        <f>VLOOKUP(탐구!$P$16, '전체성적(반별)'!S5:V5, 4, FALSE)</f>
        <v>#N/A</v>
      </c>
      <c r="Q142" t="e">
        <f>VLOOKUP(탐구!$Q$16, '전체성적(반별)'!S5:V5, 4, FALSE)</f>
        <v>#N/A</v>
      </c>
      <c r="R142" t="e">
        <f>VLOOKUP(탐구!$R$16, '전체성적(반별)'!S5:V5, 4, FALSE)</f>
        <v>#N/A</v>
      </c>
      <c r="S142" t="e">
        <f>VLOOKUP(탐구!$S$16, '전체성적(반별)'!S5:V5, 4, FALSE)</f>
        <v>#N/A</v>
      </c>
    </row>
    <row r="143" spans="1:19">
      <c r="A143">
        <v>127</v>
      </c>
      <c r="C143" t="e">
        <f>VLOOKUP(탐구!$C$16, '전체성적(반별)'!S6:V6, 4, FALSE)</f>
        <v>#N/A</v>
      </c>
      <c r="D143" t="e">
        <f>VLOOKUP(탐구!$D$16, '전체성적(반별)'!S6:V6, 4, FALSE)</f>
        <v>#N/A</v>
      </c>
      <c r="E143" t="e">
        <f>VLOOKUP(탐구!$E$16, '전체성적(반별)'!S6:V6, 4, FALSE)</f>
        <v>#N/A</v>
      </c>
      <c r="F143" t="e">
        <f>VLOOKUP(탐구!$F$16, '전체성적(반별)'!S6:V6, 4, FALSE)</f>
        <v>#N/A</v>
      </c>
      <c r="G143" t="e">
        <f>VLOOKUP(탐구!$G$16, '전체성적(반별)'!S6:V6, 4, FALSE)</f>
        <v>#N/A</v>
      </c>
      <c r="H143" t="e">
        <f>VLOOKUP(탐구!$H$16, '전체성적(반별)'!S6:V6, 4, FALSE)</f>
        <v>#N/A</v>
      </c>
      <c r="I143" t="e">
        <f>VLOOKUP(탐구!$I$16, '전체성적(반별)'!S6:V6, 4, FALSE)</f>
        <v>#N/A</v>
      </c>
      <c r="J143" t="e">
        <f>VLOOKUP(탐구!$J$16, '전체성적(반별)'!S6:V6, 4, FALSE)</f>
        <v>#N/A</v>
      </c>
      <c r="K143" t="e">
        <f>VLOOKUP(탐구!$K$16, '전체성적(반별)'!S6:V6, 4, FALSE)</f>
        <v>#N/A</v>
      </c>
      <c r="L143">
        <f>VLOOKUP(탐구!$L$16, '전체성적(반별)'!S6:V6, 4, FALSE)</f>
        <v>5</v>
      </c>
      <c r="M143" t="e">
        <f>VLOOKUP(탐구!$M$16, '전체성적(반별)'!S6:V6, 4, FALSE)</f>
        <v>#N/A</v>
      </c>
      <c r="N143" t="e">
        <f>VLOOKUP(탐구!$N$16, '전체성적(반별)'!S6:V6, 4, FALSE)</f>
        <v>#N/A</v>
      </c>
      <c r="O143" t="e">
        <f>VLOOKUP(탐구!$O$16, '전체성적(반별)'!S6:V6, 4, FALSE)</f>
        <v>#N/A</v>
      </c>
      <c r="P143" t="e">
        <f>VLOOKUP(탐구!$P$16, '전체성적(반별)'!S6:V6, 4, FALSE)</f>
        <v>#N/A</v>
      </c>
      <c r="Q143" t="e">
        <f>VLOOKUP(탐구!$Q$16, '전체성적(반별)'!S6:V6, 4, FALSE)</f>
        <v>#N/A</v>
      </c>
      <c r="R143" t="e">
        <f>VLOOKUP(탐구!$R$16, '전체성적(반별)'!S6:V6, 4, FALSE)</f>
        <v>#N/A</v>
      </c>
      <c r="S143" t="e">
        <f>VLOOKUP(탐구!$S$16, '전체성적(반별)'!S6:V6, 4, FALSE)</f>
        <v>#N/A</v>
      </c>
    </row>
    <row r="144" spans="1:19">
      <c r="A144">
        <v>128</v>
      </c>
      <c r="C144" t="e">
        <f>VLOOKUP(탐구!$C$16, '전체성적(반별)'!S7:V7, 4, FALSE)</f>
        <v>#N/A</v>
      </c>
      <c r="D144" t="e">
        <f>VLOOKUP(탐구!$D$16, '전체성적(반별)'!S7:V7, 4, FALSE)</f>
        <v>#N/A</v>
      </c>
      <c r="E144" t="e">
        <f>VLOOKUP(탐구!$E$16, '전체성적(반별)'!S7:V7, 4, FALSE)</f>
        <v>#N/A</v>
      </c>
      <c r="F144" t="e">
        <f>VLOOKUP(탐구!$F$16, '전체성적(반별)'!S7:V7, 4, FALSE)</f>
        <v>#N/A</v>
      </c>
      <c r="G144" t="e">
        <f>VLOOKUP(탐구!$G$16, '전체성적(반별)'!S7:V7, 4, FALSE)</f>
        <v>#N/A</v>
      </c>
      <c r="H144" t="e">
        <f>VLOOKUP(탐구!$H$16, '전체성적(반별)'!S7:V7, 4, FALSE)</f>
        <v>#N/A</v>
      </c>
      <c r="I144" t="e">
        <f>VLOOKUP(탐구!$I$16, '전체성적(반별)'!S7:V7, 4, FALSE)</f>
        <v>#N/A</v>
      </c>
      <c r="J144" t="e">
        <f>VLOOKUP(탐구!$J$16, '전체성적(반별)'!S7:V7, 4, FALSE)</f>
        <v>#N/A</v>
      </c>
      <c r="K144" t="e">
        <f>VLOOKUP(탐구!$K$16, '전체성적(반별)'!S7:V7, 4, FALSE)</f>
        <v>#N/A</v>
      </c>
      <c r="L144" t="e">
        <f>VLOOKUP(탐구!$L$16, '전체성적(반별)'!S7:V7, 4, FALSE)</f>
        <v>#N/A</v>
      </c>
      <c r="M144" t="e">
        <f>VLOOKUP(탐구!$M$16, '전체성적(반별)'!S7:V7, 4, FALSE)</f>
        <v>#N/A</v>
      </c>
      <c r="N144" t="e">
        <f>VLOOKUP(탐구!$N$16, '전체성적(반별)'!S7:V7, 4, FALSE)</f>
        <v>#N/A</v>
      </c>
      <c r="O144">
        <f>VLOOKUP(탐구!$O$16, '전체성적(반별)'!S7:V7, 4, FALSE)</f>
        <v>7</v>
      </c>
      <c r="P144" t="e">
        <f>VLOOKUP(탐구!$P$16, '전체성적(반별)'!S7:V7, 4, FALSE)</f>
        <v>#N/A</v>
      </c>
      <c r="Q144" t="e">
        <f>VLOOKUP(탐구!$Q$16, '전체성적(반별)'!S7:V7, 4, FALSE)</f>
        <v>#N/A</v>
      </c>
      <c r="R144" t="e">
        <f>VLOOKUP(탐구!$R$16, '전체성적(반별)'!S7:V7, 4, FALSE)</f>
        <v>#N/A</v>
      </c>
      <c r="S144" t="e">
        <f>VLOOKUP(탐구!$S$16, '전체성적(반별)'!S7:V7, 4, FALSE)</f>
        <v>#N/A</v>
      </c>
    </row>
    <row r="145" spans="1:19">
      <c r="A145">
        <v>129</v>
      </c>
      <c r="C145" t="e">
        <f>VLOOKUP(탐구!$C$16, '전체성적(반별)'!S8:V8, 4, FALSE)</f>
        <v>#N/A</v>
      </c>
      <c r="D145" t="e">
        <f>VLOOKUP(탐구!$D$16, '전체성적(반별)'!S8:V8, 4, FALSE)</f>
        <v>#N/A</v>
      </c>
      <c r="E145" t="e">
        <f>VLOOKUP(탐구!$E$16, '전체성적(반별)'!S8:V8, 4, FALSE)</f>
        <v>#N/A</v>
      </c>
      <c r="F145" t="e">
        <f>VLOOKUP(탐구!$F$16, '전체성적(반별)'!S8:V8, 4, FALSE)</f>
        <v>#N/A</v>
      </c>
      <c r="G145" t="e">
        <f>VLOOKUP(탐구!$G$16, '전체성적(반별)'!S8:V8, 4, FALSE)</f>
        <v>#N/A</v>
      </c>
      <c r="H145" t="e">
        <f>VLOOKUP(탐구!$H$16, '전체성적(반별)'!S8:V8, 4, FALSE)</f>
        <v>#N/A</v>
      </c>
      <c r="I145" t="e">
        <f>VLOOKUP(탐구!$I$16, '전체성적(반별)'!S8:V8, 4, FALSE)</f>
        <v>#N/A</v>
      </c>
      <c r="J145" t="e">
        <f>VLOOKUP(탐구!$J$16, '전체성적(반별)'!S8:V8, 4, FALSE)</f>
        <v>#N/A</v>
      </c>
      <c r="K145" t="e">
        <f>VLOOKUP(탐구!$K$16, '전체성적(반별)'!S8:V8, 4, FALSE)</f>
        <v>#N/A</v>
      </c>
      <c r="L145" t="e">
        <f>VLOOKUP(탐구!$L$16, '전체성적(반별)'!S8:V8, 4, FALSE)</f>
        <v>#N/A</v>
      </c>
      <c r="M145" t="e">
        <f>VLOOKUP(탐구!$M$16, '전체성적(반별)'!S8:V8, 4, FALSE)</f>
        <v>#N/A</v>
      </c>
      <c r="N145" t="e">
        <f>VLOOKUP(탐구!$N$16, '전체성적(반별)'!S8:V8, 4, FALSE)</f>
        <v>#N/A</v>
      </c>
      <c r="O145">
        <f>VLOOKUP(탐구!$O$16, '전체성적(반별)'!S8:V8, 4, FALSE)</f>
        <v>2</v>
      </c>
      <c r="P145" t="e">
        <f>VLOOKUP(탐구!$P$16, '전체성적(반별)'!S8:V8, 4, FALSE)</f>
        <v>#N/A</v>
      </c>
      <c r="Q145" t="e">
        <f>VLOOKUP(탐구!$Q$16, '전체성적(반별)'!S8:V8, 4, FALSE)</f>
        <v>#N/A</v>
      </c>
      <c r="R145" t="e">
        <f>VLOOKUP(탐구!$R$16, '전체성적(반별)'!S8:V8, 4, FALSE)</f>
        <v>#N/A</v>
      </c>
      <c r="S145" t="e">
        <f>VLOOKUP(탐구!$S$16, '전체성적(반별)'!S8:V8, 4, FALSE)</f>
        <v>#N/A</v>
      </c>
    </row>
    <row r="146" spans="1:19">
      <c r="A146">
        <v>130</v>
      </c>
      <c r="C146" t="e">
        <f>VLOOKUP(탐구!$C$16, '전체성적(반별)'!S9:V9, 4, FALSE)</f>
        <v>#N/A</v>
      </c>
      <c r="D146" t="e">
        <f>VLOOKUP(탐구!$D$16, '전체성적(반별)'!S9:V9, 4, FALSE)</f>
        <v>#N/A</v>
      </c>
      <c r="E146" t="e">
        <f>VLOOKUP(탐구!$E$16, '전체성적(반별)'!S9:V9, 4, FALSE)</f>
        <v>#N/A</v>
      </c>
      <c r="F146" t="e">
        <f>VLOOKUP(탐구!$F$16, '전체성적(반별)'!S9:V9, 4, FALSE)</f>
        <v>#N/A</v>
      </c>
      <c r="G146" t="e">
        <f>VLOOKUP(탐구!$G$16, '전체성적(반별)'!S9:V9, 4, FALSE)</f>
        <v>#N/A</v>
      </c>
      <c r="H146" t="e">
        <f>VLOOKUP(탐구!$H$16, '전체성적(반별)'!S9:V9, 4, FALSE)</f>
        <v>#N/A</v>
      </c>
      <c r="I146" t="e">
        <f>VLOOKUP(탐구!$I$16, '전체성적(반별)'!S9:V9, 4, FALSE)</f>
        <v>#N/A</v>
      </c>
      <c r="J146" t="e">
        <f>VLOOKUP(탐구!$J$16, '전체성적(반별)'!S9:V9, 4, FALSE)</f>
        <v>#N/A</v>
      </c>
      <c r="K146" t="e">
        <f>VLOOKUP(탐구!$K$16, '전체성적(반별)'!S9:V9, 4, FALSE)</f>
        <v>#N/A</v>
      </c>
      <c r="L146" t="e">
        <f>VLOOKUP(탐구!$L$16, '전체성적(반별)'!S9:V9, 4, FALSE)</f>
        <v>#N/A</v>
      </c>
      <c r="M146" t="e">
        <f>VLOOKUP(탐구!$M$16, '전체성적(반별)'!S9:V9, 4, FALSE)</f>
        <v>#N/A</v>
      </c>
      <c r="N146" t="e">
        <f>VLOOKUP(탐구!$N$16, '전체성적(반별)'!S9:V9, 4, FALSE)</f>
        <v>#N/A</v>
      </c>
      <c r="O146">
        <f>VLOOKUP(탐구!$O$16, '전체성적(반별)'!S9:V9, 4, FALSE)</f>
        <v>5</v>
      </c>
      <c r="P146" t="e">
        <f>VLOOKUP(탐구!$P$16, '전체성적(반별)'!S9:V9, 4, FALSE)</f>
        <v>#N/A</v>
      </c>
      <c r="Q146" t="e">
        <f>VLOOKUP(탐구!$Q$16, '전체성적(반별)'!S9:V9, 4, FALSE)</f>
        <v>#N/A</v>
      </c>
      <c r="R146" t="e">
        <f>VLOOKUP(탐구!$R$16, '전체성적(반별)'!S9:V9, 4, FALSE)</f>
        <v>#N/A</v>
      </c>
      <c r="S146" t="e">
        <f>VLOOKUP(탐구!$S$16, '전체성적(반별)'!S9:V9, 4, FALSE)</f>
        <v>#N/A</v>
      </c>
    </row>
    <row r="147" spans="1:19">
      <c r="A147">
        <v>131</v>
      </c>
      <c r="C147" t="e">
        <f>VLOOKUP(탐구!$C$16, '전체성적(반별)'!S10:V10, 4, FALSE)</f>
        <v>#N/A</v>
      </c>
      <c r="D147" t="e">
        <f>VLOOKUP(탐구!$D$16, '전체성적(반별)'!S10:V10, 4, FALSE)</f>
        <v>#N/A</v>
      </c>
      <c r="E147" t="e">
        <f>VLOOKUP(탐구!$E$16, '전체성적(반별)'!S10:V10, 4, FALSE)</f>
        <v>#N/A</v>
      </c>
      <c r="F147" t="e">
        <f>VLOOKUP(탐구!$F$16, '전체성적(반별)'!S10:V10, 4, FALSE)</f>
        <v>#N/A</v>
      </c>
      <c r="G147" t="e">
        <f>VLOOKUP(탐구!$G$16, '전체성적(반별)'!S10:V10, 4, FALSE)</f>
        <v>#N/A</v>
      </c>
      <c r="H147" t="e">
        <f>VLOOKUP(탐구!$H$16, '전체성적(반별)'!S10:V10, 4, FALSE)</f>
        <v>#N/A</v>
      </c>
      <c r="I147">
        <f>VLOOKUP(탐구!$I$16, '전체성적(반별)'!S10:V10, 4, FALSE)</f>
        <v>5</v>
      </c>
      <c r="J147" t="e">
        <f>VLOOKUP(탐구!$J$16, '전체성적(반별)'!S10:V10, 4, FALSE)</f>
        <v>#N/A</v>
      </c>
      <c r="K147" t="e">
        <f>VLOOKUP(탐구!$K$16, '전체성적(반별)'!S10:V10, 4, FALSE)</f>
        <v>#N/A</v>
      </c>
      <c r="L147" t="e">
        <f>VLOOKUP(탐구!$L$16, '전체성적(반별)'!S10:V10, 4, FALSE)</f>
        <v>#N/A</v>
      </c>
      <c r="M147" t="e">
        <f>VLOOKUP(탐구!$M$16, '전체성적(반별)'!S10:V10, 4, FALSE)</f>
        <v>#N/A</v>
      </c>
      <c r="N147" t="e">
        <f>VLOOKUP(탐구!$N$16, '전체성적(반별)'!S10:V10, 4, FALSE)</f>
        <v>#N/A</v>
      </c>
      <c r="O147" t="e">
        <f>VLOOKUP(탐구!$O$16, '전체성적(반별)'!S10:V10, 4, FALSE)</f>
        <v>#N/A</v>
      </c>
      <c r="P147" t="e">
        <f>VLOOKUP(탐구!$P$16, '전체성적(반별)'!S10:V10, 4, FALSE)</f>
        <v>#N/A</v>
      </c>
      <c r="Q147" t="e">
        <f>VLOOKUP(탐구!$Q$16, '전체성적(반별)'!S10:V10, 4, FALSE)</f>
        <v>#N/A</v>
      </c>
      <c r="R147" t="e">
        <f>VLOOKUP(탐구!$R$16, '전체성적(반별)'!S10:V10, 4, FALSE)</f>
        <v>#N/A</v>
      </c>
      <c r="S147" t="e">
        <f>VLOOKUP(탐구!$S$16, '전체성적(반별)'!S10:V10, 4, FALSE)</f>
        <v>#N/A</v>
      </c>
    </row>
    <row r="148" spans="1:19">
      <c r="A148">
        <v>132</v>
      </c>
      <c r="C148" t="e">
        <f>VLOOKUP(탐구!$C$16, '전체성적(반별)'!S11:V11, 4, FALSE)</f>
        <v>#N/A</v>
      </c>
      <c r="D148" t="e">
        <f>VLOOKUP(탐구!$D$16, '전체성적(반별)'!S11:V11, 4, FALSE)</f>
        <v>#N/A</v>
      </c>
      <c r="E148" t="e">
        <f>VLOOKUP(탐구!$E$16, '전체성적(반별)'!S11:V11, 4, FALSE)</f>
        <v>#N/A</v>
      </c>
      <c r="F148" t="e">
        <f>VLOOKUP(탐구!$F$16, '전체성적(반별)'!S11:V11, 4, FALSE)</f>
        <v>#N/A</v>
      </c>
      <c r="G148" t="e">
        <f>VLOOKUP(탐구!$G$16, '전체성적(반별)'!S11:V11, 4, FALSE)</f>
        <v>#N/A</v>
      </c>
      <c r="H148" t="e">
        <f>VLOOKUP(탐구!$H$16, '전체성적(반별)'!S11:V11, 4, FALSE)</f>
        <v>#N/A</v>
      </c>
      <c r="I148" t="e">
        <f>VLOOKUP(탐구!$I$16, '전체성적(반별)'!S11:V11, 4, FALSE)</f>
        <v>#N/A</v>
      </c>
      <c r="J148" t="e">
        <f>VLOOKUP(탐구!$J$16, '전체성적(반별)'!S11:V11, 4, FALSE)</f>
        <v>#N/A</v>
      </c>
      <c r="K148" t="e">
        <f>VLOOKUP(탐구!$K$16, '전체성적(반별)'!S11:V11, 4, FALSE)</f>
        <v>#N/A</v>
      </c>
      <c r="L148" t="e">
        <f>VLOOKUP(탐구!$L$16, '전체성적(반별)'!S11:V11, 4, FALSE)</f>
        <v>#N/A</v>
      </c>
      <c r="M148" t="e">
        <f>VLOOKUP(탐구!$M$16, '전체성적(반별)'!S11:V11, 4, FALSE)</f>
        <v>#N/A</v>
      </c>
      <c r="N148" t="e">
        <f>VLOOKUP(탐구!$N$16, '전체성적(반별)'!S11:V11, 4, FALSE)</f>
        <v>#N/A</v>
      </c>
      <c r="O148">
        <f>VLOOKUP(탐구!$O$16, '전체성적(반별)'!S11:V11, 4, FALSE)</f>
        <v>3</v>
      </c>
      <c r="P148" t="e">
        <f>VLOOKUP(탐구!$P$16, '전체성적(반별)'!S11:V11, 4, FALSE)</f>
        <v>#N/A</v>
      </c>
      <c r="Q148" t="e">
        <f>VLOOKUP(탐구!$Q$16, '전체성적(반별)'!S11:V11, 4, FALSE)</f>
        <v>#N/A</v>
      </c>
      <c r="R148" t="e">
        <f>VLOOKUP(탐구!$R$16, '전체성적(반별)'!S11:V11, 4, FALSE)</f>
        <v>#N/A</v>
      </c>
      <c r="S148" t="e">
        <f>VLOOKUP(탐구!$S$16, '전체성적(반별)'!S11:V11, 4, FALSE)</f>
        <v>#N/A</v>
      </c>
    </row>
    <row r="149" spans="1:19">
      <c r="A149">
        <v>133</v>
      </c>
      <c r="C149" t="e">
        <f>VLOOKUP(탐구!$C$16, '전체성적(반별)'!S12:V12, 4, FALSE)</f>
        <v>#N/A</v>
      </c>
      <c r="D149" t="e">
        <f>VLOOKUP(탐구!$D$16, '전체성적(반별)'!S12:V12, 4, FALSE)</f>
        <v>#N/A</v>
      </c>
      <c r="E149">
        <f>VLOOKUP(탐구!$E$16, '전체성적(반별)'!S12:V12, 4, FALSE)</f>
        <v>5</v>
      </c>
      <c r="F149" t="e">
        <f>VLOOKUP(탐구!$F$16, '전체성적(반별)'!S12:V12, 4, FALSE)</f>
        <v>#N/A</v>
      </c>
      <c r="G149" t="e">
        <f>VLOOKUP(탐구!$G$16, '전체성적(반별)'!S12:V12, 4, FALSE)</f>
        <v>#N/A</v>
      </c>
      <c r="H149" t="e">
        <f>VLOOKUP(탐구!$H$16, '전체성적(반별)'!S12:V12, 4, FALSE)</f>
        <v>#N/A</v>
      </c>
      <c r="I149" t="e">
        <f>VLOOKUP(탐구!$I$16, '전체성적(반별)'!S12:V12, 4, FALSE)</f>
        <v>#N/A</v>
      </c>
      <c r="J149" t="e">
        <f>VLOOKUP(탐구!$J$16, '전체성적(반별)'!S12:V12, 4, FALSE)</f>
        <v>#N/A</v>
      </c>
      <c r="K149" t="e">
        <f>VLOOKUP(탐구!$K$16, '전체성적(반별)'!S12:V12, 4, FALSE)</f>
        <v>#N/A</v>
      </c>
      <c r="L149" t="e">
        <f>VLOOKUP(탐구!$L$16, '전체성적(반별)'!S12:V12, 4, FALSE)</f>
        <v>#N/A</v>
      </c>
      <c r="M149" t="e">
        <f>VLOOKUP(탐구!$M$16, '전체성적(반별)'!S12:V12, 4, FALSE)</f>
        <v>#N/A</v>
      </c>
      <c r="N149" t="e">
        <f>VLOOKUP(탐구!$N$16, '전체성적(반별)'!S12:V12, 4, FALSE)</f>
        <v>#N/A</v>
      </c>
      <c r="O149" t="e">
        <f>VLOOKUP(탐구!$O$16, '전체성적(반별)'!S12:V12, 4, FALSE)</f>
        <v>#N/A</v>
      </c>
      <c r="P149" t="e">
        <f>VLOOKUP(탐구!$P$16, '전체성적(반별)'!S12:V12, 4, FALSE)</f>
        <v>#N/A</v>
      </c>
      <c r="Q149" t="e">
        <f>VLOOKUP(탐구!$Q$16, '전체성적(반별)'!S12:V12, 4, FALSE)</f>
        <v>#N/A</v>
      </c>
      <c r="R149" t="e">
        <f>VLOOKUP(탐구!$R$16, '전체성적(반별)'!S12:V12, 4, FALSE)</f>
        <v>#N/A</v>
      </c>
      <c r="S149" t="e">
        <f>VLOOKUP(탐구!$S$16, '전체성적(반별)'!S12:V12, 4, FALSE)</f>
        <v>#N/A</v>
      </c>
    </row>
    <row r="150" spans="1:19">
      <c r="A150">
        <v>134</v>
      </c>
      <c r="C150" t="e">
        <f>VLOOKUP(탐구!$C$16, '전체성적(반별)'!S13:V13, 4, FALSE)</f>
        <v>#N/A</v>
      </c>
      <c r="D150" t="e">
        <f>VLOOKUP(탐구!$D$16, '전체성적(반별)'!S13:V13, 4, FALSE)</f>
        <v>#N/A</v>
      </c>
      <c r="E150" t="e">
        <f>VLOOKUP(탐구!$E$16, '전체성적(반별)'!S13:V13, 4, FALSE)</f>
        <v>#N/A</v>
      </c>
      <c r="F150" t="e">
        <f>VLOOKUP(탐구!$F$16, '전체성적(반별)'!S13:V13, 4, FALSE)</f>
        <v>#N/A</v>
      </c>
      <c r="G150" t="e">
        <f>VLOOKUP(탐구!$G$16, '전체성적(반별)'!S13:V13, 4, FALSE)</f>
        <v>#N/A</v>
      </c>
      <c r="H150" t="e">
        <f>VLOOKUP(탐구!$H$16, '전체성적(반별)'!S13:V13, 4, FALSE)</f>
        <v>#N/A</v>
      </c>
      <c r="I150" t="e">
        <f>VLOOKUP(탐구!$I$16, '전체성적(반별)'!S13:V13, 4, FALSE)</f>
        <v>#N/A</v>
      </c>
      <c r="J150" t="e">
        <f>VLOOKUP(탐구!$J$16, '전체성적(반별)'!S13:V13, 4, FALSE)</f>
        <v>#N/A</v>
      </c>
      <c r="K150" t="e">
        <f>VLOOKUP(탐구!$K$16, '전체성적(반별)'!S13:V13, 4, FALSE)</f>
        <v>#N/A</v>
      </c>
      <c r="L150" t="e">
        <f>VLOOKUP(탐구!$L$16, '전체성적(반별)'!S13:V13, 4, FALSE)</f>
        <v>#N/A</v>
      </c>
      <c r="M150" t="e">
        <f>VLOOKUP(탐구!$M$16, '전체성적(반별)'!S13:V13, 4, FALSE)</f>
        <v>#N/A</v>
      </c>
      <c r="N150" t="e">
        <f>VLOOKUP(탐구!$N$16, '전체성적(반별)'!S13:V13, 4, FALSE)</f>
        <v>#N/A</v>
      </c>
      <c r="O150">
        <f>VLOOKUP(탐구!$O$16, '전체성적(반별)'!S13:V13, 4, FALSE)</f>
        <v>7</v>
      </c>
      <c r="P150" t="e">
        <f>VLOOKUP(탐구!$P$16, '전체성적(반별)'!S13:V13, 4, FALSE)</f>
        <v>#N/A</v>
      </c>
      <c r="Q150" t="e">
        <f>VLOOKUP(탐구!$Q$16, '전체성적(반별)'!S13:V13, 4, FALSE)</f>
        <v>#N/A</v>
      </c>
      <c r="R150" t="e">
        <f>VLOOKUP(탐구!$R$16, '전체성적(반별)'!S13:V13, 4, FALSE)</f>
        <v>#N/A</v>
      </c>
      <c r="S150" t="e">
        <f>VLOOKUP(탐구!$S$16, '전체성적(반별)'!S13:V13, 4, FALSE)</f>
        <v>#N/A</v>
      </c>
    </row>
    <row r="151" spans="1:19">
      <c r="A151">
        <v>135</v>
      </c>
      <c r="C151" t="e">
        <f>VLOOKUP(탐구!$C$16, '전체성적(반별)'!S14:V14, 4, FALSE)</f>
        <v>#N/A</v>
      </c>
      <c r="D151" t="e">
        <f>VLOOKUP(탐구!$D$16, '전체성적(반별)'!S14:V14, 4, FALSE)</f>
        <v>#N/A</v>
      </c>
      <c r="E151" t="e">
        <f>VLOOKUP(탐구!$E$16, '전체성적(반별)'!S14:V14, 4, FALSE)</f>
        <v>#N/A</v>
      </c>
      <c r="F151" t="e">
        <f>VLOOKUP(탐구!$F$16, '전체성적(반별)'!S14:V14, 4, FALSE)</f>
        <v>#N/A</v>
      </c>
      <c r="G151" t="e">
        <f>VLOOKUP(탐구!$G$16, '전체성적(반별)'!S14:V14, 4, FALSE)</f>
        <v>#N/A</v>
      </c>
      <c r="H151" t="e">
        <f>VLOOKUP(탐구!$H$16, '전체성적(반별)'!S14:V14, 4, FALSE)</f>
        <v>#N/A</v>
      </c>
      <c r="I151" t="e">
        <f>VLOOKUP(탐구!$I$16, '전체성적(반별)'!S14:V14, 4, FALSE)</f>
        <v>#N/A</v>
      </c>
      <c r="J151" t="e">
        <f>VLOOKUP(탐구!$J$16, '전체성적(반별)'!S14:V14, 4, FALSE)</f>
        <v>#N/A</v>
      </c>
      <c r="K151" t="e">
        <f>VLOOKUP(탐구!$K$16, '전체성적(반별)'!S14:V14, 4, FALSE)</f>
        <v>#N/A</v>
      </c>
      <c r="L151" t="e">
        <f>VLOOKUP(탐구!$L$16, '전체성적(반별)'!S14:V14, 4, FALSE)</f>
        <v>#N/A</v>
      </c>
      <c r="M151" t="e">
        <f>VLOOKUP(탐구!$M$16, '전체성적(반별)'!S14:V14, 4, FALSE)</f>
        <v>#N/A</v>
      </c>
      <c r="N151" t="e">
        <f>VLOOKUP(탐구!$N$16, '전체성적(반별)'!S14:V14, 4, FALSE)</f>
        <v>#N/A</v>
      </c>
      <c r="O151">
        <f>VLOOKUP(탐구!$O$16, '전체성적(반별)'!S14:V14, 4, FALSE)</f>
        <v>4</v>
      </c>
      <c r="P151" t="e">
        <f>VLOOKUP(탐구!$P$16, '전체성적(반별)'!S14:V14, 4, FALSE)</f>
        <v>#N/A</v>
      </c>
      <c r="Q151" t="e">
        <f>VLOOKUP(탐구!$Q$16, '전체성적(반별)'!S14:V14, 4, FALSE)</f>
        <v>#N/A</v>
      </c>
      <c r="R151" t="e">
        <f>VLOOKUP(탐구!$R$16, '전체성적(반별)'!S14:V14, 4, FALSE)</f>
        <v>#N/A</v>
      </c>
      <c r="S151" t="e">
        <f>VLOOKUP(탐구!$S$16, '전체성적(반별)'!S14:V14, 4, FALSE)</f>
        <v>#N/A</v>
      </c>
    </row>
    <row r="152" spans="1:19">
      <c r="A152">
        <v>136</v>
      </c>
      <c r="C152" t="e">
        <f>VLOOKUP(탐구!$C$16, '전체성적(반별)'!S15:V15, 4, FALSE)</f>
        <v>#N/A</v>
      </c>
      <c r="D152" t="e">
        <f>VLOOKUP(탐구!$D$16, '전체성적(반별)'!S15:V15, 4, FALSE)</f>
        <v>#N/A</v>
      </c>
      <c r="E152" t="e">
        <f>VLOOKUP(탐구!$E$16, '전체성적(반별)'!S15:V15, 4, FALSE)</f>
        <v>#N/A</v>
      </c>
      <c r="F152" t="e">
        <f>VLOOKUP(탐구!$F$16, '전체성적(반별)'!S15:V15, 4, FALSE)</f>
        <v>#N/A</v>
      </c>
      <c r="G152" t="e">
        <f>VLOOKUP(탐구!$G$16, '전체성적(반별)'!S15:V15, 4, FALSE)</f>
        <v>#N/A</v>
      </c>
      <c r="H152" t="e">
        <f>VLOOKUP(탐구!$H$16, '전체성적(반별)'!S15:V15, 4, FALSE)</f>
        <v>#N/A</v>
      </c>
      <c r="I152" t="e">
        <f>VLOOKUP(탐구!$I$16, '전체성적(반별)'!S15:V15, 4, FALSE)</f>
        <v>#N/A</v>
      </c>
      <c r="J152" t="e">
        <f>VLOOKUP(탐구!$J$16, '전체성적(반별)'!S15:V15, 4, FALSE)</f>
        <v>#N/A</v>
      </c>
      <c r="K152" t="e">
        <f>VLOOKUP(탐구!$K$16, '전체성적(반별)'!S15:V15, 4, FALSE)</f>
        <v>#N/A</v>
      </c>
      <c r="L152" t="e">
        <f>VLOOKUP(탐구!$L$16, '전체성적(반별)'!S15:V15, 4, FALSE)</f>
        <v>#N/A</v>
      </c>
      <c r="M152" t="e">
        <f>VLOOKUP(탐구!$M$16, '전체성적(반별)'!S15:V15, 4, FALSE)</f>
        <v>#N/A</v>
      </c>
      <c r="N152" t="e">
        <f>VLOOKUP(탐구!$N$16, '전체성적(반별)'!S15:V15, 4, FALSE)</f>
        <v>#N/A</v>
      </c>
      <c r="O152">
        <f>VLOOKUP(탐구!$O$16, '전체성적(반별)'!S15:V15, 4, FALSE)</f>
        <v>4</v>
      </c>
      <c r="P152" t="e">
        <f>VLOOKUP(탐구!$P$16, '전체성적(반별)'!S15:V15, 4, FALSE)</f>
        <v>#N/A</v>
      </c>
      <c r="Q152" t="e">
        <f>VLOOKUP(탐구!$Q$16, '전체성적(반별)'!S15:V15, 4, FALSE)</f>
        <v>#N/A</v>
      </c>
      <c r="R152" t="e">
        <f>VLOOKUP(탐구!$R$16, '전체성적(반별)'!S15:V15, 4, FALSE)</f>
        <v>#N/A</v>
      </c>
      <c r="S152" t="e">
        <f>VLOOKUP(탐구!$S$16, '전체성적(반별)'!S15:V15, 4, FALSE)</f>
        <v>#N/A</v>
      </c>
    </row>
    <row r="153" spans="1:19">
      <c r="A153">
        <v>137</v>
      </c>
      <c r="C153" t="e">
        <f>VLOOKUP(탐구!$C$16, '전체성적(반별)'!S16:V16, 4, FALSE)</f>
        <v>#N/A</v>
      </c>
      <c r="D153" t="e">
        <f>VLOOKUP(탐구!$D$16, '전체성적(반별)'!S16:V16, 4, FALSE)</f>
        <v>#N/A</v>
      </c>
      <c r="E153" t="e">
        <f>VLOOKUP(탐구!$E$16, '전체성적(반별)'!S16:V16, 4, FALSE)</f>
        <v>#N/A</v>
      </c>
      <c r="F153" t="e">
        <f>VLOOKUP(탐구!$F$16, '전체성적(반별)'!S16:V16, 4, FALSE)</f>
        <v>#N/A</v>
      </c>
      <c r="G153" t="e">
        <f>VLOOKUP(탐구!$G$16, '전체성적(반별)'!S16:V16, 4, FALSE)</f>
        <v>#N/A</v>
      </c>
      <c r="H153" t="e">
        <f>VLOOKUP(탐구!$H$16, '전체성적(반별)'!S16:V16, 4, FALSE)</f>
        <v>#N/A</v>
      </c>
      <c r="I153" t="e">
        <f>VLOOKUP(탐구!$I$16, '전체성적(반별)'!S16:V16, 4, FALSE)</f>
        <v>#N/A</v>
      </c>
      <c r="J153" t="e">
        <f>VLOOKUP(탐구!$J$16, '전체성적(반별)'!S16:V16, 4, FALSE)</f>
        <v>#N/A</v>
      </c>
      <c r="K153" t="e">
        <f>VLOOKUP(탐구!$K$16, '전체성적(반별)'!S16:V16, 4, FALSE)</f>
        <v>#N/A</v>
      </c>
      <c r="L153" t="e">
        <f>VLOOKUP(탐구!$L$16, '전체성적(반별)'!S16:V16, 4, FALSE)</f>
        <v>#N/A</v>
      </c>
      <c r="M153">
        <f>VLOOKUP(탐구!$M$16, '전체성적(반별)'!S16:V16, 4, FALSE)</f>
        <v>5</v>
      </c>
      <c r="N153" t="e">
        <f>VLOOKUP(탐구!$N$16, '전체성적(반별)'!S16:V16, 4, FALSE)</f>
        <v>#N/A</v>
      </c>
      <c r="O153" t="e">
        <f>VLOOKUP(탐구!$O$16, '전체성적(반별)'!S16:V16, 4, FALSE)</f>
        <v>#N/A</v>
      </c>
      <c r="P153" t="e">
        <f>VLOOKUP(탐구!$P$16, '전체성적(반별)'!S16:V16, 4, FALSE)</f>
        <v>#N/A</v>
      </c>
      <c r="Q153" t="e">
        <f>VLOOKUP(탐구!$Q$16, '전체성적(반별)'!S16:V16, 4, FALSE)</f>
        <v>#N/A</v>
      </c>
      <c r="R153" t="e">
        <f>VLOOKUP(탐구!$R$16, '전체성적(반별)'!S16:V16, 4, FALSE)</f>
        <v>#N/A</v>
      </c>
      <c r="S153" t="e">
        <f>VLOOKUP(탐구!$S$16, '전체성적(반별)'!S16:V16, 4, FALSE)</f>
        <v>#N/A</v>
      </c>
    </row>
    <row r="154" spans="1:19">
      <c r="A154">
        <v>138</v>
      </c>
      <c r="C154" t="e">
        <f>VLOOKUP(탐구!$C$16, '전체성적(반별)'!S17:V17, 4, FALSE)</f>
        <v>#N/A</v>
      </c>
      <c r="D154" t="e">
        <f>VLOOKUP(탐구!$D$16, '전체성적(반별)'!S17:V17, 4, FALSE)</f>
        <v>#N/A</v>
      </c>
      <c r="E154" t="e">
        <f>VLOOKUP(탐구!$E$16, '전체성적(반별)'!S17:V17, 4, FALSE)</f>
        <v>#N/A</v>
      </c>
      <c r="F154" t="e">
        <f>VLOOKUP(탐구!$F$16, '전체성적(반별)'!S17:V17, 4, FALSE)</f>
        <v>#N/A</v>
      </c>
      <c r="G154" t="e">
        <f>VLOOKUP(탐구!$G$16, '전체성적(반별)'!S17:V17, 4, FALSE)</f>
        <v>#N/A</v>
      </c>
      <c r="H154" t="e">
        <f>VLOOKUP(탐구!$H$16, '전체성적(반별)'!S17:V17, 4, FALSE)</f>
        <v>#N/A</v>
      </c>
      <c r="I154" t="e">
        <f>VLOOKUP(탐구!$I$16, '전체성적(반별)'!S17:V17, 4, FALSE)</f>
        <v>#N/A</v>
      </c>
      <c r="J154" t="e">
        <f>VLOOKUP(탐구!$J$16, '전체성적(반별)'!S17:V17, 4, FALSE)</f>
        <v>#N/A</v>
      </c>
      <c r="K154">
        <f>VLOOKUP(탐구!$K$16, '전체성적(반별)'!S17:V17, 4, FALSE)</f>
        <v>4</v>
      </c>
      <c r="L154" t="e">
        <f>VLOOKUP(탐구!$L$16, '전체성적(반별)'!S17:V17, 4, FALSE)</f>
        <v>#N/A</v>
      </c>
      <c r="M154" t="e">
        <f>VLOOKUP(탐구!$M$16, '전체성적(반별)'!S17:V17, 4, FALSE)</f>
        <v>#N/A</v>
      </c>
      <c r="N154" t="e">
        <f>VLOOKUP(탐구!$N$16, '전체성적(반별)'!S17:V17, 4, FALSE)</f>
        <v>#N/A</v>
      </c>
      <c r="O154" t="e">
        <f>VLOOKUP(탐구!$O$16, '전체성적(반별)'!S17:V17, 4, FALSE)</f>
        <v>#N/A</v>
      </c>
      <c r="P154" t="e">
        <f>VLOOKUP(탐구!$P$16, '전체성적(반별)'!S17:V17, 4, FALSE)</f>
        <v>#N/A</v>
      </c>
      <c r="Q154" t="e">
        <f>VLOOKUP(탐구!$Q$16, '전체성적(반별)'!S17:V17, 4, FALSE)</f>
        <v>#N/A</v>
      </c>
      <c r="R154" t="e">
        <f>VLOOKUP(탐구!$R$16, '전체성적(반별)'!S17:V17, 4, FALSE)</f>
        <v>#N/A</v>
      </c>
      <c r="S154" t="e">
        <f>VLOOKUP(탐구!$S$16, '전체성적(반별)'!S17:V17, 4, FALSE)</f>
        <v>#N/A</v>
      </c>
    </row>
    <row r="155" spans="1:19">
      <c r="A155">
        <v>139</v>
      </c>
      <c r="C155" t="e">
        <f>VLOOKUP(탐구!$C$16, '전체성적(반별)'!S18:V18, 4, FALSE)</f>
        <v>#N/A</v>
      </c>
      <c r="D155" t="e">
        <f>VLOOKUP(탐구!$D$16, '전체성적(반별)'!S18:V18, 4, FALSE)</f>
        <v>#N/A</v>
      </c>
      <c r="E155" t="e">
        <f>VLOOKUP(탐구!$E$16, '전체성적(반별)'!S18:V18, 4, FALSE)</f>
        <v>#N/A</v>
      </c>
      <c r="F155" t="e">
        <f>VLOOKUP(탐구!$F$16, '전체성적(반별)'!S18:V18, 4, FALSE)</f>
        <v>#N/A</v>
      </c>
      <c r="G155" t="e">
        <f>VLOOKUP(탐구!$G$16, '전체성적(반별)'!S18:V18, 4, FALSE)</f>
        <v>#N/A</v>
      </c>
      <c r="H155" t="e">
        <f>VLOOKUP(탐구!$H$16, '전체성적(반별)'!S18:V18, 4, FALSE)</f>
        <v>#N/A</v>
      </c>
      <c r="I155" t="e">
        <f>VLOOKUP(탐구!$I$16, '전체성적(반별)'!S18:V18, 4, FALSE)</f>
        <v>#N/A</v>
      </c>
      <c r="J155" t="e">
        <f>VLOOKUP(탐구!$J$16, '전체성적(반별)'!S18:V18, 4, FALSE)</f>
        <v>#N/A</v>
      </c>
      <c r="K155" t="e">
        <f>VLOOKUP(탐구!$K$16, '전체성적(반별)'!S18:V18, 4, FALSE)</f>
        <v>#N/A</v>
      </c>
      <c r="L155" t="e">
        <f>VLOOKUP(탐구!$L$16, '전체성적(반별)'!S18:V18, 4, FALSE)</f>
        <v>#N/A</v>
      </c>
      <c r="M155" t="e">
        <f>VLOOKUP(탐구!$M$16, '전체성적(반별)'!S18:V18, 4, FALSE)</f>
        <v>#N/A</v>
      </c>
      <c r="N155" t="e">
        <f>VLOOKUP(탐구!$N$16, '전체성적(반별)'!S18:V18, 4, FALSE)</f>
        <v>#N/A</v>
      </c>
      <c r="O155">
        <f>VLOOKUP(탐구!$O$16, '전체성적(반별)'!S18:V18, 4, FALSE)</f>
        <v>5</v>
      </c>
      <c r="P155" t="e">
        <f>VLOOKUP(탐구!$P$16, '전체성적(반별)'!S18:V18, 4, FALSE)</f>
        <v>#N/A</v>
      </c>
      <c r="Q155" t="e">
        <f>VLOOKUP(탐구!$Q$16, '전체성적(반별)'!S18:V18, 4, FALSE)</f>
        <v>#N/A</v>
      </c>
      <c r="R155" t="e">
        <f>VLOOKUP(탐구!$R$16, '전체성적(반별)'!S18:V18, 4, FALSE)</f>
        <v>#N/A</v>
      </c>
      <c r="S155" t="e">
        <f>VLOOKUP(탐구!$S$16, '전체성적(반별)'!S18:V18, 4, FALSE)</f>
        <v>#N/A</v>
      </c>
    </row>
    <row r="156" spans="1:19">
      <c r="A156">
        <v>140</v>
      </c>
      <c r="C156" t="e">
        <f>VLOOKUP(탐구!$C$16, '전체성적(반별)'!S19:V19, 4, FALSE)</f>
        <v>#N/A</v>
      </c>
      <c r="D156" t="e">
        <f>VLOOKUP(탐구!$D$16, '전체성적(반별)'!S19:V19, 4, FALSE)</f>
        <v>#N/A</v>
      </c>
      <c r="E156" t="e">
        <f>VLOOKUP(탐구!$E$16, '전체성적(반별)'!S19:V19, 4, FALSE)</f>
        <v>#N/A</v>
      </c>
      <c r="F156" t="e">
        <f>VLOOKUP(탐구!$F$16, '전체성적(반별)'!S19:V19, 4, FALSE)</f>
        <v>#N/A</v>
      </c>
      <c r="G156" t="e">
        <f>VLOOKUP(탐구!$G$16, '전체성적(반별)'!S19:V19, 4, FALSE)</f>
        <v>#N/A</v>
      </c>
      <c r="H156" t="e">
        <f>VLOOKUP(탐구!$H$16, '전체성적(반별)'!S19:V19, 4, FALSE)</f>
        <v>#N/A</v>
      </c>
      <c r="I156" t="e">
        <f>VLOOKUP(탐구!$I$16, '전체성적(반별)'!S19:V19, 4, FALSE)</f>
        <v>#N/A</v>
      </c>
      <c r="J156" t="e">
        <f>VLOOKUP(탐구!$J$16, '전체성적(반별)'!S19:V19, 4, FALSE)</f>
        <v>#N/A</v>
      </c>
      <c r="K156" t="e">
        <f>VLOOKUP(탐구!$K$16, '전체성적(반별)'!S19:V19, 4, FALSE)</f>
        <v>#N/A</v>
      </c>
      <c r="L156" t="e">
        <f>VLOOKUP(탐구!$L$16, '전체성적(반별)'!S19:V19, 4, FALSE)</f>
        <v>#N/A</v>
      </c>
      <c r="M156" t="e">
        <f>VLOOKUP(탐구!$M$16, '전체성적(반별)'!S19:V19, 4, FALSE)</f>
        <v>#N/A</v>
      </c>
      <c r="N156" t="e">
        <f>VLOOKUP(탐구!$N$16, '전체성적(반별)'!S19:V19, 4, FALSE)</f>
        <v>#N/A</v>
      </c>
      <c r="O156">
        <f>VLOOKUP(탐구!$O$16, '전체성적(반별)'!S19:V19, 4, FALSE)</f>
        <v>4</v>
      </c>
      <c r="P156" t="e">
        <f>VLOOKUP(탐구!$P$16, '전체성적(반별)'!S19:V19, 4, FALSE)</f>
        <v>#N/A</v>
      </c>
      <c r="Q156" t="e">
        <f>VLOOKUP(탐구!$Q$16, '전체성적(반별)'!S19:V19, 4, FALSE)</f>
        <v>#N/A</v>
      </c>
      <c r="R156" t="e">
        <f>VLOOKUP(탐구!$R$16, '전체성적(반별)'!S19:V19, 4, FALSE)</f>
        <v>#N/A</v>
      </c>
      <c r="S156" t="e">
        <f>VLOOKUP(탐구!$S$16, '전체성적(반별)'!S19:V19, 4, FALSE)</f>
        <v>#N/A</v>
      </c>
    </row>
    <row r="157" spans="1:19">
      <c r="A157">
        <v>141</v>
      </c>
      <c r="C157" t="e">
        <f>VLOOKUP(탐구!$C$16, '전체성적(반별)'!S20:V20, 4, FALSE)</f>
        <v>#N/A</v>
      </c>
      <c r="D157" t="e">
        <f>VLOOKUP(탐구!$D$16, '전체성적(반별)'!S20:V20, 4, FALSE)</f>
        <v>#N/A</v>
      </c>
      <c r="E157" t="e">
        <f>VLOOKUP(탐구!$E$16, '전체성적(반별)'!S20:V20, 4, FALSE)</f>
        <v>#N/A</v>
      </c>
      <c r="F157" t="e">
        <f>VLOOKUP(탐구!$F$16, '전체성적(반별)'!S20:V20, 4, FALSE)</f>
        <v>#N/A</v>
      </c>
      <c r="G157" t="e">
        <f>VLOOKUP(탐구!$G$16, '전체성적(반별)'!S20:V20, 4, FALSE)</f>
        <v>#N/A</v>
      </c>
      <c r="H157" t="e">
        <f>VLOOKUP(탐구!$H$16, '전체성적(반별)'!S20:V20, 4, FALSE)</f>
        <v>#N/A</v>
      </c>
      <c r="I157" t="e">
        <f>VLOOKUP(탐구!$I$16, '전체성적(반별)'!S20:V20, 4, FALSE)</f>
        <v>#N/A</v>
      </c>
      <c r="J157" t="e">
        <f>VLOOKUP(탐구!$J$16, '전체성적(반별)'!S20:V20, 4, FALSE)</f>
        <v>#N/A</v>
      </c>
      <c r="K157" t="e">
        <f>VLOOKUP(탐구!$K$16, '전체성적(반별)'!S20:V20, 4, FALSE)</f>
        <v>#N/A</v>
      </c>
      <c r="L157">
        <f>VLOOKUP(탐구!$L$16, '전체성적(반별)'!S20:V20, 4, FALSE)</f>
        <v>7</v>
      </c>
      <c r="M157" t="e">
        <f>VLOOKUP(탐구!$M$16, '전체성적(반별)'!S20:V20, 4, FALSE)</f>
        <v>#N/A</v>
      </c>
      <c r="N157" t="e">
        <f>VLOOKUP(탐구!$N$16, '전체성적(반별)'!S20:V20, 4, FALSE)</f>
        <v>#N/A</v>
      </c>
      <c r="O157" t="e">
        <f>VLOOKUP(탐구!$O$16, '전체성적(반별)'!S20:V20, 4, FALSE)</f>
        <v>#N/A</v>
      </c>
      <c r="P157" t="e">
        <f>VLOOKUP(탐구!$P$16, '전체성적(반별)'!S20:V20, 4, FALSE)</f>
        <v>#N/A</v>
      </c>
      <c r="Q157" t="e">
        <f>VLOOKUP(탐구!$Q$16, '전체성적(반별)'!S20:V20, 4, FALSE)</f>
        <v>#N/A</v>
      </c>
      <c r="R157" t="e">
        <f>VLOOKUP(탐구!$R$16, '전체성적(반별)'!S20:V20, 4, FALSE)</f>
        <v>#N/A</v>
      </c>
      <c r="S157" t="e">
        <f>VLOOKUP(탐구!$S$16, '전체성적(반별)'!S20:V20, 4, FALSE)</f>
        <v>#N/A</v>
      </c>
    </row>
    <row r="158" spans="1:19">
      <c r="A158">
        <v>142</v>
      </c>
      <c r="C158" t="e">
        <f>VLOOKUP(탐구!$C$16, '전체성적(반별)'!S21:V21, 4, FALSE)</f>
        <v>#N/A</v>
      </c>
      <c r="D158" t="e">
        <f>VLOOKUP(탐구!$D$16, '전체성적(반별)'!S21:V21, 4, FALSE)</f>
        <v>#N/A</v>
      </c>
      <c r="E158" t="e">
        <f>VLOOKUP(탐구!$E$16, '전체성적(반별)'!S21:V21, 4, FALSE)</f>
        <v>#N/A</v>
      </c>
      <c r="F158" t="e">
        <f>VLOOKUP(탐구!$F$16, '전체성적(반별)'!S21:V21, 4, FALSE)</f>
        <v>#N/A</v>
      </c>
      <c r="G158" t="e">
        <f>VLOOKUP(탐구!$G$16, '전체성적(반별)'!S21:V21, 4, FALSE)</f>
        <v>#N/A</v>
      </c>
      <c r="H158" t="e">
        <f>VLOOKUP(탐구!$H$16, '전체성적(반별)'!S21:V21, 4, FALSE)</f>
        <v>#N/A</v>
      </c>
      <c r="I158" t="e">
        <f>VLOOKUP(탐구!$I$16, '전체성적(반별)'!S21:V21, 4, FALSE)</f>
        <v>#N/A</v>
      </c>
      <c r="J158" t="e">
        <f>VLOOKUP(탐구!$J$16, '전체성적(반별)'!S21:V21, 4, FALSE)</f>
        <v>#N/A</v>
      </c>
      <c r="K158" t="e">
        <f>VLOOKUP(탐구!$K$16, '전체성적(반별)'!S21:V21, 4, FALSE)</f>
        <v>#N/A</v>
      </c>
      <c r="L158" t="e">
        <f>VLOOKUP(탐구!$L$16, '전체성적(반별)'!S21:V21, 4, FALSE)</f>
        <v>#N/A</v>
      </c>
      <c r="M158" t="e">
        <f>VLOOKUP(탐구!$M$16, '전체성적(반별)'!S21:V21, 4, FALSE)</f>
        <v>#N/A</v>
      </c>
      <c r="N158" t="e">
        <f>VLOOKUP(탐구!$N$16, '전체성적(반별)'!S21:V21, 4, FALSE)</f>
        <v>#N/A</v>
      </c>
      <c r="O158">
        <f>VLOOKUP(탐구!$O$16, '전체성적(반별)'!S21:V21, 4, FALSE)</f>
        <v>9</v>
      </c>
      <c r="P158" t="e">
        <f>VLOOKUP(탐구!$P$16, '전체성적(반별)'!S21:V21, 4, FALSE)</f>
        <v>#N/A</v>
      </c>
      <c r="Q158" t="e">
        <f>VLOOKUP(탐구!$Q$16, '전체성적(반별)'!S21:V21, 4, FALSE)</f>
        <v>#N/A</v>
      </c>
      <c r="R158" t="e">
        <f>VLOOKUP(탐구!$R$16, '전체성적(반별)'!S21:V21, 4, FALSE)</f>
        <v>#N/A</v>
      </c>
      <c r="S158" t="e">
        <f>VLOOKUP(탐구!$S$16, '전체성적(반별)'!S21:V21, 4, FALSE)</f>
        <v>#N/A</v>
      </c>
    </row>
    <row r="159" spans="1:19">
      <c r="A159">
        <v>143</v>
      </c>
      <c r="C159" t="e">
        <f>VLOOKUP(탐구!$C$16, '전체성적(반별)'!S22:V22, 4, FALSE)</f>
        <v>#N/A</v>
      </c>
      <c r="D159" t="e">
        <f>VLOOKUP(탐구!$D$16, '전체성적(반별)'!S22:V22, 4, FALSE)</f>
        <v>#N/A</v>
      </c>
      <c r="E159" t="e">
        <f>VLOOKUP(탐구!$E$16, '전체성적(반별)'!S22:V22, 4, FALSE)</f>
        <v>#N/A</v>
      </c>
      <c r="F159" t="e">
        <f>VLOOKUP(탐구!$F$16, '전체성적(반별)'!S22:V22, 4, FALSE)</f>
        <v>#N/A</v>
      </c>
      <c r="G159" t="e">
        <f>VLOOKUP(탐구!$G$16, '전체성적(반별)'!S22:V22, 4, FALSE)</f>
        <v>#N/A</v>
      </c>
      <c r="H159" t="e">
        <f>VLOOKUP(탐구!$H$16, '전체성적(반별)'!S22:V22, 4, FALSE)</f>
        <v>#N/A</v>
      </c>
      <c r="I159" t="e">
        <f>VLOOKUP(탐구!$I$16, '전체성적(반별)'!S22:V22, 4, FALSE)</f>
        <v>#N/A</v>
      </c>
      <c r="J159" t="e">
        <f>VLOOKUP(탐구!$J$16, '전체성적(반별)'!S22:V22, 4, FALSE)</f>
        <v>#N/A</v>
      </c>
      <c r="K159" t="e">
        <f>VLOOKUP(탐구!$K$16, '전체성적(반별)'!S22:V22, 4, FALSE)</f>
        <v>#N/A</v>
      </c>
      <c r="L159" t="e">
        <f>VLOOKUP(탐구!$L$16, '전체성적(반별)'!S22:V22, 4, FALSE)</f>
        <v>#N/A</v>
      </c>
      <c r="M159" t="e">
        <f>VLOOKUP(탐구!$M$16, '전체성적(반별)'!S22:V22, 4, FALSE)</f>
        <v>#N/A</v>
      </c>
      <c r="N159" t="e">
        <f>VLOOKUP(탐구!$N$16, '전체성적(반별)'!S22:V22, 4, FALSE)</f>
        <v>#N/A</v>
      </c>
      <c r="O159">
        <f>VLOOKUP(탐구!$O$16, '전체성적(반별)'!S22:V22, 4, FALSE)</f>
        <v>8</v>
      </c>
      <c r="P159" t="e">
        <f>VLOOKUP(탐구!$P$16, '전체성적(반별)'!S22:V22, 4, FALSE)</f>
        <v>#N/A</v>
      </c>
      <c r="Q159" t="e">
        <f>VLOOKUP(탐구!$Q$16, '전체성적(반별)'!S22:V22, 4, FALSE)</f>
        <v>#N/A</v>
      </c>
      <c r="R159" t="e">
        <f>VLOOKUP(탐구!$R$16, '전체성적(반별)'!S22:V22, 4, FALSE)</f>
        <v>#N/A</v>
      </c>
      <c r="S159" t="e">
        <f>VLOOKUP(탐구!$S$16, '전체성적(반별)'!S22:V22, 4, FALSE)</f>
        <v>#N/A</v>
      </c>
    </row>
    <row r="160" spans="1:19">
      <c r="A160">
        <v>144</v>
      </c>
      <c r="C160" t="e">
        <f>VLOOKUP(탐구!$C$16, '전체성적(반별)'!S23:V23, 4, FALSE)</f>
        <v>#N/A</v>
      </c>
      <c r="D160" t="e">
        <f>VLOOKUP(탐구!$D$16, '전체성적(반별)'!S23:V23, 4, FALSE)</f>
        <v>#N/A</v>
      </c>
      <c r="E160" t="e">
        <f>VLOOKUP(탐구!$E$16, '전체성적(반별)'!S23:V23, 4, FALSE)</f>
        <v>#N/A</v>
      </c>
      <c r="F160" t="e">
        <f>VLOOKUP(탐구!$F$16, '전체성적(반별)'!S23:V23, 4, FALSE)</f>
        <v>#N/A</v>
      </c>
      <c r="G160" t="e">
        <f>VLOOKUP(탐구!$G$16, '전체성적(반별)'!S23:V23, 4, FALSE)</f>
        <v>#N/A</v>
      </c>
      <c r="H160" t="e">
        <f>VLOOKUP(탐구!$H$16, '전체성적(반별)'!S23:V23, 4, FALSE)</f>
        <v>#N/A</v>
      </c>
      <c r="I160" t="e">
        <f>VLOOKUP(탐구!$I$16, '전체성적(반별)'!S23:V23, 4, FALSE)</f>
        <v>#N/A</v>
      </c>
      <c r="J160" t="e">
        <f>VLOOKUP(탐구!$J$16, '전체성적(반별)'!S23:V23, 4, FALSE)</f>
        <v>#N/A</v>
      </c>
      <c r="K160" t="e">
        <f>VLOOKUP(탐구!$K$16, '전체성적(반별)'!S23:V23, 4, FALSE)</f>
        <v>#N/A</v>
      </c>
      <c r="L160" t="e">
        <f>VLOOKUP(탐구!$L$16, '전체성적(반별)'!S23:V23, 4, FALSE)</f>
        <v>#N/A</v>
      </c>
      <c r="M160" t="e">
        <f>VLOOKUP(탐구!$M$16, '전체성적(반별)'!S23:V23, 4, FALSE)</f>
        <v>#N/A</v>
      </c>
      <c r="N160" t="e">
        <f>VLOOKUP(탐구!$N$16, '전체성적(반별)'!S23:V23, 4, FALSE)</f>
        <v>#N/A</v>
      </c>
      <c r="O160">
        <f>VLOOKUP(탐구!$O$16, '전체성적(반별)'!S23:V23, 4, FALSE)</f>
        <v>5</v>
      </c>
      <c r="P160" t="e">
        <f>VLOOKUP(탐구!$P$16, '전체성적(반별)'!S23:V23, 4, FALSE)</f>
        <v>#N/A</v>
      </c>
      <c r="Q160" t="e">
        <f>VLOOKUP(탐구!$Q$16, '전체성적(반별)'!S23:V23, 4, FALSE)</f>
        <v>#N/A</v>
      </c>
      <c r="R160" t="e">
        <f>VLOOKUP(탐구!$R$16, '전체성적(반별)'!S23:V23, 4, FALSE)</f>
        <v>#N/A</v>
      </c>
      <c r="S160" t="e">
        <f>VLOOKUP(탐구!$S$16, '전체성적(반별)'!S23:V23, 4, FALSE)</f>
        <v>#N/A</v>
      </c>
    </row>
    <row r="161" spans="1:19">
      <c r="A161">
        <v>145</v>
      </c>
      <c r="C161" t="e">
        <f>VLOOKUP(탐구!$C$16, '전체성적(반별)'!S24:V24, 4, FALSE)</f>
        <v>#N/A</v>
      </c>
      <c r="D161" t="e">
        <f>VLOOKUP(탐구!$D$16, '전체성적(반별)'!S24:V24, 4, FALSE)</f>
        <v>#N/A</v>
      </c>
      <c r="E161" t="e">
        <f>VLOOKUP(탐구!$E$16, '전체성적(반별)'!S24:V24, 4, FALSE)</f>
        <v>#N/A</v>
      </c>
      <c r="F161" t="e">
        <f>VLOOKUP(탐구!$F$16, '전체성적(반별)'!S24:V24, 4, FALSE)</f>
        <v>#N/A</v>
      </c>
      <c r="G161" t="e">
        <f>VLOOKUP(탐구!$G$16, '전체성적(반별)'!S24:V24, 4, FALSE)</f>
        <v>#N/A</v>
      </c>
      <c r="H161" t="e">
        <f>VLOOKUP(탐구!$H$16, '전체성적(반별)'!S24:V24, 4, FALSE)</f>
        <v>#N/A</v>
      </c>
      <c r="I161" t="e">
        <f>VLOOKUP(탐구!$I$16, '전체성적(반별)'!S24:V24, 4, FALSE)</f>
        <v>#N/A</v>
      </c>
      <c r="J161" t="e">
        <f>VLOOKUP(탐구!$J$16, '전체성적(반별)'!S24:V24, 4, FALSE)</f>
        <v>#N/A</v>
      </c>
      <c r="K161" t="e">
        <f>VLOOKUP(탐구!$K$16, '전체성적(반별)'!S24:V24, 4, FALSE)</f>
        <v>#N/A</v>
      </c>
      <c r="L161" t="e">
        <f>VLOOKUP(탐구!$L$16, '전체성적(반별)'!S24:V24, 4, FALSE)</f>
        <v>#N/A</v>
      </c>
      <c r="M161">
        <f>VLOOKUP(탐구!$M$16, '전체성적(반별)'!S24:V24, 4, FALSE)</f>
        <v>2</v>
      </c>
      <c r="N161" t="e">
        <f>VLOOKUP(탐구!$N$16, '전체성적(반별)'!S24:V24, 4, FALSE)</f>
        <v>#N/A</v>
      </c>
      <c r="O161" t="e">
        <f>VLOOKUP(탐구!$O$16, '전체성적(반별)'!S24:V24, 4, FALSE)</f>
        <v>#N/A</v>
      </c>
      <c r="P161" t="e">
        <f>VLOOKUP(탐구!$P$16, '전체성적(반별)'!S24:V24, 4, FALSE)</f>
        <v>#N/A</v>
      </c>
      <c r="Q161" t="e">
        <f>VLOOKUP(탐구!$Q$16, '전체성적(반별)'!S24:V24, 4, FALSE)</f>
        <v>#N/A</v>
      </c>
      <c r="R161" t="e">
        <f>VLOOKUP(탐구!$R$16, '전체성적(반별)'!S24:V24, 4, FALSE)</f>
        <v>#N/A</v>
      </c>
      <c r="S161" t="e">
        <f>VLOOKUP(탐구!$S$16, '전체성적(반별)'!S24:V24, 4, FALSE)</f>
        <v>#N/A</v>
      </c>
    </row>
    <row r="162" spans="1:19">
      <c r="A162">
        <v>146</v>
      </c>
      <c r="C162" t="e">
        <f>VLOOKUP(탐구!$C$16, '전체성적(반별)'!S25:V25, 4, FALSE)</f>
        <v>#N/A</v>
      </c>
      <c r="D162" t="e">
        <f>VLOOKUP(탐구!$D$16, '전체성적(반별)'!S25:V25, 4, FALSE)</f>
        <v>#N/A</v>
      </c>
      <c r="E162" t="e">
        <f>VLOOKUP(탐구!$E$16, '전체성적(반별)'!S25:V25, 4, FALSE)</f>
        <v>#N/A</v>
      </c>
      <c r="F162" t="e">
        <f>VLOOKUP(탐구!$F$16, '전체성적(반별)'!S25:V25, 4, FALSE)</f>
        <v>#N/A</v>
      </c>
      <c r="G162" t="e">
        <f>VLOOKUP(탐구!$G$16, '전체성적(반별)'!S25:V25, 4, FALSE)</f>
        <v>#N/A</v>
      </c>
      <c r="H162" t="e">
        <f>VLOOKUP(탐구!$H$16, '전체성적(반별)'!S25:V25, 4, FALSE)</f>
        <v>#N/A</v>
      </c>
      <c r="I162">
        <f>VLOOKUP(탐구!$I$16, '전체성적(반별)'!S25:V25, 4, FALSE)</f>
        <v>7</v>
      </c>
      <c r="J162" t="e">
        <f>VLOOKUP(탐구!$J$16, '전체성적(반별)'!S25:V25, 4, FALSE)</f>
        <v>#N/A</v>
      </c>
      <c r="K162" t="e">
        <f>VLOOKUP(탐구!$K$16, '전체성적(반별)'!S25:V25, 4, FALSE)</f>
        <v>#N/A</v>
      </c>
      <c r="L162" t="e">
        <f>VLOOKUP(탐구!$L$16, '전체성적(반별)'!S25:V25, 4, FALSE)</f>
        <v>#N/A</v>
      </c>
      <c r="M162" t="e">
        <f>VLOOKUP(탐구!$M$16, '전체성적(반별)'!S25:V25, 4, FALSE)</f>
        <v>#N/A</v>
      </c>
      <c r="N162" t="e">
        <f>VLOOKUP(탐구!$N$16, '전체성적(반별)'!S25:V25, 4, FALSE)</f>
        <v>#N/A</v>
      </c>
      <c r="O162" t="e">
        <f>VLOOKUP(탐구!$O$16, '전체성적(반별)'!S25:V25, 4, FALSE)</f>
        <v>#N/A</v>
      </c>
      <c r="P162" t="e">
        <f>VLOOKUP(탐구!$P$16, '전체성적(반별)'!S25:V25, 4, FALSE)</f>
        <v>#N/A</v>
      </c>
      <c r="Q162" t="e">
        <f>VLOOKUP(탐구!$Q$16, '전체성적(반별)'!S25:V25, 4, FALSE)</f>
        <v>#N/A</v>
      </c>
      <c r="R162" t="e">
        <f>VLOOKUP(탐구!$R$16, '전체성적(반별)'!S25:V25, 4, FALSE)</f>
        <v>#N/A</v>
      </c>
      <c r="S162" t="e">
        <f>VLOOKUP(탐구!$S$16, '전체성적(반별)'!S25:V25, 4, FALSE)</f>
        <v>#N/A</v>
      </c>
    </row>
    <row r="163" spans="1:19">
      <c r="A163">
        <v>147</v>
      </c>
      <c r="C163" t="e">
        <f>VLOOKUP(탐구!$C$16, '전체성적(반별)'!S26:V26, 4, FALSE)</f>
        <v>#N/A</v>
      </c>
      <c r="D163" t="e">
        <f>VLOOKUP(탐구!$D$16, '전체성적(반별)'!S26:V26, 4, FALSE)</f>
        <v>#N/A</v>
      </c>
      <c r="E163" t="e">
        <f>VLOOKUP(탐구!$E$16, '전체성적(반별)'!S26:V26, 4, FALSE)</f>
        <v>#N/A</v>
      </c>
      <c r="F163" t="e">
        <f>VLOOKUP(탐구!$F$16, '전체성적(반별)'!S26:V26, 4, FALSE)</f>
        <v>#N/A</v>
      </c>
      <c r="G163" t="e">
        <f>VLOOKUP(탐구!$G$16, '전체성적(반별)'!S26:V26, 4, FALSE)</f>
        <v>#N/A</v>
      </c>
      <c r="H163" t="e">
        <f>VLOOKUP(탐구!$H$16, '전체성적(반별)'!S26:V26, 4, FALSE)</f>
        <v>#N/A</v>
      </c>
      <c r="I163" t="e">
        <f>VLOOKUP(탐구!$I$16, '전체성적(반별)'!S26:V26, 4, FALSE)</f>
        <v>#N/A</v>
      </c>
      <c r="J163" t="e">
        <f>VLOOKUP(탐구!$J$16, '전체성적(반별)'!S26:V26, 4, FALSE)</f>
        <v>#N/A</v>
      </c>
      <c r="K163" t="e">
        <f>VLOOKUP(탐구!$K$16, '전체성적(반별)'!S26:V26, 4, FALSE)</f>
        <v>#N/A</v>
      </c>
      <c r="L163" t="e">
        <f>VLOOKUP(탐구!$L$16, '전체성적(반별)'!S26:V26, 4, FALSE)</f>
        <v>#N/A</v>
      </c>
      <c r="M163" t="e">
        <f>VLOOKUP(탐구!$M$16, '전체성적(반별)'!S26:V26, 4, FALSE)</f>
        <v>#N/A</v>
      </c>
      <c r="N163" t="e">
        <f>VLOOKUP(탐구!$N$16, '전체성적(반별)'!S26:V26, 4, FALSE)</f>
        <v>#N/A</v>
      </c>
      <c r="O163">
        <f>VLOOKUP(탐구!$O$16, '전체성적(반별)'!S26:V26, 4, FALSE)</f>
        <v>5</v>
      </c>
      <c r="P163" t="e">
        <f>VLOOKUP(탐구!$P$16, '전체성적(반별)'!S26:V26, 4, FALSE)</f>
        <v>#N/A</v>
      </c>
      <c r="Q163" t="e">
        <f>VLOOKUP(탐구!$Q$16, '전체성적(반별)'!S26:V26, 4, FALSE)</f>
        <v>#N/A</v>
      </c>
      <c r="R163" t="e">
        <f>VLOOKUP(탐구!$R$16, '전체성적(반별)'!S26:V26, 4, FALSE)</f>
        <v>#N/A</v>
      </c>
      <c r="S163" t="e">
        <f>VLOOKUP(탐구!$S$16, '전체성적(반별)'!S26:V26, 4, FALSE)</f>
        <v>#N/A</v>
      </c>
    </row>
    <row r="164" spans="1:19">
      <c r="A164">
        <v>148</v>
      </c>
      <c r="C164" t="e">
        <f>VLOOKUP(탐구!$C$16, '전체성적(반별)'!S27:V27, 4, FALSE)</f>
        <v>#N/A</v>
      </c>
      <c r="D164" t="e">
        <f>VLOOKUP(탐구!$D$16, '전체성적(반별)'!S27:V27, 4, FALSE)</f>
        <v>#N/A</v>
      </c>
      <c r="E164" t="e">
        <f>VLOOKUP(탐구!$E$16, '전체성적(반별)'!S27:V27, 4, FALSE)</f>
        <v>#N/A</v>
      </c>
      <c r="F164" t="e">
        <f>VLOOKUP(탐구!$F$16, '전체성적(반별)'!S27:V27, 4, FALSE)</f>
        <v>#N/A</v>
      </c>
      <c r="G164" t="e">
        <f>VLOOKUP(탐구!$G$16, '전체성적(반별)'!S27:V27, 4, FALSE)</f>
        <v>#N/A</v>
      </c>
      <c r="H164" t="e">
        <f>VLOOKUP(탐구!$H$16, '전체성적(반별)'!S27:V27, 4, FALSE)</f>
        <v>#N/A</v>
      </c>
      <c r="I164" t="e">
        <f>VLOOKUP(탐구!$I$16, '전체성적(반별)'!S27:V27, 4, FALSE)</f>
        <v>#N/A</v>
      </c>
      <c r="J164" t="e">
        <f>VLOOKUP(탐구!$J$16, '전체성적(반별)'!S27:V27, 4, FALSE)</f>
        <v>#N/A</v>
      </c>
      <c r="K164" t="e">
        <f>VLOOKUP(탐구!$K$16, '전체성적(반별)'!S27:V27, 4, FALSE)</f>
        <v>#N/A</v>
      </c>
      <c r="L164">
        <f>VLOOKUP(탐구!$L$16, '전체성적(반별)'!S27:V27, 4, FALSE)</f>
        <v>3</v>
      </c>
      <c r="M164" t="e">
        <f>VLOOKUP(탐구!$M$16, '전체성적(반별)'!S27:V27, 4, FALSE)</f>
        <v>#N/A</v>
      </c>
      <c r="N164" t="e">
        <f>VLOOKUP(탐구!$N$16, '전체성적(반별)'!S27:V27, 4, FALSE)</f>
        <v>#N/A</v>
      </c>
      <c r="O164" t="e">
        <f>VLOOKUP(탐구!$O$16, '전체성적(반별)'!S27:V27, 4, FALSE)</f>
        <v>#N/A</v>
      </c>
      <c r="P164" t="e">
        <f>VLOOKUP(탐구!$P$16, '전체성적(반별)'!S27:V27, 4, FALSE)</f>
        <v>#N/A</v>
      </c>
      <c r="Q164" t="e">
        <f>VLOOKUP(탐구!$Q$16, '전체성적(반별)'!S27:V27, 4, FALSE)</f>
        <v>#N/A</v>
      </c>
      <c r="R164" t="e">
        <f>VLOOKUP(탐구!$R$16, '전체성적(반별)'!S27:V27, 4, FALSE)</f>
        <v>#N/A</v>
      </c>
      <c r="S164" t="e">
        <f>VLOOKUP(탐구!$S$16, '전체성적(반별)'!S27:V27, 4, FALSE)</f>
        <v>#N/A</v>
      </c>
    </row>
    <row r="165" spans="1:19">
      <c r="A165">
        <v>149</v>
      </c>
      <c r="C165" t="e">
        <f>VLOOKUP(탐구!$C$16, '전체성적(반별)'!S28:V28, 4, FALSE)</f>
        <v>#N/A</v>
      </c>
      <c r="D165" t="e">
        <f>VLOOKUP(탐구!$D$16, '전체성적(반별)'!S28:V28, 4, FALSE)</f>
        <v>#N/A</v>
      </c>
      <c r="E165" t="e">
        <f>VLOOKUP(탐구!$E$16, '전체성적(반별)'!S28:V28, 4, FALSE)</f>
        <v>#N/A</v>
      </c>
      <c r="F165" t="e">
        <f>VLOOKUP(탐구!$F$16, '전체성적(반별)'!S28:V28, 4, FALSE)</f>
        <v>#N/A</v>
      </c>
      <c r="G165" t="e">
        <f>VLOOKUP(탐구!$G$16, '전체성적(반별)'!S28:V28, 4, FALSE)</f>
        <v>#N/A</v>
      </c>
      <c r="H165" t="e">
        <f>VLOOKUP(탐구!$H$16, '전체성적(반별)'!S28:V28, 4, FALSE)</f>
        <v>#N/A</v>
      </c>
      <c r="I165" t="e">
        <f>VLOOKUP(탐구!$I$16, '전체성적(반별)'!S28:V28, 4, FALSE)</f>
        <v>#N/A</v>
      </c>
      <c r="J165" t="e">
        <f>VLOOKUP(탐구!$J$16, '전체성적(반별)'!S28:V28, 4, FALSE)</f>
        <v>#N/A</v>
      </c>
      <c r="K165">
        <f>VLOOKUP(탐구!$K$16, '전체성적(반별)'!S28:V28, 4, FALSE)</f>
        <v>8</v>
      </c>
      <c r="L165" t="e">
        <f>VLOOKUP(탐구!$L$16, '전체성적(반별)'!S28:V28, 4, FALSE)</f>
        <v>#N/A</v>
      </c>
      <c r="M165" t="e">
        <f>VLOOKUP(탐구!$M$16, '전체성적(반별)'!S28:V28, 4, FALSE)</f>
        <v>#N/A</v>
      </c>
      <c r="N165" t="e">
        <f>VLOOKUP(탐구!$N$16, '전체성적(반별)'!S28:V28, 4, FALSE)</f>
        <v>#N/A</v>
      </c>
      <c r="O165" t="e">
        <f>VLOOKUP(탐구!$O$16, '전체성적(반별)'!S28:V28, 4, FALSE)</f>
        <v>#N/A</v>
      </c>
      <c r="P165" t="e">
        <f>VLOOKUP(탐구!$P$16, '전체성적(반별)'!S28:V28, 4, FALSE)</f>
        <v>#N/A</v>
      </c>
      <c r="Q165" t="e">
        <f>VLOOKUP(탐구!$Q$16, '전체성적(반별)'!S28:V28, 4, FALSE)</f>
        <v>#N/A</v>
      </c>
      <c r="R165" t="e">
        <f>VLOOKUP(탐구!$R$16, '전체성적(반별)'!S28:V28, 4, FALSE)</f>
        <v>#N/A</v>
      </c>
      <c r="S165" t="e">
        <f>VLOOKUP(탐구!$S$16, '전체성적(반별)'!S28:V28, 4, FALSE)</f>
        <v>#N/A</v>
      </c>
    </row>
    <row r="166" spans="1:19">
      <c r="A166">
        <v>150</v>
      </c>
      <c r="C166" t="e">
        <f>VLOOKUP(탐구!$C$16, '전체성적(반별)'!S29:V29, 4, FALSE)</f>
        <v>#N/A</v>
      </c>
      <c r="D166" t="e">
        <f>VLOOKUP(탐구!$D$16, '전체성적(반별)'!S29:V29, 4, FALSE)</f>
        <v>#N/A</v>
      </c>
      <c r="E166" t="e">
        <f>VLOOKUP(탐구!$E$16, '전체성적(반별)'!S29:V29, 4, FALSE)</f>
        <v>#N/A</v>
      </c>
      <c r="F166" t="e">
        <f>VLOOKUP(탐구!$F$16, '전체성적(반별)'!S29:V29, 4, FALSE)</f>
        <v>#N/A</v>
      </c>
      <c r="G166" t="e">
        <f>VLOOKUP(탐구!$G$16, '전체성적(반별)'!S29:V29, 4, FALSE)</f>
        <v>#N/A</v>
      </c>
      <c r="H166" t="e">
        <f>VLOOKUP(탐구!$H$16, '전체성적(반별)'!S29:V29, 4, FALSE)</f>
        <v>#N/A</v>
      </c>
      <c r="I166" t="e">
        <f>VLOOKUP(탐구!$I$16, '전체성적(반별)'!S29:V29, 4, FALSE)</f>
        <v>#N/A</v>
      </c>
      <c r="J166" t="e">
        <f>VLOOKUP(탐구!$J$16, '전체성적(반별)'!S29:V29, 4, FALSE)</f>
        <v>#N/A</v>
      </c>
      <c r="K166" t="e">
        <f>VLOOKUP(탐구!$K$16, '전체성적(반별)'!S29:V29, 4, FALSE)</f>
        <v>#N/A</v>
      </c>
      <c r="L166" t="e">
        <f>VLOOKUP(탐구!$L$16, '전체성적(반별)'!S29:V29, 4, FALSE)</f>
        <v>#N/A</v>
      </c>
      <c r="M166">
        <f>VLOOKUP(탐구!$M$16, '전체성적(반별)'!S29:V29, 4, FALSE)</f>
        <v>4</v>
      </c>
      <c r="N166" t="e">
        <f>VLOOKUP(탐구!$N$16, '전체성적(반별)'!S29:V29, 4, FALSE)</f>
        <v>#N/A</v>
      </c>
      <c r="O166" t="e">
        <f>VLOOKUP(탐구!$O$16, '전체성적(반별)'!S29:V29, 4, FALSE)</f>
        <v>#N/A</v>
      </c>
      <c r="P166" t="e">
        <f>VLOOKUP(탐구!$P$16, '전체성적(반별)'!S29:V29, 4, FALSE)</f>
        <v>#N/A</v>
      </c>
      <c r="Q166" t="e">
        <f>VLOOKUP(탐구!$Q$16, '전체성적(반별)'!S29:V29, 4, FALSE)</f>
        <v>#N/A</v>
      </c>
      <c r="R166" t="e">
        <f>VLOOKUP(탐구!$R$16, '전체성적(반별)'!S29:V29, 4, FALSE)</f>
        <v>#N/A</v>
      </c>
      <c r="S166" t="e">
        <f>VLOOKUP(탐구!$S$16, '전체성적(반별)'!S29:V29, 4, FALSE)</f>
        <v>#N/A</v>
      </c>
    </row>
    <row r="167" spans="1:19">
      <c r="A167">
        <v>151</v>
      </c>
      <c r="C167" t="e">
        <f>VLOOKUP(탐구!$C$16, '전체성적(반별)'!S30:V30, 4, FALSE)</f>
        <v>#N/A</v>
      </c>
      <c r="D167" t="e">
        <f>VLOOKUP(탐구!$D$16, '전체성적(반별)'!S30:V30, 4, FALSE)</f>
        <v>#N/A</v>
      </c>
      <c r="E167" t="e">
        <f>VLOOKUP(탐구!$E$16, '전체성적(반별)'!S30:V30, 4, FALSE)</f>
        <v>#N/A</v>
      </c>
      <c r="F167" t="e">
        <f>VLOOKUP(탐구!$F$16, '전체성적(반별)'!S30:V30, 4, FALSE)</f>
        <v>#N/A</v>
      </c>
      <c r="G167" t="e">
        <f>VLOOKUP(탐구!$G$16, '전체성적(반별)'!S30:V30, 4, FALSE)</f>
        <v>#N/A</v>
      </c>
      <c r="H167" t="e">
        <f>VLOOKUP(탐구!$H$16, '전체성적(반별)'!S30:V30, 4, FALSE)</f>
        <v>#N/A</v>
      </c>
      <c r="I167" t="e">
        <f>VLOOKUP(탐구!$I$16, '전체성적(반별)'!S30:V30, 4, FALSE)</f>
        <v>#N/A</v>
      </c>
      <c r="J167" t="e">
        <f>VLOOKUP(탐구!$J$16, '전체성적(반별)'!S30:V30, 4, FALSE)</f>
        <v>#N/A</v>
      </c>
      <c r="K167">
        <f>VLOOKUP(탐구!$K$16, '전체성적(반별)'!S30:V30, 4, FALSE)</f>
        <v>3</v>
      </c>
      <c r="L167" t="e">
        <f>VLOOKUP(탐구!$L$16, '전체성적(반별)'!S30:V30, 4, FALSE)</f>
        <v>#N/A</v>
      </c>
      <c r="M167" t="e">
        <f>VLOOKUP(탐구!$M$16, '전체성적(반별)'!S30:V30, 4, FALSE)</f>
        <v>#N/A</v>
      </c>
      <c r="N167" t="e">
        <f>VLOOKUP(탐구!$N$16, '전체성적(반별)'!S30:V30, 4, FALSE)</f>
        <v>#N/A</v>
      </c>
      <c r="O167" t="e">
        <f>VLOOKUP(탐구!$O$16, '전체성적(반별)'!S30:V30, 4, FALSE)</f>
        <v>#N/A</v>
      </c>
      <c r="P167" t="e">
        <f>VLOOKUP(탐구!$P$16, '전체성적(반별)'!S30:V30, 4, FALSE)</f>
        <v>#N/A</v>
      </c>
      <c r="Q167" t="e">
        <f>VLOOKUP(탐구!$Q$16, '전체성적(반별)'!S30:V30, 4, FALSE)</f>
        <v>#N/A</v>
      </c>
      <c r="R167" t="e">
        <f>VLOOKUP(탐구!$R$16, '전체성적(반별)'!S30:V30, 4, FALSE)</f>
        <v>#N/A</v>
      </c>
      <c r="S167" t="e">
        <f>VLOOKUP(탐구!$S$16, '전체성적(반별)'!S30:V30, 4, FALSE)</f>
        <v>#N/A</v>
      </c>
    </row>
    <row r="168" spans="1:19">
      <c r="A168">
        <v>152</v>
      </c>
      <c r="C168" t="e">
        <f>VLOOKUP(탐구!$C$16, '전체성적(반별)'!S31:V31, 4, FALSE)</f>
        <v>#N/A</v>
      </c>
      <c r="D168" t="e">
        <f>VLOOKUP(탐구!$D$16, '전체성적(반별)'!S31:V31, 4, FALSE)</f>
        <v>#N/A</v>
      </c>
      <c r="E168" t="e">
        <f>VLOOKUP(탐구!$E$16, '전체성적(반별)'!S31:V31, 4, FALSE)</f>
        <v>#N/A</v>
      </c>
      <c r="F168" t="e">
        <f>VLOOKUP(탐구!$F$16, '전체성적(반별)'!S31:V31, 4, FALSE)</f>
        <v>#N/A</v>
      </c>
      <c r="G168" t="e">
        <f>VLOOKUP(탐구!$G$16, '전체성적(반별)'!S31:V31, 4, FALSE)</f>
        <v>#N/A</v>
      </c>
      <c r="H168" t="e">
        <f>VLOOKUP(탐구!$H$16, '전체성적(반별)'!S31:V31, 4, FALSE)</f>
        <v>#N/A</v>
      </c>
      <c r="I168" t="e">
        <f>VLOOKUP(탐구!$I$16, '전체성적(반별)'!S31:V31, 4, FALSE)</f>
        <v>#N/A</v>
      </c>
      <c r="J168" t="e">
        <f>VLOOKUP(탐구!$J$16, '전체성적(반별)'!S31:V31, 4, FALSE)</f>
        <v>#N/A</v>
      </c>
      <c r="K168" t="e">
        <f>VLOOKUP(탐구!$K$16, '전체성적(반별)'!S31:V31, 4, FALSE)</f>
        <v>#N/A</v>
      </c>
      <c r="L168" t="e">
        <f>VLOOKUP(탐구!$L$16, '전체성적(반별)'!S31:V31, 4, FALSE)</f>
        <v>#N/A</v>
      </c>
      <c r="M168">
        <f>VLOOKUP(탐구!$M$16, '전체성적(반별)'!S31:V31, 4, FALSE)</f>
        <v>5</v>
      </c>
      <c r="N168" t="e">
        <f>VLOOKUP(탐구!$N$16, '전체성적(반별)'!S31:V31, 4, FALSE)</f>
        <v>#N/A</v>
      </c>
      <c r="O168" t="e">
        <f>VLOOKUP(탐구!$O$16, '전체성적(반별)'!S31:V31, 4, FALSE)</f>
        <v>#N/A</v>
      </c>
      <c r="P168" t="e">
        <f>VLOOKUP(탐구!$P$16, '전체성적(반별)'!S31:V31, 4, FALSE)</f>
        <v>#N/A</v>
      </c>
      <c r="Q168" t="e">
        <f>VLOOKUP(탐구!$Q$16, '전체성적(반별)'!S31:V31, 4, FALSE)</f>
        <v>#N/A</v>
      </c>
      <c r="R168" t="e">
        <f>VLOOKUP(탐구!$R$16, '전체성적(반별)'!S31:V31, 4, FALSE)</f>
        <v>#N/A</v>
      </c>
      <c r="S168" t="e">
        <f>VLOOKUP(탐구!$S$16, '전체성적(반별)'!S31:V31, 4, FALSE)</f>
        <v>#N/A</v>
      </c>
    </row>
    <row r="169" spans="1:19">
      <c r="A169">
        <v>153</v>
      </c>
      <c r="C169" t="e">
        <f>VLOOKUP(탐구!$C$16, '전체성적(반별)'!S32:V32, 4, FALSE)</f>
        <v>#N/A</v>
      </c>
      <c r="D169" t="e">
        <f>VLOOKUP(탐구!$D$16, '전체성적(반별)'!S32:V32, 4, FALSE)</f>
        <v>#N/A</v>
      </c>
      <c r="E169" t="e">
        <f>VLOOKUP(탐구!$E$16, '전체성적(반별)'!S32:V32, 4, FALSE)</f>
        <v>#N/A</v>
      </c>
      <c r="F169" t="e">
        <f>VLOOKUP(탐구!$F$16, '전체성적(반별)'!S32:V32, 4, FALSE)</f>
        <v>#N/A</v>
      </c>
      <c r="G169" t="e">
        <f>VLOOKUP(탐구!$G$16, '전체성적(반별)'!S32:V32, 4, FALSE)</f>
        <v>#N/A</v>
      </c>
      <c r="H169" t="e">
        <f>VLOOKUP(탐구!$H$16, '전체성적(반별)'!S32:V32, 4, FALSE)</f>
        <v>#N/A</v>
      </c>
      <c r="I169" t="e">
        <f>VLOOKUP(탐구!$I$16, '전체성적(반별)'!S32:V32, 4, FALSE)</f>
        <v>#N/A</v>
      </c>
      <c r="J169" t="e">
        <f>VLOOKUP(탐구!$J$16, '전체성적(반별)'!S32:V32, 4, FALSE)</f>
        <v>#N/A</v>
      </c>
      <c r="K169" t="e">
        <f>VLOOKUP(탐구!$K$16, '전체성적(반별)'!S32:V32, 4, FALSE)</f>
        <v>#N/A</v>
      </c>
      <c r="L169" t="e">
        <f>VLOOKUP(탐구!$L$16, '전체성적(반별)'!S32:V32, 4, FALSE)</f>
        <v>#N/A</v>
      </c>
      <c r="M169" t="e">
        <f>VLOOKUP(탐구!$M$16, '전체성적(반별)'!S32:V32, 4, FALSE)</f>
        <v>#N/A</v>
      </c>
      <c r="N169" t="e">
        <f>VLOOKUP(탐구!$N$16, '전체성적(반별)'!S32:V32, 4, FALSE)</f>
        <v>#N/A</v>
      </c>
      <c r="O169">
        <f>VLOOKUP(탐구!$O$16, '전체성적(반별)'!S32:V32, 4, FALSE)</f>
        <v>5</v>
      </c>
      <c r="P169" t="e">
        <f>VLOOKUP(탐구!$P$16, '전체성적(반별)'!S32:V32, 4, FALSE)</f>
        <v>#N/A</v>
      </c>
      <c r="Q169" t="e">
        <f>VLOOKUP(탐구!$Q$16, '전체성적(반별)'!S32:V32, 4, FALSE)</f>
        <v>#N/A</v>
      </c>
      <c r="R169" t="e">
        <f>VLOOKUP(탐구!$R$16, '전체성적(반별)'!S32:V32, 4, FALSE)</f>
        <v>#N/A</v>
      </c>
      <c r="S169" t="e">
        <f>VLOOKUP(탐구!$S$16, '전체성적(반별)'!S32:V32, 4, FALSE)</f>
        <v>#N/A</v>
      </c>
    </row>
    <row r="170" spans="1:19">
      <c r="A170">
        <v>154</v>
      </c>
      <c r="C170" t="e">
        <f>VLOOKUP(탐구!$C$16, '전체성적(반별)'!S33:V33, 4, FALSE)</f>
        <v>#N/A</v>
      </c>
      <c r="D170" t="e">
        <f>VLOOKUP(탐구!$D$16, '전체성적(반별)'!S33:V33, 4, FALSE)</f>
        <v>#N/A</v>
      </c>
      <c r="E170" t="e">
        <f>VLOOKUP(탐구!$E$16, '전체성적(반별)'!S33:V33, 4, FALSE)</f>
        <v>#N/A</v>
      </c>
      <c r="F170" t="e">
        <f>VLOOKUP(탐구!$F$16, '전체성적(반별)'!S33:V33, 4, FALSE)</f>
        <v>#N/A</v>
      </c>
      <c r="G170" t="e">
        <f>VLOOKUP(탐구!$G$16, '전체성적(반별)'!S33:V33, 4, FALSE)</f>
        <v>#N/A</v>
      </c>
      <c r="H170">
        <f>VLOOKUP(탐구!$H$16, '전체성적(반별)'!S33:V33, 4, FALSE)</f>
        <v>7</v>
      </c>
      <c r="I170" t="e">
        <f>VLOOKUP(탐구!$I$16, '전체성적(반별)'!S33:V33, 4, FALSE)</f>
        <v>#N/A</v>
      </c>
      <c r="J170" t="e">
        <f>VLOOKUP(탐구!$J$16, '전체성적(반별)'!S33:V33, 4, FALSE)</f>
        <v>#N/A</v>
      </c>
      <c r="K170" t="e">
        <f>VLOOKUP(탐구!$K$16, '전체성적(반별)'!S33:V33, 4, FALSE)</f>
        <v>#N/A</v>
      </c>
      <c r="L170" t="e">
        <f>VLOOKUP(탐구!$L$16, '전체성적(반별)'!S33:V33, 4, FALSE)</f>
        <v>#N/A</v>
      </c>
      <c r="M170" t="e">
        <f>VLOOKUP(탐구!$M$16, '전체성적(반별)'!S33:V33, 4, FALSE)</f>
        <v>#N/A</v>
      </c>
      <c r="N170" t="e">
        <f>VLOOKUP(탐구!$N$16, '전체성적(반별)'!S33:V33, 4, FALSE)</f>
        <v>#N/A</v>
      </c>
      <c r="O170" t="e">
        <f>VLOOKUP(탐구!$O$16, '전체성적(반별)'!S33:V33, 4, FALSE)</f>
        <v>#N/A</v>
      </c>
      <c r="P170" t="e">
        <f>VLOOKUP(탐구!$P$16, '전체성적(반별)'!S33:V33, 4, FALSE)</f>
        <v>#N/A</v>
      </c>
      <c r="Q170" t="e">
        <f>VLOOKUP(탐구!$Q$16, '전체성적(반별)'!S33:V33, 4, FALSE)</f>
        <v>#N/A</v>
      </c>
      <c r="R170" t="e">
        <f>VLOOKUP(탐구!$R$16, '전체성적(반별)'!S33:V33, 4, FALSE)</f>
        <v>#N/A</v>
      </c>
      <c r="S170" t="e">
        <f>VLOOKUP(탐구!$S$16, '전체성적(반별)'!S33:V33, 4, FALSE)</f>
        <v>#N/A</v>
      </c>
    </row>
    <row r="171" spans="1:19">
      <c r="A171">
        <v>155</v>
      </c>
      <c r="C171" t="e">
        <f>VLOOKUP(탐구!$C$16, '전체성적(반별)'!S34:V34, 4, FALSE)</f>
        <v>#N/A</v>
      </c>
      <c r="D171" t="e">
        <f>VLOOKUP(탐구!$D$16, '전체성적(반별)'!S34:V34, 4, FALSE)</f>
        <v>#N/A</v>
      </c>
      <c r="E171" t="e">
        <f>VLOOKUP(탐구!$E$16, '전체성적(반별)'!S34:V34, 4, FALSE)</f>
        <v>#N/A</v>
      </c>
      <c r="F171">
        <f>VLOOKUP(탐구!$F$16, '전체성적(반별)'!S34:V34, 4, FALSE)</f>
        <v>5</v>
      </c>
      <c r="G171" t="e">
        <f>VLOOKUP(탐구!$G$16, '전체성적(반별)'!S34:V34, 4, FALSE)</f>
        <v>#N/A</v>
      </c>
      <c r="H171" t="e">
        <f>VLOOKUP(탐구!$H$16, '전체성적(반별)'!S34:V34, 4, FALSE)</f>
        <v>#N/A</v>
      </c>
      <c r="I171" t="e">
        <f>VLOOKUP(탐구!$I$16, '전체성적(반별)'!S34:V34, 4, FALSE)</f>
        <v>#N/A</v>
      </c>
      <c r="J171" t="e">
        <f>VLOOKUP(탐구!$J$16, '전체성적(반별)'!S34:V34, 4, FALSE)</f>
        <v>#N/A</v>
      </c>
      <c r="K171" t="e">
        <f>VLOOKUP(탐구!$K$16, '전체성적(반별)'!S34:V34, 4, FALSE)</f>
        <v>#N/A</v>
      </c>
      <c r="L171" t="e">
        <f>VLOOKUP(탐구!$L$16, '전체성적(반별)'!S34:V34, 4, FALSE)</f>
        <v>#N/A</v>
      </c>
      <c r="M171" t="e">
        <f>VLOOKUP(탐구!$M$16, '전체성적(반별)'!S34:V34, 4, FALSE)</f>
        <v>#N/A</v>
      </c>
      <c r="N171" t="e">
        <f>VLOOKUP(탐구!$N$16, '전체성적(반별)'!S34:V34, 4, FALSE)</f>
        <v>#N/A</v>
      </c>
      <c r="O171" t="e">
        <f>VLOOKUP(탐구!$O$16, '전체성적(반별)'!S34:V34, 4, FALSE)</f>
        <v>#N/A</v>
      </c>
      <c r="P171" t="e">
        <f>VLOOKUP(탐구!$P$16, '전체성적(반별)'!S34:V34, 4, FALSE)</f>
        <v>#N/A</v>
      </c>
      <c r="Q171" t="e">
        <f>VLOOKUP(탐구!$Q$16, '전체성적(반별)'!S34:V34, 4, FALSE)</f>
        <v>#N/A</v>
      </c>
      <c r="R171" t="e">
        <f>VLOOKUP(탐구!$R$16, '전체성적(반별)'!S34:V34, 4, FALSE)</f>
        <v>#N/A</v>
      </c>
      <c r="S171" t="e">
        <f>VLOOKUP(탐구!$S$16, '전체성적(반별)'!S34:V34, 4, FALSE)</f>
        <v>#N/A</v>
      </c>
    </row>
    <row r="172" spans="1:19">
      <c r="A172">
        <v>156</v>
      </c>
      <c r="C172" t="e">
        <f>VLOOKUP(탐구!$C$16, '전체성적(반별)'!S35:V35, 4, FALSE)</f>
        <v>#N/A</v>
      </c>
      <c r="D172" t="e">
        <f>VLOOKUP(탐구!$D$16, '전체성적(반별)'!S35:V35, 4, FALSE)</f>
        <v>#N/A</v>
      </c>
      <c r="E172" t="e">
        <f>VLOOKUP(탐구!$E$16, '전체성적(반별)'!S35:V35, 4, FALSE)</f>
        <v>#N/A</v>
      </c>
      <c r="F172" t="e">
        <f>VLOOKUP(탐구!$F$16, '전체성적(반별)'!S35:V35, 4, FALSE)</f>
        <v>#N/A</v>
      </c>
      <c r="G172" t="e">
        <f>VLOOKUP(탐구!$G$16, '전체성적(반별)'!S35:V35, 4, FALSE)</f>
        <v>#N/A</v>
      </c>
      <c r="H172" t="e">
        <f>VLOOKUP(탐구!$H$16, '전체성적(반별)'!S35:V35, 4, FALSE)</f>
        <v>#N/A</v>
      </c>
      <c r="I172" t="e">
        <f>VLOOKUP(탐구!$I$16, '전체성적(반별)'!S35:V35, 4, FALSE)</f>
        <v>#N/A</v>
      </c>
      <c r="J172" t="e">
        <f>VLOOKUP(탐구!$J$16, '전체성적(반별)'!S35:V35, 4, FALSE)</f>
        <v>#N/A</v>
      </c>
      <c r="K172" t="e">
        <f>VLOOKUP(탐구!$K$16, '전체성적(반별)'!S35:V35, 4, FALSE)</f>
        <v>#N/A</v>
      </c>
      <c r="L172" t="e">
        <f>VLOOKUP(탐구!$L$16, '전체성적(반별)'!S35:V35, 4, FALSE)</f>
        <v>#N/A</v>
      </c>
      <c r="M172" t="e">
        <f>VLOOKUP(탐구!$M$16, '전체성적(반별)'!S35:V35, 4, FALSE)</f>
        <v>#N/A</v>
      </c>
      <c r="N172" t="e">
        <f>VLOOKUP(탐구!$N$16, '전체성적(반별)'!S35:V35, 4, FALSE)</f>
        <v>#N/A</v>
      </c>
      <c r="O172" t="e">
        <f>VLOOKUP(탐구!$O$16, '전체성적(반별)'!S35:V35, 4, FALSE)</f>
        <v>#N/A</v>
      </c>
      <c r="P172" t="e">
        <f>VLOOKUP(탐구!$P$16, '전체성적(반별)'!S35:V35, 4, FALSE)</f>
        <v>#N/A</v>
      </c>
      <c r="Q172" t="e">
        <f>VLOOKUP(탐구!$Q$16, '전체성적(반별)'!S35:V35, 4, FALSE)</f>
        <v>#N/A</v>
      </c>
      <c r="R172">
        <f>VLOOKUP(탐구!$R$16, '전체성적(반별)'!S35:V35, 4, FALSE)</f>
        <v>4</v>
      </c>
      <c r="S172" t="e">
        <f>VLOOKUP(탐구!$S$16, '전체성적(반별)'!S35:V35, 4, FALSE)</f>
        <v>#N/A</v>
      </c>
    </row>
    <row r="173" spans="1:19">
      <c r="A173">
        <v>157</v>
      </c>
      <c r="C173" t="e">
        <f>VLOOKUP(탐구!$C$16, '전체성적(반별)'!S36:V36, 4, FALSE)</f>
        <v>#N/A</v>
      </c>
      <c r="D173" t="e">
        <f>VLOOKUP(탐구!$D$16, '전체성적(반별)'!S36:V36, 4, FALSE)</f>
        <v>#N/A</v>
      </c>
      <c r="E173" t="e">
        <f>VLOOKUP(탐구!$E$16, '전체성적(반별)'!S36:V36, 4, FALSE)</f>
        <v>#N/A</v>
      </c>
      <c r="F173" t="e">
        <f>VLOOKUP(탐구!$F$16, '전체성적(반별)'!S36:V36, 4, FALSE)</f>
        <v>#N/A</v>
      </c>
      <c r="G173" t="e">
        <f>VLOOKUP(탐구!$G$16, '전체성적(반별)'!S36:V36, 4, FALSE)</f>
        <v>#N/A</v>
      </c>
      <c r="H173" t="e">
        <f>VLOOKUP(탐구!$H$16, '전체성적(반별)'!S36:V36, 4, FALSE)</f>
        <v>#N/A</v>
      </c>
      <c r="I173" t="e">
        <f>VLOOKUP(탐구!$I$16, '전체성적(반별)'!S36:V36, 4, FALSE)</f>
        <v>#N/A</v>
      </c>
      <c r="J173" t="e">
        <f>VLOOKUP(탐구!$J$16, '전체성적(반별)'!S36:V36, 4, FALSE)</f>
        <v>#N/A</v>
      </c>
      <c r="K173" t="e">
        <f>VLOOKUP(탐구!$K$16, '전체성적(반별)'!S36:V36, 4, FALSE)</f>
        <v>#N/A</v>
      </c>
      <c r="L173" t="e">
        <f>VLOOKUP(탐구!$L$16, '전체성적(반별)'!S36:V36, 4, FALSE)</f>
        <v>#N/A</v>
      </c>
      <c r="M173">
        <f>VLOOKUP(탐구!$M$16, '전체성적(반별)'!S36:V36, 4, FALSE)</f>
        <v>5</v>
      </c>
      <c r="N173" t="e">
        <f>VLOOKUP(탐구!$N$16, '전체성적(반별)'!S36:V36, 4, FALSE)</f>
        <v>#N/A</v>
      </c>
      <c r="O173" t="e">
        <f>VLOOKUP(탐구!$O$16, '전체성적(반별)'!S36:V36, 4, FALSE)</f>
        <v>#N/A</v>
      </c>
      <c r="P173" t="e">
        <f>VLOOKUP(탐구!$P$16, '전체성적(반별)'!S36:V36, 4, FALSE)</f>
        <v>#N/A</v>
      </c>
      <c r="Q173" t="e">
        <f>VLOOKUP(탐구!$Q$16, '전체성적(반별)'!S36:V36, 4, FALSE)</f>
        <v>#N/A</v>
      </c>
      <c r="R173" t="e">
        <f>VLOOKUP(탐구!$R$16, '전체성적(반별)'!S36:V36, 4, FALSE)</f>
        <v>#N/A</v>
      </c>
      <c r="S173" t="e">
        <f>VLOOKUP(탐구!$S$16, '전체성적(반별)'!S36:V36, 4, FALSE)</f>
        <v>#N/A</v>
      </c>
    </row>
    <row r="174" spans="1:19">
      <c r="A174">
        <v>158</v>
      </c>
      <c r="C174" t="e">
        <f>VLOOKUP(탐구!$C$16, '전체성적(반별)'!S37:V37, 4, FALSE)</f>
        <v>#N/A</v>
      </c>
      <c r="D174" t="e">
        <f>VLOOKUP(탐구!$D$16, '전체성적(반별)'!S37:V37, 4, FALSE)</f>
        <v>#N/A</v>
      </c>
      <c r="E174" t="e">
        <f>VLOOKUP(탐구!$E$16, '전체성적(반별)'!S37:V37, 4, FALSE)</f>
        <v>#N/A</v>
      </c>
      <c r="F174" t="e">
        <f>VLOOKUP(탐구!$F$16, '전체성적(반별)'!S37:V37, 4, FALSE)</f>
        <v>#N/A</v>
      </c>
      <c r="G174" t="e">
        <f>VLOOKUP(탐구!$G$16, '전체성적(반별)'!S37:V37, 4, FALSE)</f>
        <v>#N/A</v>
      </c>
      <c r="H174" t="e">
        <f>VLOOKUP(탐구!$H$16, '전체성적(반별)'!S37:V37, 4, FALSE)</f>
        <v>#N/A</v>
      </c>
      <c r="I174" t="e">
        <f>VLOOKUP(탐구!$I$16, '전체성적(반별)'!S37:V37, 4, FALSE)</f>
        <v>#N/A</v>
      </c>
      <c r="J174" t="e">
        <f>VLOOKUP(탐구!$J$16, '전체성적(반별)'!S37:V37, 4, FALSE)</f>
        <v>#N/A</v>
      </c>
      <c r="K174" t="e">
        <f>VLOOKUP(탐구!$K$16, '전체성적(반별)'!S37:V37, 4, FALSE)</f>
        <v>#N/A</v>
      </c>
      <c r="L174" t="e">
        <f>VLOOKUP(탐구!$L$16, '전체성적(반별)'!S37:V37, 4, FALSE)</f>
        <v>#N/A</v>
      </c>
      <c r="M174" t="e">
        <f>VLOOKUP(탐구!$M$16, '전체성적(반별)'!S37:V37, 4, FALSE)</f>
        <v>#N/A</v>
      </c>
      <c r="N174" t="e">
        <f>VLOOKUP(탐구!$N$16, '전체성적(반별)'!S37:V37, 4, FALSE)</f>
        <v>#N/A</v>
      </c>
      <c r="O174">
        <f>VLOOKUP(탐구!$O$16, '전체성적(반별)'!S37:V37, 4, FALSE)</f>
        <v>2</v>
      </c>
      <c r="P174" t="e">
        <f>VLOOKUP(탐구!$P$16, '전체성적(반별)'!S37:V37, 4, FALSE)</f>
        <v>#N/A</v>
      </c>
      <c r="Q174" t="e">
        <f>VLOOKUP(탐구!$Q$16, '전체성적(반별)'!S37:V37, 4, FALSE)</f>
        <v>#N/A</v>
      </c>
      <c r="R174" t="e">
        <f>VLOOKUP(탐구!$R$16, '전체성적(반별)'!S37:V37, 4, FALSE)</f>
        <v>#N/A</v>
      </c>
      <c r="S174" t="e">
        <f>VLOOKUP(탐구!$S$16, '전체성적(반별)'!S37:V37, 4, FALSE)</f>
        <v>#N/A</v>
      </c>
    </row>
    <row r="175" spans="1:19">
      <c r="A175">
        <v>159</v>
      </c>
      <c r="C175" t="e">
        <f>VLOOKUP(탐구!$C$16, '전체성적(반별)'!S38:V38, 4, FALSE)</f>
        <v>#N/A</v>
      </c>
      <c r="D175" t="e">
        <f>VLOOKUP(탐구!$D$16, '전체성적(반별)'!S38:V38, 4, FALSE)</f>
        <v>#N/A</v>
      </c>
      <c r="E175" t="e">
        <f>VLOOKUP(탐구!$E$16, '전체성적(반별)'!S38:V38, 4, FALSE)</f>
        <v>#N/A</v>
      </c>
      <c r="F175" t="e">
        <f>VLOOKUP(탐구!$F$16, '전체성적(반별)'!S38:V38, 4, FALSE)</f>
        <v>#N/A</v>
      </c>
      <c r="G175" t="e">
        <f>VLOOKUP(탐구!$G$16, '전체성적(반별)'!S38:V38, 4, FALSE)</f>
        <v>#N/A</v>
      </c>
      <c r="H175" t="e">
        <f>VLOOKUP(탐구!$H$16, '전체성적(반별)'!S38:V38, 4, FALSE)</f>
        <v>#N/A</v>
      </c>
      <c r="I175" t="e">
        <f>VLOOKUP(탐구!$I$16, '전체성적(반별)'!S38:V38, 4, FALSE)</f>
        <v>#N/A</v>
      </c>
      <c r="J175" t="e">
        <f>VLOOKUP(탐구!$J$16, '전체성적(반별)'!S38:V38, 4, FALSE)</f>
        <v>#N/A</v>
      </c>
      <c r="K175" t="e">
        <f>VLOOKUP(탐구!$K$16, '전체성적(반별)'!S38:V38, 4, FALSE)</f>
        <v>#N/A</v>
      </c>
      <c r="L175" t="e">
        <f>VLOOKUP(탐구!$L$16, '전체성적(반별)'!S38:V38, 4, FALSE)</f>
        <v>#N/A</v>
      </c>
      <c r="M175" t="e">
        <f>VLOOKUP(탐구!$M$16, '전체성적(반별)'!S38:V38, 4, FALSE)</f>
        <v>#N/A</v>
      </c>
      <c r="N175" t="e">
        <f>VLOOKUP(탐구!$N$16, '전체성적(반별)'!S38:V38, 4, FALSE)</f>
        <v>#N/A</v>
      </c>
      <c r="O175" t="e">
        <f>VLOOKUP(탐구!$O$16, '전체성적(반별)'!S38:V38, 4, FALSE)</f>
        <v>#N/A</v>
      </c>
      <c r="P175" t="e">
        <f>VLOOKUP(탐구!$P$16, '전체성적(반별)'!S38:V38, 4, FALSE)</f>
        <v>#N/A</v>
      </c>
      <c r="Q175" t="e">
        <f>VLOOKUP(탐구!$Q$16, '전체성적(반별)'!S38:V38, 4, FALSE)</f>
        <v>#N/A</v>
      </c>
      <c r="R175" t="e">
        <f>VLOOKUP(탐구!$R$16, '전체성적(반별)'!S38:V38, 4, FALSE)</f>
        <v>#N/A</v>
      </c>
      <c r="S175" t="e">
        <f>VLOOKUP(탐구!$S$16, '전체성적(반별)'!S38:V38, 4, FALSE)</f>
        <v>#N/A</v>
      </c>
    </row>
    <row r="176" spans="1:19">
      <c r="A176">
        <v>160</v>
      </c>
      <c r="C176" t="e">
        <f>VLOOKUP(탐구!$C$16, '전체성적(반별)'!S39:V39, 4, FALSE)</f>
        <v>#N/A</v>
      </c>
      <c r="D176" t="e">
        <f>VLOOKUP(탐구!$D$16, '전체성적(반별)'!S39:V39, 4, FALSE)</f>
        <v>#N/A</v>
      </c>
      <c r="E176" t="e">
        <f>VLOOKUP(탐구!$E$16, '전체성적(반별)'!S39:V39, 4, FALSE)</f>
        <v>#N/A</v>
      </c>
      <c r="F176" t="e">
        <f>VLOOKUP(탐구!$F$16, '전체성적(반별)'!S39:V39, 4, FALSE)</f>
        <v>#N/A</v>
      </c>
      <c r="G176" t="e">
        <f>VLOOKUP(탐구!$G$16, '전체성적(반별)'!S39:V39, 4, FALSE)</f>
        <v>#N/A</v>
      </c>
      <c r="H176" t="e">
        <f>VLOOKUP(탐구!$H$16, '전체성적(반별)'!S39:V39, 4, FALSE)</f>
        <v>#N/A</v>
      </c>
      <c r="I176" t="e">
        <f>VLOOKUP(탐구!$I$16, '전체성적(반별)'!S39:V39, 4, FALSE)</f>
        <v>#N/A</v>
      </c>
      <c r="J176" t="e">
        <f>VLOOKUP(탐구!$J$16, '전체성적(반별)'!S39:V39, 4, FALSE)</f>
        <v>#N/A</v>
      </c>
      <c r="K176" t="e">
        <f>VLOOKUP(탐구!$K$16, '전체성적(반별)'!S39:V39, 4, FALSE)</f>
        <v>#N/A</v>
      </c>
      <c r="L176" t="e">
        <f>VLOOKUP(탐구!$L$16, '전체성적(반별)'!S39:V39, 4, FALSE)</f>
        <v>#N/A</v>
      </c>
      <c r="M176">
        <f>VLOOKUP(탐구!$M$16, '전체성적(반별)'!S39:V39, 4, FALSE)</f>
        <v>8</v>
      </c>
      <c r="N176" t="e">
        <f>VLOOKUP(탐구!$N$16, '전체성적(반별)'!S39:V39, 4, FALSE)</f>
        <v>#N/A</v>
      </c>
      <c r="O176" t="e">
        <f>VLOOKUP(탐구!$O$16, '전체성적(반별)'!S39:V39, 4, FALSE)</f>
        <v>#N/A</v>
      </c>
      <c r="P176" t="e">
        <f>VLOOKUP(탐구!$P$16, '전체성적(반별)'!S39:V39, 4, FALSE)</f>
        <v>#N/A</v>
      </c>
      <c r="Q176" t="e">
        <f>VLOOKUP(탐구!$Q$16, '전체성적(반별)'!S39:V39, 4, FALSE)</f>
        <v>#N/A</v>
      </c>
      <c r="R176" t="e">
        <f>VLOOKUP(탐구!$R$16, '전체성적(반별)'!S39:V39, 4, FALSE)</f>
        <v>#N/A</v>
      </c>
      <c r="S176" t="e">
        <f>VLOOKUP(탐구!$S$16, '전체성적(반별)'!S39:V39, 4, FALSE)</f>
        <v>#N/A</v>
      </c>
    </row>
    <row r="177" spans="1:19">
      <c r="A177">
        <v>161</v>
      </c>
      <c r="C177" t="e">
        <f>VLOOKUP(탐구!$C$16, '전체성적(반별)'!S40:V40, 4, FALSE)</f>
        <v>#N/A</v>
      </c>
      <c r="D177" t="e">
        <f>VLOOKUP(탐구!$D$16, '전체성적(반별)'!S40:V40, 4, FALSE)</f>
        <v>#N/A</v>
      </c>
      <c r="E177" t="e">
        <f>VLOOKUP(탐구!$E$16, '전체성적(반별)'!S40:V40, 4, FALSE)</f>
        <v>#N/A</v>
      </c>
      <c r="F177" t="e">
        <f>VLOOKUP(탐구!$F$16, '전체성적(반별)'!S40:V40, 4, FALSE)</f>
        <v>#N/A</v>
      </c>
      <c r="G177" t="e">
        <f>VLOOKUP(탐구!$G$16, '전체성적(반별)'!S40:V40, 4, FALSE)</f>
        <v>#N/A</v>
      </c>
      <c r="H177" t="e">
        <f>VLOOKUP(탐구!$H$16, '전체성적(반별)'!S40:V40, 4, FALSE)</f>
        <v>#N/A</v>
      </c>
      <c r="I177" t="e">
        <f>VLOOKUP(탐구!$I$16, '전체성적(반별)'!S40:V40, 4, FALSE)</f>
        <v>#N/A</v>
      </c>
      <c r="J177" t="e">
        <f>VLOOKUP(탐구!$J$16, '전체성적(반별)'!S40:V40, 4, FALSE)</f>
        <v>#N/A</v>
      </c>
      <c r="K177" t="e">
        <f>VLOOKUP(탐구!$K$16, '전체성적(반별)'!S40:V40, 4, FALSE)</f>
        <v>#N/A</v>
      </c>
      <c r="L177" t="e">
        <f>VLOOKUP(탐구!$L$16, '전체성적(반별)'!S40:V40, 4, FALSE)</f>
        <v>#N/A</v>
      </c>
      <c r="M177" t="e">
        <f>VLOOKUP(탐구!$M$16, '전체성적(반별)'!S40:V40, 4, FALSE)</f>
        <v>#N/A</v>
      </c>
      <c r="N177" t="e">
        <f>VLOOKUP(탐구!$N$16, '전체성적(반별)'!S40:V40, 4, FALSE)</f>
        <v>#N/A</v>
      </c>
      <c r="O177">
        <f>VLOOKUP(탐구!$O$16, '전체성적(반별)'!S40:V40, 4, FALSE)</f>
        <v>7</v>
      </c>
      <c r="P177" t="e">
        <f>VLOOKUP(탐구!$P$16, '전체성적(반별)'!S40:V40, 4, FALSE)</f>
        <v>#N/A</v>
      </c>
      <c r="Q177" t="e">
        <f>VLOOKUP(탐구!$Q$16, '전체성적(반별)'!S40:V40, 4, FALSE)</f>
        <v>#N/A</v>
      </c>
      <c r="R177" t="e">
        <f>VLOOKUP(탐구!$R$16, '전체성적(반별)'!S40:V40, 4, FALSE)</f>
        <v>#N/A</v>
      </c>
      <c r="S177" t="e">
        <f>VLOOKUP(탐구!$S$16, '전체성적(반별)'!S40:V40, 4, FALSE)</f>
        <v>#N/A</v>
      </c>
    </row>
    <row r="178" spans="1:19">
      <c r="A178">
        <v>162</v>
      </c>
      <c r="C178" t="e">
        <f>VLOOKUP(탐구!$C$16, '전체성적(반별)'!S41:V41, 4, FALSE)</f>
        <v>#N/A</v>
      </c>
      <c r="D178" t="e">
        <f>VLOOKUP(탐구!$D$16, '전체성적(반별)'!S41:V41, 4, FALSE)</f>
        <v>#N/A</v>
      </c>
      <c r="E178" t="e">
        <f>VLOOKUP(탐구!$E$16, '전체성적(반별)'!S41:V41, 4, FALSE)</f>
        <v>#N/A</v>
      </c>
      <c r="F178" t="e">
        <f>VLOOKUP(탐구!$F$16, '전체성적(반별)'!S41:V41, 4, FALSE)</f>
        <v>#N/A</v>
      </c>
      <c r="G178" t="e">
        <f>VLOOKUP(탐구!$G$16, '전체성적(반별)'!S41:V41, 4, FALSE)</f>
        <v>#N/A</v>
      </c>
      <c r="H178" t="e">
        <f>VLOOKUP(탐구!$H$16, '전체성적(반별)'!S41:V41, 4, FALSE)</f>
        <v>#N/A</v>
      </c>
      <c r="I178" t="e">
        <f>VLOOKUP(탐구!$I$16, '전체성적(반별)'!S41:V41, 4, FALSE)</f>
        <v>#N/A</v>
      </c>
      <c r="J178" t="e">
        <f>VLOOKUP(탐구!$J$16, '전체성적(반별)'!S41:V41, 4, FALSE)</f>
        <v>#N/A</v>
      </c>
      <c r="K178" t="e">
        <f>VLOOKUP(탐구!$K$16, '전체성적(반별)'!S41:V41, 4, FALSE)</f>
        <v>#N/A</v>
      </c>
      <c r="L178" t="e">
        <f>VLOOKUP(탐구!$L$16, '전체성적(반별)'!S41:V41, 4, FALSE)</f>
        <v>#N/A</v>
      </c>
      <c r="M178" t="e">
        <f>VLOOKUP(탐구!$M$16, '전체성적(반별)'!S41:V41, 4, FALSE)</f>
        <v>#N/A</v>
      </c>
      <c r="N178" t="e">
        <f>VLOOKUP(탐구!$N$16, '전체성적(반별)'!S41:V41, 4, FALSE)</f>
        <v>#N/A</v>
      </c>
      <c r="O178">
        <f>VLOOKUP(탐구!$O$16, '전체성적(반별)'!S41:V41, 4, FALSE)</f>
        <v>6</v>
      </c>
      <c r="P178" t="e">
        <f>VLOOKUP(탐구!$P$16, '전체성적(반별)'!S41:V41, 4, FALSE)</f>
        <v>#N/A</v>
      </c>
      <c r="Q178" t="e">
        <f>VLOOKUP(탐구!$Q$16, '전체성적(반별)'!S41:V41, 4, FALSE)</f>
        <v>#N/A</v>
      </c>
      <c r="R178" t="e">
        <f>VLOOKUP(탐구!$R$16, '전체성적(반별)'!S41:V41, 4, FALSE)</f>
        <v>#N/A</v>
      </c>
      <c r="S178" t="e">
        <f>VLOOKUP(탐구!$S$16, '전체성적(반별)'!S41:V41, 4, FALSE)</f>
        <v>#N/A</v>
      </c>
    </row>
    <row r="179" spans="1:19">
      <c r="A179">
        <v>163</v>
      </c>
      <c r="C179" t="e">
        <f>VLOOKUP(탐구!$C$16, '전체성적(반별)'!S42:V42, 4, FALSE)</f>
        <v>#N/A</v>
      </c>
      <c r="D179" t="e">
        <f>VLOOKUP(탐구!$D$16, '전체성적(반별)'!S42:V42, 4, FALSE)</f>
        <v>#N/A</v>
      </c>
      <c r="E179" t="e">
        <f>VLOOKUP(탐구!$E$16, '전체성적(반별)'!S42:V42, 4, FALSE)</f>
        <v>#N/A</v>
      </c>
      <c r="F179" t="e">
        <f>VLOOKUP(탐구!$F$16, '전체성적(반별)'!S42:V42, 4, FALSE)</f>
        <v>#N/A</v>
      </c>
      <c r="G179" t="e">
        <f>VLOOKUP(탐구!$G$16, '전체성적(반별)'!S42:V42, 4, FALSE)</f>
        <v>#N/A</v>
      </c>
      <c r="H179" t="e">
        <f>VLOOKUP(탐구!$H$16, '전체성적(반별)'!S42:V42, 4, FALSE)</f>
        <v>#N/A</v>
      </c>
      <c r="I179" t="e">
        <f>VLOOKUP(탐구!$I$16, '전체성적(반별)'!S42:V42, 4, FALSE)</f>
        <v>#N/A</v>
      </c>
      <c r="J179" t="e">
        <f>VLOOKUP(탐구!$J$16, '전체성적(반별)'!S42:V42, 4, FALSE)</f>
        <v>#N/A</v>
      </c>
      <c r="K179" t="e">
        <f>VLOOKUP(탐구!$K$16, '전체성적(반별)'!S42:V42, 4, FALSE)</f>
        <v>#N/A</v>
      </c>
      <c r="L179" t="e">
        <f>VLOOKUP(탐구!$L$16, '전체성적(반별)'!S42:V42, 4, FALSE)</f>
        <v>#N/A</v>
      </c>
      <c r="M179" t="e">
        <f>VLOOKUP(탐구!$M$16, '전체성적(반별)'!S42:V42, 4, FALSE)</f>
        <v>#N/A</v>
      </c>
      <c r="N179" t="e">
        <f>VLOOKUP(탐구!$N$16, '전체성적(반별)'!S42:V42, 4, FALSE)</f>
        <v>#N/A</v>
      </c>
      <c r="O179">
        <f>VLOOKUP(탐구!$O$16, '전체성적(반별)'!S42:V42, 4, FALSE)</f>
        <v>4</v>
      </c>
      <c r="P179" t="e">
        <f>VLOOKUP(탐구!$P$16, '전체성적(반별)'!S42:V42, 4, FALSE)</f>
        <v>#N/A</v>
      </c>
      <c r="Q179" t="e">
        <f>VLOOKUP(탐구!$Q$16, '전체성적(반별)'!S42:V42, 4, FALSE)</f>
        <v>#N/A</v>
      </c>
      <c r="R179" t="e">
        <f>VLOOKUP(탐구!$R$16, '전체성적(반별)'!S42:V42, 4, FALSE)</f>
        <v>#N/A</v>
      </c>
      <c r="S179" t="e">
        <f>VLOOKUP(탐구!$S$16, '전체성적(반별)'!S42:V42, 4, FALSE)</f>
        <v>#N/A</v>
      </c>
    </row>
    <row r="180" spans="1:19">
      <c r="A180">
        <v>164</v>
      </c>
      <c r="C180" t="e">
        <f>VLOOKUP(탐구!$C$16, '전체성적(반별)'!S43:V43, 4, FALSE)</f>
        <v>#N/A</v>
      </c>
      <c r="D180" t="e">
        <f>VLOOKUP(탐구!$D$16, '전체성적(반별)'!S43:V43, 4, FALSE)</f>
        <v>#N/A</v>
      </c>
      <c r="E180" t="e">
        <f>VLOOKUP(탐구!$E$16, '전체성적(반별)'!S43:V43, 4, FALSE)</f>
        <v>#N/A</v>
      </c>
      <c r="F180" t="e">
        <f>VLOOKUP(탐구!$F$16, '전체성적(반별)'!S43:V43, 4, FALSE)</f>
        <v>#N/A</v>
      </c>
      <c r="G180" t="e">
        <f>VLOOKUP(탐구!$G$16, '전체성적(반별)'!S43:V43, 4, FALSE)</f>
        <v>#N/A</v>
      </c>
      <c r="H180" t="e">
        <f>VLOOKUP(탐구!$H$16, '전체성적(반별)'!S43:V43, 4, FALSE)</f>
        <v>#N/A</v>
      </c>
      <c r="I180" t="e">
        <f>VLOOKUP(탐구!$I$16, '전체성적(반별)'!S43:V43, 4, FALSE)</f>
        <v>#N/A</v>
      </c>
      <c r="J180" t="e">
        <f>VLOOKUP(탐구!$J$16, '전체성적(반별)'!S43:V43, 4, FALSE)</f>
        <v>#N/A</v>
      </c>
      <c r="K180">
        <f>VLOOKUP(탐구!$K$16, '전체성적(반별)'!S43:V43, 4, FALSE)</f>
        <v>5</v>
      </c>
      <c r="L180" t="e">
        <f>VLOOKUP(탐구!$L$16, '전체성적(반별)'!S43:V43, 4, FALSE)</f>
        <v>#N/A</v>
      </c>
      <c r="M180" t="e">
        <f>VLOOKUP(탐구!$M$16, '전체성적(반별)'!S43:V43, 4, FALSE)</f>
        <v>#N/A</v>
      </c>
      <c r="N180" t="e">
        <f>VLOOKUP(탐구!$N$16, '전체성적(반별)'!S43:V43, 4, FALSE)</f>
        <v>#N/A</v>
      </c>
      <c r="O180" t="e">
        <f>VLOOKUP(탐구!$O$16, '전체성적(반별)'!S43:V43, 4, FALSE)</f>
        <v>#N/A</v>
      </c>
      <c r="P180" t="e">
        <f>VLOOKUP(탐구!$P$16, '전체성적(반별)'!S43:V43, 4, FALSE)</f>
        <v>#N/A</v>
      </c>
      <c r="Q180" t="e">
        <f>VLOOKUP(탐구!$Q$16, '전체성적(반별)'!S43:V43, 4, FALSE)</f>
        <v>#N/A</v>
      </c>
      <c r="R180" t="e">
        <f>VLOOKUP(탐구!$R$16, '전체성적(반별)'!S43:V43, 4, FALSE)</f>
        <v>#N/A</v>
      </c>
      <c r="S180" t="e">
        <f>VLOOKUP(탐구!$S$16, '전체성적(반별)'!S43:V43, 4, FALSE)</f>
        <v>#N/A</v>
      </c>
    </row>
    <row r="181" spans="1:19">
      <c r="A181">
        <v>165</v>
      </c>
      <c r="C181" t="e">
        <f>VLOOKUP(탐구!$C$16, '전체성적(반별)'!S44:V44, 4, FALSE)</f>
        <v>#N/A</v>
      </c>
      <c r="D181" t="e">
        <f>VLOOKUP(탐구!$D$16, '전체성적(반별)'!S44:V44, 4, FALSE)</f>
        <v>#N/A</v>
      </c>
      <c r="E181" t="e">
        <f>VLOOKUP(탐구!$E$16, '전체성적(반별)'!S44:V44, 4, FALSE)</f>
        <v>#N/A</v>
      </c>
      <c r="F181" t="e">
        <f>VLOOKUP(탐구!$F$16, '전체성적(반별)'!S44:V44, 4, FALSE)</f>
        <v>#N/A</v>
      </c>
      <c r="G181" t="e">
        <f>VLOOKUP(탐구!$G$16, '전체성적(반별)'!S44:V44, 4, FALSE)</f>
        <v>#N/A</v>
      </c>
      <c r="H181" t="e">
        <f>VLOOKUP(탐구!$H$16, '전체성적(반별)'!S44:V44, 4, FALSE)</f>
        <v>#N/A</v>
      </c>
      <c r="I181" t="e">
        <f>VLOOKUP(탐구!$I$16, '전체성적(반별)'!S44:V44, 4, FALSE)</f>
        <v>#N/A</v>
      </c>
      <c r="J181" t="e">
        <f>VLOOKUP(탐구!$J$16, '전체성적(반별)'!S44:V44, 4, FALSE)</f>
        <v>#N/A</v>
      </c>
      <c r="K181" t="e">
        <f>VLOOKUP(탐구!$K$16, '전체성적(반별)'!S44:V44, 4, FALSE)</f>
        <v>#N/A</v>
      </c>
      <c r="L181" t="e">
        <f>VLOOKUP(탐구!$L$16, '전체성적(반별)'!S44:V44, 4, FALSE)</f>
        <v>#N/A</v>
      </c>
      <c r="M181" t="e">
        <f>VLOOKUP(탐구!$M$16, '전체성적(반별)'!S44:V44, 4, FALSE)</f>
        <v>#N/A</v>
      </c>
      <c r="N181" t="e">
        <f>VLOOKUP(탐구!$N$16, '전체성적(반별)'!S44:V44, 4, FALSE)</f>
        <v>#N/A</v>
      </c>
      <c r="O181">
        <f>VLOOKUP(탐구!$O$16, '전체성적(반별)'!S44:V44, 4, FALSE)</f>
        <v>6</v>
      </c>
      <c r="P181" t="e">
        <f>VLOOKUP(탐구!$P$16, '전체성적(반별)'!S44:V44, 4, FALSE)</f>
        <v>#N/A</v>
      </c>
      <c r="Q181" t="e">
        <f>VLOOKUP(탐구!$Q$16, '전체성적(반별)'!S44:V44, 4, FALSE)</f>
        <v>#N/A</v>
      </c>
      <c r="R181" t="e">
        <f>VLOOKUP(탐구!$R$16, '전체성적(반별)'!S44:V44, 4, FALSE)</f>
        <v>#N/A</v>
      </c>
      <c r="S181" t="e">
        <f>VLOOKUP(탐구!$S$16, '전체성적(반별)'!S44:V44, 4, FALSE)</f>
        <v>#N/A</v>
      </c>
    </row>
    <row r="182" spans="1:19">
      <c r="A182">
        <v>166</v>
      </c>
      <c r="C182" t="e">
        <f>VLOOKUP(탐구!$C$16, '전체성적(반별)'!S45:V45, 4, FALSE)</f>
        <v>#N/A</v>
      </c>
      <c r="D182" t="e">
        <f>VLOOKUP(탐구!$D$16, '전체성적(반별)'!S45:V45, 4, FALSE)</f>
        <v>#N/A</v>
      </c>
      <c r="E182" t="e">
        <f>VLOOKUP(탐구!$E$16, '전체성적(반별)'!S45:V45, 4, FALSE)</f>
        <v>#N/A</v>
      </c>
      <c r="F182" t="e">
        <f>VLOOKUP(탐구!$F$16, '전체성적(반별)'!S45:V45, 4, FALSE)</f>
        <v>#N/A</v>
      </c>
      <c r="G182" t="e">
        <f>VLOOKUP(탐구!$G$16, '전체성적(반별)'!S45:V45, 4, FALSE)</f>
        <v>#N/A</v>
      </c>
      <c r="H182" t="e">
        <f>VLOOKUP(탐구!$H$16, '전체성적(반별)'!S45:V45, 4, FALSE)</f>
        <v>#N/A</v>
      </c>
      <c r="I182" t="e">
        <f>VLOOKUP(탐구!$I$16, '전체성적(반별)'!S45:V45, 4, FALSE)</f>
        <v>#N/A</v>
      </c>
      <c r="J182">
        <f>VLOOKUP(탐구!$J$16, '전체성적(반별)'!S45:V45, 4, FALSE)</f>
        <v>8</v>
      </c>
      <c r="K182" t="e">
        <f>VLOOKUP(탐구!$K$16, '전체성적(반별)'!S45:V45, 4, FALSE)</f>
        <v>#N/A</v>
      </c>
      <c r="L182" t="e">
        <f>VLOOKUP(탐구!$L$16, '전체성적(반별)'!S45:V45, 4, FALSE)</f>
        <v>#N/A</v>
      </c>
      <c r="M182" t="e">
        <f>VLOOKUP(탐구!$M$16, '전체성적(반별)'!S45:V45, 4, FALSE)</f>
        <v>#N/A</v>
      </c>
      <c r="N182" t="e">
        <f>VLOOKUP(탐구!$N$16, '전체성적(반별)'!S45:V45, 4, FALSE)</f>
        <v>#N/A</v>
      </c>
      <c r="O182" t="e">
        <f>VLOOKUP(탐구!$O$16, '전체성적(반별)'!S45:V45, 4, FALSE)</f>
        <v>#N/A</v>
      </c>
      <c r="P182" t="e">
        <f>VLOOKUP(탐구!$P$16, '전체성적(반별)'!S45:V45, 4, FALSE)</f>
        <v>#N/A</v>
      </c>
      <c r="Q182" t="e">
        <f>VLOOKUP(탐구!$Q$16, '전체성적(반별)'!S45:V45, 4, FALSE)</f>
        <v>#N/A</v>
      </c>
      <c r="R182" t="e">
        <f>VLOOKUP(탐구!$R$16, '전체성적(반별)'!S45:V45, 4, FALSE)</f>
        <v>#N/A</v>
      </c>
      <c r="S182" t="e">
        <f>VLOOKUP(탐구!$S$16, '전체성적(반별)'!S45:V45, 4, FALSE)</f>
        <v>#N/A</v>
      </c>
    </row>
    <row r="183" spans="1:19">
      <c r="A183">
        <v>167</v>
      </c>
      <c r="C183" t="e">
        <f>VLOOKUP(탐구!$C$16, '전체성적(반별)'!S46:V46, 4, FALSE)</f>
        <v>#N/A</v>
      </c>
      <c r="D183" t="e">
        <f>VLOOKUP(탐구!$D$16, '전체성적(반별)'!S46:V46, 4, FALSE)</f>
        <v>#N/A</v>
      </c>
      <c r="E183" t="e">
        <f>VLOOKUP(탐구!$E$16, '전체성적(반별)'!S46:V46, 4, FALSE)</f>
        <v>#N/A</v>
      </c>
      <c r="F183" t="e">
        <f>VLOOKUP(탐구!$F$16, '전체성적(반별)'!S46:V46, 4, FALSE)</f>
        <v>#N/A</v>
      </c>
      <c r="G183" t="e">
        <f>VLOOKUP(탐구!$G$16, '전체성적(반별)'!S46:V46, 4, FALSE)</f>
        <v>#N/A</v>
      </c>
      <c r="H183" t="e">
        <f>VLOOKUP(탐구!$H$16, '전체성적(반별)'!S46:V46, 4, FALSE)</f>
        <v>#N/A</v>
      </c>
      <c r="I183" t="e">
        <f>VLOOKUP(탐구!$I$16, '전체성적(반별)'!S46:V46, 4, FALSE)</f>
        <v>#N/A</v>
      </c>
      <c r="J183" t="e">
        <f>VLOOKUP(탐구!$J$16, '전체성적(반별)'!S46:V46, 4, FALSE)</f>
        <v>#N/A</v>
      </c>
      <c r="K183">
        <f>VLOOKUP(탐구!$K$16, '전체성적(반별)'!S46:V46, 4, FALSE)</f>
        <v>1</v>
      </c>
      <c r="L183" t="e">
        <f>VLOOKUP(탐구!$L$16, '전체성적(반별)'!S46:V46, 4, FALSE)</f>
        <v>#N/A</v>
      </c>
      <c r="M183" t="e">
        <f>VLOOKUP(탐구!$M$16, '전체성적(반별)'!S46:V46, 4, FALSE)</f>
        <v>#N/A</v>
      </c>
      <c r="N183" t="e">
        <f>VLOOKUP(탐구!$N$16, '전체성적(반별)'!S46:V46, 4, FALSE)</f>
        <v>#N/A</v>
      </c>
      <c r="O183" t="e">
        <f>VLOOKUP(탐구!$O$16, '전체성적(반별)'!S46:V46, 4, FALSE)</f>
        <v>#N/A</v>
      </c>
      <c r="P183" t="e">
        <f>VLOOKUP(탐구!$P$16, '전체성적(반별)'!S46:V46, 4, FALSE)</f>
        <v>#N/A</v>
      </c>
      <c r="Q183" t="e">
        <f>VLOOKUP(탐구!$Q$16, '전체성적(반별)'!S46:V46, 4, FALSE)</f>
        <v>#N/A</v>
      </c>
      <c r="R183" t="e">
        <f>VLOOKUP(탐구!$R$16, '전체성적(반별)'!S46:V46, 4, FALSE)</f>
        <v>#N/A</v>
      </c>
      <c r="S183" t="e">
        <f>VLOOKUP(탐구!$S$16, '전체성적(반별)'!S46:V46, 4, FALSE)</f>
        <v>#N/A</v>
      </c>
    </row>
    <row r="184" spans="1:19">
      <c r="A184">
        <v>168</v>
      </c>
      <c r="C184" t="e">
        <f>VLOOKUP(탐구!$C$16, '전체성적(반별)'!S47:V47, 4, FALSE)</f>
        <v>#N/A</v>
      </c>
      <c r="D184" t="e">
        <f>VLOOKUP(탐구!$D$16, '전체성적(반별)'!S47:V47, 4, FALSE)</f>
        <v>#N/A</v>
      </c>
      <c r="E184" t="e">
        <f>VLOOKUP(탐구!$E$16, '전체성적(반별)'!S47:V47, 4, FALSE)</f>
        <v>#N/A</v>
      </c>
      <c r="F184" t="e">
        <f>VLOOKUP(탐구!$F$16, '전체성적(반별)'!S47:V47, 4, FALSE)</f>
        <v>#N/A</v>
      </c>
      <c r="G184" t="e">
        <f>VLOOKUP(탐구!$G$16, '전체성적(반별)'!S47:V47, 4, FALSE)</f>
        <v>#N/A</v>
      </c>
      <c r="H184" t="e">
        <f>VLOOKUP(탐구!$H$16, '전체성적(반별)'!S47:V47, 4, FALSE)</f>
        <v>#N/A</v>
      </c>
      <c r="I184" t="e">
        <f>VLOOKUP(탐구!$I$16, '전체성적(반별)'!S47:V47, 4, FALSE)</f>
        <v>#N/A</v>
      </c>
      <c r="J184" t="e">
        <f>VLOOKUP(탐구!$J$16, '전체성적(반별)'!S47:V47, 4, FALSE)</f>
        <v>#N/A</v>
      </c>
      <c r="K184" t="e">
        <f>VLOOKUP(탐구!$K$16, '전체성적(반별)'!S47:V47, 4, FALSE)</f>
        <v>#N/A</v>
      </c>
      <c r="L184" t="e">
        <f>VLOOKUP(탐구!$L$16, '전체성적(반별)'!S47:V47, 4, FALSE)</f>
        <v>#N/A</v>
      </c>
      <c r="M184" t="e">
        <f>VLOOKUP(탐구!$M$16, '전체성적(반별)'!S47:V47, 4, FALSE)</f>
        <v>#N/A</v>
      </c>
      <c r="N184" t="e">
        <f>VLOOKUP(탐구!$N$16, '전체성적(반별)'!S47:V47, 4, FALSE)</f>
        <v>#N/A</v>
      </c>
      <c r="O184">
        <f>VLOOKUP(탐구!$O$16, '전체성적(반별)'!S47:V47, 4, FALSE)</f>
        <v>6</v>
      </c>
      <c r="P184" t="e">
        <f>VLOOKUP(탐구!$P$16, '전체성적(반별)'!S47:V47, 4, FALSE)</f>
        <v>#N/A</v>
      </c>
      <c r="Q184" t="e">
        <f>VLOOKUP(탐구!$Q$16, '전체성적(반별)'!S47:V47, 4, FALSE)</f>
        <v>#N/A</v>
      </c>
      <c r="R184" t="e">
        <f>VLOOKUP(탐구!$R$16, '전체성적(반별)'!S47:V47, 4, FALSE)</f>
        <v>#N/A</v>
      </c>
      <c r="S184" t="e">
        <f>VLOOKUP(탐구!$S$16, '전체성적(반별)'!S47:V47, 4, FALSE)</f>
        <v>#N/A</v>
      </c>
    </row>
    <row r="185" spans="1:19">
      <c r="A185">
        <v>169</v>
      </c>
      <c r="C185" t="e">
        <f>VLOOKUP(탐구!$C$16, '전체성적(반별)'!S48:V48, 4, FALSE)</f>
        <v>#N/A</v>
      </c>
      <c r="D185" t="e">
        <f>VLOOKUP(탐구!$D$16, '전체성적(반별)'!S48:V48, 4, FALSE)</f>
        <v>#N/A</v>
      </c>
      <c r="E185" t="e">
        <f>VLOOKUP(탐구!$E$16, '전체성적(반별)'!S48:V48, 4, FALSE)</f>
        <v>#N/A</v>
      </c>
      <c r="F185" t="e">
        <f>VLOOKUP(탐구!$F$16, '전체성적(반별)'!S48:V48, 4, FALSE)</f>
        <v>#N/A</v>
      </c>
      <c r="G185" t="e">
        <f>VLOOKUP(탐구!$G$16, '전체성적(반별)'!S48:V48, 4, FALSE)</f>
        <v>#N/A</v>
      </c>
      <c r="H185" t="e">
        <f>VLOOKUP(탐구!$H$16, '전체성적(반별)'!S48:V48, 4, FALSE)</f>
        <v>#N/A</v>
      </c>
      <c r="I185" t="e">
        <f>VLOOKUP(탐구!$I$16, '전체성적(반별)'!S48:V48, 4, FALSE)</f>
        <v>#N/A</v>
      </c>
      <c r="J185" t="e">
        <f>VLOOKUP(탐구!$J$16, '전체성적(반별)'!S48:V48, 4, FALSE)</f>
        <v>#N/A</v>
      </c>
      <c r="K185" t="e">
        <f>VLOOKUP(탐구!$K$16, '전체성적(반별)'!S48:V48, 4, FALSE)</f>
        <v>#N/A</v>
      </c>
      <c r="L185" t="e">
        <f>VLOOKUP(탐구!$L$16, '전체성적(반별)'!S48:V48, 4, FALSE)</f>
        <v>#N/A</v>
      </c>
      <c r="M185" t="e">
        <f>VLOOKUP(탐구!$M$16, '전체성적(반별)'!S48:V48, 4, FALSE)</f>
        <v>#N/A</v>
      </c>
      <c r="N185" t="e">
        <f>VLOOKUP(탐구!$N$16, '전체성적(반별)'!S48:V48, 4, FALSE)</f>
        <v>#N/A</v>
      </c>
      <c r="O185">
        <f>VLOOKUP(탐구!$O$16, '전체성적(반별)'!S48:V48, 4, FALSE)</f>
        <v>7</v>
      </c>
      <c r="P185" t="e">
        <f>VLOOKUP(탐구!$P$16, '전체성적(반별)'!S48:V48, 4, FALSE)</f>
        <v>#N/A</v>
      </c>
      <c r="Q185" t="e">
        <f>VLOOKUP(탐구!$Q$16, '전체성적(반별)'!S48:V48, 4, FALSE)</f>
        <v>#N/A</v>
      </c>
      <c r="R185" t="e">
        <f>VLOOKUP(탐구!$R$16, '전체성적(반별)'!S48:V48, 4, FALSE)</f>
        <v>#N/A</v>
      </c>
      <c r="S185" t="e">
        <f>VLOOKUP(탐구!$S$16, '전체성적(반별)'!S48:V48, 4, FALSE)</f>
        <v>#N/A</v>
      </c>
    </row>
    <row r="186" spans="1:19">
      <c r="A186">
        <v>170</v>
      </c>
      <c r="C186" t="e">
        <f>VLOOKUP(탐구!$C$16, '전체성적(반별)'!S49:V49, 4, FALSE)</f>
        <v>#N/A</v>
      </c>
      <c r="D186" t="e">
        <f>VLOOKUP(탐구!$D$16, '전체성적(반별)'!S49:V49, 4, FALSE)</f>
        <v>#N/A</v>
      </c>
      <c r="E186" t="e">
        <f>VLOOKUP(탐구!$E$16, '전체성적(반별)'!S49:V49, 4, FALSE)</f>
        <v>#N/A</v>
      </c>
      <c r="F186" t="e">
        <f>VLOOKUP(탐구!$F$16, '전체성적(반별)'!S49:V49, 4, FALSE)</f>
        <v>#N/A</v>
      </c>
      <c r="G186" t="e">
        <f>VLOOKUP(탐구!$G$16, '전체성적(반별)'!S49:V49, 4, FALSE)</f>
        <v>#N/A</v>
      </c>
      <c r="H186" t="e">
        <f>VLOOKUP(탐구!$H$16, '전체성적(반별)'!S49:V49, 4, FALSE)</f>
        <v>#N/A</v>
      </c>
      <c r="I186" t="e">
        <f>VLOOKUP(탐구!$I$16, '전체성적(반별)'!S49:V49, 4, FALSE)</f>
        <v>#N/A</v>
      </c>
      <c r="J186" t="e">
        <f>VLOOKUP(탐구!$J$16, '전체성적(반별)'!S49:V49, 4, FALSE)</f>
        <v>#N/A</v>
      </c>
      <c r="K186" t="e">
        <f>VLOOKUP(탐구!$K$16, '전체성적(반별)'!S49:V49, 4, FALSE)</f>
        <v>#N/A</v>
      </c>
      <c r="L186" t="e">
        <f>VLOOKUP(탐구!$L$16, '전체성적(반별)'!S49:V49, 4, FALSE)</f>
        <v>#N/A</v>
      </c>
      <c r="M186" t="e">
        <f>VLOOKUP(탐구!$M$16, '전체성적(반별)'!S49:V49, 4, FALSE)</f>
        <v>#N/A</v>
      </c>
      <c r="N186" t="e">
        <f>VLOOKUP(탐구!$N$16, '전체성적(반별)'!S49:V49, 4, FALSE)</f>
        <v>#N/A</v>
      </c>
      <c r="O186">
        <f>VLOOKUP(탐구!$O$16, '전체성적(반별)'!S49:V49, 4, FALSE)</f>
        <v>3</v>
      </c>
      <c r="P186" t="e">
        <f>VLOOKUP(탐구!$P$16, '전체성적(반별)'!S49:V49, 4, FALSE)</f>
        <v>#N/A</v>
      </c>
      <c r="Q186" t="e">
        <f>VLOOKUP(탐구!$Q$16, '전체성적(반별)'!S49:V49, 4, FALSE)</f>
        <v>#N/A</v>
      </c>
      <c r="R186" t="e">
        <f>VLOOKUP(탐구!$R$16, '전체성적(반별)'!S49:V49, 4, FALSE)</f>
        <v>#N/A</v>
      </c>
      <c r="S186" t="e">
        <f>VLOOKUP(탐구!$S$16, '전체성적(반별)'!S49:V49, 4, FALSE)</f>
        <v>#N/A</v>
      </c>
    </row>
    <row r="187" spans="1:19">
      <c r="A187">
        <v>171</v>
      </c>
      <c r="C187" t="e">
        <f>VLOOKUP(탐구!$C$16, '전체성적(반별)'!S50:V50, 4, FALSE)</f>
        <v>#N/A</v>
      </c>
      <c r="D187" t="e">
        <f>VLOOKUP(탐구!$D$16, '전체성적(반별)'!S50:V50, 4, FALSE)</f>
        <v>#N/A</v>
      </c>
      <c r="E187" t="e">
        <f>VLOOKUP(탐구!$E$16, '전체성적(반별)'!S50:V50, 4, FALSE)</f>
        <v>#N/A</v>
      </c>
      <c r="F187">
        <f>VLOOKUP(탐구!$F$16, '전체성적(반별)'!S50:V50, 4, FALSE)</f>
        <v>4</v>
      </c>
      <c r="G187" t="e">
        <f>VLOOKUP(탐구!$G$16, '전체성적(반별)'!S50:V50, 4, FALSE)</f>
        <v>#N/A</v>
      </c>
      <c r="H187" t="e">
        <f>VLOOKUP(탐구!$H$16, '전체성적(반별)'!S50:V50, 4, FALSE)</f>
        <v>#N/A</v>
      </c>
      <c r="I187" t="e">
        <f>VLOOKUP(탐구!$I$16, '전체성적(반별)'!S50:V50, 4, FALSE)</f>
        <v>#N/A</v>
      </c>
      <c r="J187" t="e">
        <f>VLOOKUP(탐구!$J$16, '전체성적(반별)'!S50:V50, 4, FALSE)</f>
        <v>#N/A</v>
      </c>
      <c r="K187" t="e">
        <f>VLOOKUP(탐구!$K$16, '전체성적(반별)'!S50:V50, 4, FALSE)</f>
        <v>#N/A</v>
      </c>
      <c r="L187" t="e">
        <f>VLOOKUP(탐구!$L$16, '전체성적(반별)'!S50:V50, 4, FALSE)</f>
        <v>#N/A</v>
      </c>
      <c r="M187" t="e">
        <f>VLOOKUP(탐구!$M$16, '전체성적(반별)'!S50:V50, 4, FALSE)</f>
        <v>#N/A</v>
      </c>
      <c r="N187" t="e">
        <f>VLOOKUP(탐구!$N$16, '전체성적(반별)'!S50:V50, 4, FALSE)</f>
        <v>#N/A</v>
      </c>
      <c r="O187" t="e">
        <f>VLOOKUP(탐구!$O$16, '전체성적(반별)'!S50:V50, 4, FALSE)</f>
        <v>#N/A</v>
      </c>
      <c r="P187" t="e">
        <f>VLOOKUP(탐구!$P$16, '전체성적(반별)'!S50:V50, 4, FALSE)</f>
        <v>#N/A</v>
      </c>
      <c r="Q187" t="e">
        <f>VLOOKUP(탐구!$Q$16, '전체성적(반별)'!S50:V50, 4, FALSE)</f>
        <v>#N/A</v>
      </c>
      <c r="R187" t="e">
        <f>VLOOKUP(탐구!$R$16, '전체성적(반별)'!S50:V50, 4, FALSE)</f>
        <v>#N/A</v>
      </c>
      <c r="S187" t="e">
        <f>VLOOKUP(탐구!$S$16, '전체성적(반별)'!S50:V50, 4, FALSE)</f>
        <v>#N/A</v>
      </c>
    </row>
    <row r="188" spans="1:19">
      <c r="A188">
        <v>172</v>
      </c>
      <c r="C188" t="e">
        <f>VLOOKUP(탐구!$C$16, '전체성적(반별)'!S51:V51, 4, FALSE)</f>
        <v>#N/A</v>
      </c>
      <c r="D188" t="e">
        <f>VLOOKUP(탐구!$D$16, '전체성적(반별)'!S51:V51, 4, FALSE)</f>
        <v>#N/A</v>
      </c>
      <c r="E188" t="e">
        <f>VLOOKUP(탐구!$E$16, '전체성적(반별)'!S51:V51, 4, FALSE)</f>
        <v>#N/A</v>
      </c>
      <c r="F188">
        <f>VLOOKUP(탐구!$F$16, '전체성적(반별)'!S51:V51, 4, FALSE)</f>
        <v>7</v>
      </c>
      <c r="G188" t="e">
        <f>VLOOKUP(탐구!$G$16, '전체성적(반별)'!S51:V51, 4, FALSE)</f>
        <v>#N/A</v>
      </c>
      <c r="H188" t="e">
        <f>VLOOKUP(탐구!$H$16, '전체성적(반별)'!S51:V51, 4, FALSE)</f>
        <v>#N/A</v>
      </c>
      <c r="I188" t="e">
        <f>VLOOKUP(탐구!$I$16, '전체성적(반별)'!S51:V51, 4, FALSE)</f>
        <v>#N/A</v>
      </c>
      <c r="J188" t="e">
        <f>VLOOKUP(탐구!$J$16, '전체성적(반별)'!S51:V51, 4, FALSE)</f>
        <v>#N/A</v>
      </c>
      <c r="K188" t="e">
        <f>VLOOKUP(탐구!$K$16, '전체성적(반별)'!S51:V51, 4, FALSE)</f>
        <v>#N/A</v>
      </c>
      <c r="L188" t="e">
        <f>VLOOKUP(탐구!$L$16, '전체성적(반별)'!S51:V51, 4, FALSE)</f>
        <v>#N/A</v>
      </c>
      <c r="M188" t="e">
        <f>VLOOKUP(탐구!$M$16, '전체성적(반별)'!S51:V51, 4, FALSE)</f>
        <v>#N/A</v>
      </c>
      <c r="N188" t="e">
        <f>VLOOKUP(탐구!$N$16, '전체성적(반별)'!S51:V51, 4, FALSE)</f>
        <v>#N/A</v>
      </c>
      <c r="O188" t="e">
        <f>VLOOKUP(탐구!$O$16, '전체성적(반별)'!S51:V51, 4, FALSE)</f>
        <v>#N/A</v>
      </c>
      <c r="P188" t="e">
        <f>VLOOKUP(탐구!$P$16, '전체성적(반별)'!S51:V51, 4, FALSE)</f>
        <v>#N/A</v>
      </c>
      <c r="Q188" t="e">
        <f>VLOOKUP(탐구!$Q$16, '전체성적(반별)'!S51:V51, 4, FALSE)</f>
        <v>#N/A</v>
      </c>
      <c r="R188" t="e">
        <f>VLOOKUP(탐구!$R$16, '전체성적(반별)'!S51:V51, 4, FALSE)</f>
        <v>#N/A</v>
      </c>
      <c r="S188" t="e">
        <f>VLOOKUP(탐구!$S$16, '전체성적(반별)'!S51:V51, 4, FALSE)</f>
        <v>#N/A</v>
      </c>
    </row>
    <row r="189" spans="1:19">
      <c r="A189">
        <v>173</v>
      </c>
      <c r="C189" t="e">
        <f>VLOOKUP(탐구!$C$16, '전체성적(반별)'!S52:V52, 4, FALSE)</f>
        <v>#N/A</v>
      </c>
      <c r="D189" t="e">
        <f>VLOOKUP(탐구!$D$16, '전체성적(반별)'!S52:V52, 4, FALSE)</f>
        <v>#N/A</v>
      </c>
      <c r="E189" t="e">
        <f>VLOOKUP(탐구!$E$16, '전체성적(반별)'!S52:V52, 4, FALSE)</f>
        <v>#N/A</v>
      </c>
      <c r="F189" t="e">
        <f>VLOOKUP(탐구!$F$16, '전체성적(반별)'!S52:V52, 4, FALSE)</f>
        <v>#N/A</v>
      </c>
      <c r="G189" t="e">
        <f>VLOOKUP(탐구!$G$16, '전체성적(반별)'!S52:V52, 4, FALSE)</f>
        <v>#N/A</v>
      </c>
      <c r="H189" t="e">
        <f>VLOOKUP(탐구!$H$16, '전체성적(반별)'!S52:V52, 4, FALSE)</f>
        <v>#N/A</v>
      </c>
      <c r="I189" t="e">
        <f>VLOOKUP(탐구!$I$16, '전체성적(반별)'!S52:V52, 4, FALSE)</f>
        <v>#N/A</v>
      </c>
      <c r="J189" t="e">
        <f>VLOOKUP(탐구!$J$16, '전체성적(반별)'!S52:V52, 4, FALSE)</f>
        <v>#N/A</v>
      </c>
      <c r="K189" t="e">
        <f>VLOOKUP(탐구!$K$16, '전체성적(반별)'!S52:V52, 4, FALSE)</f>
        <v>#N/A</v>
      </c>
      <c r="L189" t="e">
        <f>VLOOKUP(탐구!$L$16, '전체성적(반별)'!S52:V52, 4, FALSE)</f>
        <v>#N/A</v>
      </c>
      <c r="M189" t="e">
        <f>VLOOKUP(탐구!$M$16, '전체성적(반별)'!S52:V52, 4, FALSE)</f>
        <v>#N/A</v>
      </c>
      <c r="N189" t="e">
        <f>VLOOKUP(탐구!$N$16, '전체성적(반별)'!S52:V52, 4, FALSE)</f>
        <v>#N/A</v>
      </c>
      <c r="O189">
        <f>VLOOKUP(탐구!$O$16, '전체성적(반별)'!S52:V52, 4, FALSE)</f>
        <v>4</v>
      </c>
      <c r="P189" t="e">
        <f>VLOOKUP(탐구!$P$16, '전체성적(반별)'!S52:V52, 4, FALSE)</f>
        <v>#N/A</v>
      </c>
      <c r="Q189" t="e">
        <f>VLOOKUP(탐구!$Q$16, '전체성적(반별)'!S52:V52, 4, FALSE)</f>
        <v>#N/A</v>
      </c>
      <c r="R189" t="e">
        <f>VLOOKUP(탐구!$R$16, '전체성적(반별)'!S52:V52, 4, FALSE)</f>
        <v>#N/A</v>
      </c>
      <c r="S189" t="e">
        <f>VLOOKUP(탐구!$S$16, '전체성적(반별)'!S52:V52, 4, FALSE)</f>
        <v>#N/A</v>
      </c>
    </row>
    <row r="190" spans="1:19">
      <c r="A190">
        <v>174</v>
      </c>
      <c r="C190" t="e">
        <f>VLOOKUP(탐구!$C$16, '전체성적(반별)'!S53:V53, 4, FALSE)</f>
        <v>#N/A</v>
      </c>
      <c r="D190" t="e">
        <f>VLOOKUP(탐구!$D$16, '전체성적(반별)'!S53:V53, 4, FALSE)</f>
        <v>#N/A</v>
      </c>
      <c r="E190" t="e">
        <f>VLOOKUP(탐구!$E$16, '전체성적(반별)'!S53:V53, 4, FALSE)</f>
        <v>#N/A</v>
      </c>
      <c r="F190">
        <f>VLOOKUP(탐구!$F$16, '전체성적(반별)'!S53:V53, 4, FALSE)</f>
        <v>6</v>
      </c>
      <c r="G190" t="e">
        <f>VLOOKUP(탐구!$G$16, '전체성적(반별)'!S53:V53, 4, FALSE)</f>
        <v>#N/A</v>
      </c>
      <c r="H190" t="e">
        <f>VLOOKUP(탐구!$H$16, '전체성적(반별)'!S53:V53, 4, FALSE)</f>
        <v>#N/A</v>
      </c>
      <c r="I190" t="e">
        <f>VLOOKUP(탐구!$I$16, '전체성적(반별)'!S53:V53, 4, FALSE)</f>
        <v>#N/A</v>
      </c>
      <c r="J190" t="e">
        <f>VLOOKUP(탐구!$J$16, '전체성적(반별)'!S53:V53, 4, FALSE)</f>
        <v>#N/A</v>
      </c>
      <c r="K190" t="e">
        <f>VLOOKUP(탐구!$K$16, '전체성적(반별)'!S53:V53, 4, FALSE)</f>
        <v>#N/A</v>
      </c>
      <c r="L190" t="e">
        <f>VLOOKUP(탐구!$L$16, '전체성적(반별)'!S53:V53, 4, FALSE)</f>
        <v>#N/A</v>
      </c>
      <c r="M190" t="e">
        <f>VLOOKUP(탐구!$M$16, '전체성적(반별)'!S53:V53, 4, FALSE)</f>
        <v>#N/A</v>
      </c>
      <c r="N190" t="e">
        <f>VLOOKUP(탐구!$N$16, '전체성적(반별)'!S53:V53, 4, FALSE)</f>
        <v>#N/A</v>
      </c>
      <c r="O190" t="e">
        <f>VLOOKUP(탐구!$O$16, '전체성적(반별)'!S53:V53, 4, FALSE)</f>
        <v>#N/A</v>
      </c>
      <c r="P190" t="e">
        <f>VLOOKUP(탐구!$P$16, '전체성적(반별)'!S53:V53, 4, FALSE)</f>
        <v>#N/A</v>
      </c>
      <c r="Q190" t="e">
        <f>VLOOKUP(탐구!$Q$16, '전체성적(반별)'!S53:V53, 4, FALSE)</f>
        <v>#N/A</v>
      </c>
      <c r="R190" t="e">
        <f>VLOOKUP(탐구!$R$16, '전체성적(반별)'!S53:V53, 4, FALSE)</f>
        <v>#N/A</v>
      </c>
      <c r="S190" t="e">
        <f>VLOOKUP(탐구!$S$16, '전체성적(반별)'!S53:V53, 4, FALSE)</f>
        <v>#N/A</v>
      </c>
    </row>
    <row r="191" spans="1:19">
      <c r="A191">
        <v>175</v>
      </c>
      <c r="C191" t="e">
        <f>VLOOKUP(탐구!$C$16, '전체성적(반별)'!S54:V54, 4, FALSE)</f>
        <v>#N/A</v>
      </c>
      <c r="D191" t="e">
        <f>VLOOKUP(탐구!$D$16, '전체성적(반별)'!S54:V54, 4, FALSE)</f>
        <v>#N/A</v>
      </c>
      <c r="E191" t="e">
        <f>VLOOKUP(탐구!$E$16, '전체성적(반별)'!S54:V54, 4, FALSE)</f>
        <v>#N/A</v>
      </c>
      <c r="F191" t="e">
        <f>VLOOKUP(탐구!$F$16, '전체성적(반별)'!S54:V54, 4, FALSE)</f>
        <v>#N/A</v>
      </c>
      <c r="G191" t="e">
        <f>VLOOKUP(탐구!$G$16, '전체성적(반별)'!S54:V54, 4, FALSE)</f>
        <v>#N/A</v>
      </c>
      <c r="H191" t="e">
        <f>VLOOKUP(탐구!$H$16, '전체성적(반별)'!S54:V54, 4, FALSE)</f>
        <v>#N/A</v>
      </c>
      <c r="I191">
        <f>VLOOKUP(탐구!$I$16, '전체성적(반별)'!S54:V54, 4, FALSE)</f>
        <v>4</v>
      </c>
      <c r="J191" t="e">
        <f>VLOOKUP(탐구!$J$16, '전체성적(반별)'!S54:V54, 4, FALSE)</f>
        <v>#N/A</v>
      </c>
      <c r="K191" t="e">
        <f>VLOOKUP(탐구!$K$16, '전체성적(반별)'!S54:V54, 4, FALSE)</f>
        <v>#N/A</v>
      </c>
      <c r="L191" t="e">
        <f>VLOOKUP(탐구!$L$16, '전체성적(반별)'!S54:V54, 4, FALSE)</f>
        <v>#N/A</v>
      </c>
      <c r="M191" t="e">
        <f>VLOOKUP(탐구!$M$16, '전체성적(반별)'!S54:V54, 4, FALSE)</f>
        <v>#N/A</v>
      </c>
      <c r="N191" t="e">
        <f>VLOOKUP(탐구!$N$16, '전체성적(반별)'!S54:V54, 4, FALSE)</f>
        <v>#N/A</v>
      </c>
      <c r="O191" t="e">
        <f>VLOOKUP(탐구!$O$16, '전체성적(반별)'!S54:V54, 4, FALSE)</f>
        <v>#N/A</v>
      </c>
      <c r="P191" t="e">
        <f>VLOOKUP(탐구!$P$16, '전체성적(반별)'!S54:V54, 4, FALSE)</f>
        <v>#N/A</v>
      </c>
      <c r="Q191" t="e">
        <f>VLOOKUP(탐구!$Q$16, '전체성적(반별)'!S54:V54, 4, FALSE)</f>
        <v>#N/A</v>
      </c>
      <c r="R191" t="e">
        <f>VLOOKUP(탐구!$R$16, '전체성적(반별)'!S54:V54, 4, FALSE)</f>
        <v>#N/A</v>
      </c>
      <c r="S191" t="e">
        <f>VLOOKUP(탐구!$S$16, '전체성적(반별)'!S54:V54, 4, FALSE)</f>
        <v>#N/A</v>
      </c>
    </row>
    <row r="192" spans="1:19">
      <c r="A192">
        <v>176</v>
      </c>
      <c r="C192" t="e">
        <f>VLOOKUP(탐구!$C$16, '전체성적(반별)'!S55:V55, 4, FALSE)</f>
        <v>#N/A</v>
      </c>
      <c r="D192" t="e">
        <f>VLOOKUP(탐구!$D$16, '전체성적(반별)'!S55:V55, 4, FALSE)</f>
        <v>#N/A</v>
      </c>
      <c r="E192" t="e">
        <f>VLOOKUP(탐구!$E$16, '전체성적(반별)'!S55:V55, 4, FALSE)</f>
        <v>#N/A</v>
      </c>
      <c r="F192" t="e">
        <f>VLOOKUP(탐구!$F$16, '전체성적(반별)'!S55:V55, 4, FALSE)</f>
        <v>#N/A</v>
      </c>
      <c r="G192" t="e">
        <f>VLOOKUP(탐구!$G$16, '전체성적(반별)'!S55:V55, 4, FALSE)</f>
        <v>#N/A</v>
      </c>
      <c r="H192" t="e">
        <f>VLOOKUP(탐구!$H$16, '전체성적(반별)'!S55:V55, 4, FALSE)</f>
        <v>#N/A</v>
      </c>
      <c r="I192" t="e">
        <f>VLOOKUP(탐구!$I$16, '전체성적(반별)'!S55:V55, 4, FALSE)</f>
        <v>#N/A</v>
      </c>
      <c r="J192" t="e">
        <f>VLOOKUP(탐구!$J$16, '전체성적(반별)'!S55:V55, 4, FALSE)</f>
        <v>#N/A</v>
      </c>
      <c r="K192" t="e">
        <f>VLOOKUP(탐구!$K$16, '전체성적(반별)'!S55:V55, 4, FALSE)</f>
        <v>#N/A</v>
      </c>
      <c r="L192" t="e">
        <f>VLOOKUP(탐구!$L$16, '전체성적(반별)'!S55:V55, 4, FALSE)</f>
        <v>#N/A</v>
      </c>
      <c r="M192" t="e">
        <f>VLOOKUP(탐구!$M$16, '전체성적(반별)'!S55:V55, 4, FALSE)</f>
        <v>#N/A</v>
      </c>
      <c r="N192" t="e">
        <f>VLOOKUP(탐구!$N$16, '전체성적(반별)'!S55:V55, 4, FALSE)</f>
        <v>#N/A</v>
      </c>
      <c r="O192" t="e">
        <f>VLOOKUP(탐구!$O$16, '전체성적(반별)'!S55:V55, 4, FALSE)</f>
        <v>#N/A</v>
      </c>
      <c r="P192" t="e">
        <f>VLOOKUP(탐구!$P$16, '전체성적(반별)'!S55:V55, 4, FALSE)</f>
        <v>#N/A</v>
      </c>
      <c r="Q192" t="e">
        <f>VLOOKUP(탐구!$Q$16, '전체성적(반별)'!S55:V55, 4, FALSE)</f>
        <v>#N/A</v>
      </c>
      <c r="R192" t="e">
        <f>VLOOKUP(탐구!$R$16, '전체성적(반별)'!S55:V55, 4, FALSE)</f>
        <v>#N/A</v>
      </c>
      <c r="S192">
        <f>VLOOKUP(탐구!$S$16, '전체성적(반별)'!S55:V55, 4, FALSE)</f>
        <v>5</v>
      </c>
    </row>
    <row r="193" spans="1:19">
      <c r="A193">
        <v>177</v>
      </c>
      <c r="C193" t="e">
        <f>VLOOKUP(탐구!$C$16, '전체성적(반별)'!S56:V56, 4, FALSE)</f>
        <v>#N/A</v>
      </c>
      <c r="D193" t="e">
        <f>VLOOKUP(탐구!$D$16, '전체성적(반별)'!S56:V56, 4, FALSE)</f>
        <v>#N/A</v>
      </c>
      <c r="E193" t="e">
        <f>VLOOKUP(탐구!$E$16, '전체성적(반별)'!S56:V56, 4, FALSE)</f>
        <v>#N/A</v>
      </c>
      <c r="F193">
        <f>VLOOKUP(탐구!$F$16, '전체성적(반별)'!S56:V56, 4, FALSE)</f>
        <v>4</v>
      </c>
      <c r="G193" t="e">
        <f>VLOOKUP(탐구!$G$16, '전체성적(반별)'!S56:V56, 4, FALSE)</f>
        <v>#N/A</v>
      </c>
      <c r="H193" t="e">
        <f>VLOOKUP(탐구!$H$16, '전체성적(반별)'!S56:V56, 4, FALSE)</f>
        <v>#N/A</v>
      </c>
      <c r="I193" t="e">
        <f>VLOOKUP(탐구!$I$16, '전체성적(반별)'!S56:V56, 4, FALSE)</f>
        <v>#N/A</v>
      </c>
      <c r="J193" t="e">
        <f>VLOOKUP(탐구!$J$16, '전체성적(반별)'!S56:V56, 4, FALSE)</f>
        <v>#N/A</v>
      </c>
      <c r="K193" t="e">
        <f>VLOOKUP(탐구!$K$16, '전체성적(반별)'!S56:V56, 4, FALSE)</f>
        <v>#N/A</v>
      </c>
      <c r="L193" t="e">
        <f>VLOOKUP(탐구!$L$16, '전체성적(반별)'!S56:V56, 4, FALSE)</f>
        <v>#N/A</v>
      </c>
      <c r="M193" t="e">
        <f>VLOOKUP(탐구!$M$16, '전체성적(반별)'!S56:V56, 4, FALSE)</f>
        <v>#N/A</v>
      </c>
      <c r="N193" t="e">
        <f>VLOOKUP(탐구!$N$16, '전체성적(반별)'!S56:V56, 4, FALSE)</f>
        <v>#N/A</v>
      </c>
      <c r="O193" t="e">
        <f>VLOOKUP(탐구!$O$16, '전체성적(반별)'!S56:V56, 4, FALSE)</f>
        <v>#N/A</v>
      </c>
      <c r="P193" t="e">
        <f>VLOOKUP(탐구!$P$16, '전체성적(반별)'!S56:V56, 4, FALSE)</f>
        <v>#N/A</v>
      </c>
      <c r="Q193" t="e">
        <f>VLOOKUP(탐구!$Q$16, '전체성적(반별)'!S56:V56, 4, FALSE)</f>
        <v>#N/A</v>
      </c>
      <c r="R193" t="e">
        <f>VLOOKUP(탐구!$R$16, '전체성적(반별)'!S56:V56, 4, FALSE)</f>
        <v>#N/A</v>
      </c>
      <c r="S193" t="e">
        <f>VLOOKUP(탐구!$S$16, '전체성적(반별)'!S56:V56, 4, FALSE)</f>
        <v>#N/A</v>
      </c>
    </row>
    <row r="194" spans="1:19">
      <c r="A194">
        <v>178</v>
      </c>
      <c r="C194" t="e">
        <f>VLOOKUP(탐구!$C$16, '전체성적(반별)'!S57:V57, 4, FALSE)</f>
        <v>#N/A</v>
      </c>
      <c r="D194" t="e">
        <f>VLOOKUP(탐구!$D$16, '전체성적(반별)'!S57:V57, 4, FALSE)</f>
        <v>#N/A</v>
      </c>
      <c r="E194" t="e">
        <f>VLOOKUP(탐구!$E$16, '전체성적(반별)'!S57:V57, 4, FALSE)</f>
        <v>#N/A</v>
      </c>
      <c r="F194">
        <f>VLOOKUP(탐구!$F$16, '전체성적(반별)'!S57:V57, 4, FALSE)</f>
        <v>7</v>
      </c>
      <c r="G194" t="e">
        <f>VLOOKUP(탐구!$G$16, '전체성적(반별)'!S57:V57, 4, FALSE)</f>
        <v>#N/A</v>
      </c>
      <c r="H194" t="e">
        <f>VLOOKUP(탐구!$H$16, '전체성적(반별)'!S57:V57, 4, FALSE)</f>
        <v>#N/A</v>
      </c>
      <c r="I194" t="e">
        <f>VLOOKUP(탐구!$I$16, '전체성적(반별)'!S57:V57, 4, FALSE)</f>
        <v>#N/A</v>
      </c>
      <c r="J194" t="e">
        <f>VLOOKUP(탐구!$J$16, '전체성적(반별)'!S57:V57, 4, FALSE)</f>
        <v>#N/A</v>
      </c>
      <c r="K194" t="e">
        <f>VLOOKUP(탐구!$K$16, '전체성적(반별)'!S57:V57, 4, FALSE)</f>
        <v>#N/A</v>
      </c>
      <c r="L194" t="e">
        <f>VLOOKUP(탐구!$L$16, '전체성적(반별)'!S57:V57, 4, FALSE)</f>
        <v>#N/A</v>
      </c>
      <c r="M194" t="e">
        <f>VLOOKUP(탐구!$M$16, '전체성적(반별)'!S57:V57, 4, FALSE)</f>
        <v>#N/A</v>
      </c>
      <c r="N194" t="e">
        <f>VLOOKUP(탐구!$N$16, '전체성적(반별)'!S57:V57, 4, FALSE)</f>
        <v>#N/A</v>
      </c>
      <c r="O194" t="e">
        <f>VLOOKUP(탐구!$O$16, '전체성적(반별)'!S57:V57, 4, FALSE)</f>
        <v>#N/A</v>
      </c>
      <c r="P194" t="e">
        <f>VLOOKUP(탐구!$P$16, '전체성적(반별)'!S57:V57, 4, FALSE)</f>
        <v>#N/A</v>
      </c>
      <c r="Q194" t="e">
        <f>VLOOKUP(탐구!$Q$16, '전체성적(반별)'!S57:V57, 4, FALSE)</f>
        <v>#N/A</v>
      </c>
      <c r="R194" t="e">
        <f>VLOOKUP(탐구!$R$16, '전체성적(반별)'!S57:V57, 4, FALSE)</f>
        <v>#N/A</v>
      </c>
      <c r="S194" t="e">
        <f>VLOOKUP(탐구!$S$16, '전체성적(반별)'!S57:V57, 4, FALSE)</f>
        <v>#N/A</v>
      </c>
    </row>
    <row r="195" spans="1:19">
      <c r="A195">
        <v>179</v>
      </c>
      <c r="C195" t="e">
        <f>VLOOKUP(탐구!$C$16, '전체성적(반별)'!S58:V58, 4, FALSE)</f>
        <v>#N/A</v>
      </c>
      <c r="D195" t="e">
        <f>VLOOKUP(탐구!$D$16, '전체성적(반별)'!S58:V58, 4, FALSE)</f>
        <v>#N/A</v>
      </c>
      <c r="E195" t="e">
        <f>VLOOKUP(탐구!$E$16, '전체성적(반별)'!S58:V58, 4, FALSE)</f>
        <v>#N/A</v>
      </c>
      <c r="F195" t="e">
        <f>VLOOKUP(탐구!$F$16, '전체성적(반별)'!S58:V58, 4, FALSE)</f>
        <v>#N/A</v>
      </c>
      <c r="G195" t="e">
        <f>VLOOKUP(탐구!$G$16, '전체성적(반별)'!S58:V58, 4, FALSE)</f>
        <v>#N/A</v>
      </c>
      <c r="H195" t="e">
        <f>VLOOKUP(탐구!$H$16, '전체성적(반별)'!S58:V58, 4, FALSE)</f>
        <v>#N/A</v>
      </c>
      <c r="I195" t="e">
        <f>VLOOKUP(탐구!$I$16, '전체성적(반별)'!S58:V58, 4, FALSE)</f>
        <v>#N/A</v>
      </c>
      <c r="J195" t="e">
        <f>VLOOKUP(탐구!$J$16, '전체성적(반별)'!S58:V58, 4, FALSE)</f>
        <v>#N/A</v>
      </c>
      <c r="K195" t="e">
        <f>VLOOKUP(탐구!$K$16, '전체성적(반별)'!S58:V58, 4, FALSE)</f>
        <v>#N/A</v>
      </c>
      <c r="L195" t="e">
        <f>VLOOKUP(탐구!$L$16, '전체성적(반별)'!S58:V58, 4, FALSE)</f>
        <v>#N/A</v>
      </c>
      <c r="M195" t="e">
        <f>VLOOKUP(탐구!$M$16, '전체성적(반별)'!S58:V58, 4, FALSE)</f>
        <v>#N/A</v>
      </c>
      <c r="N195" t="e">
        <f>VLOOKUP(탐구!$N$16, '전체성적(반별)'!S58:V58, 4, FALSE)</f>
        <v>#N/A</v>
      </c>
      <c r="O195">
        <f>VLOOKUP(탐구!$O$16, '전체성적(반별)'!S58:V58, 4, FALSE)</f>
        <v>7</v>
      </c>
      <c r="P195" t="e">
        <f>VLOOKUP(탐구!$P$16, '전체성적(반별)'!S58:V58, 4, FALSE)</f>
        <v>#N/A</v>
      </c>
      <c r="Q195" t="e">
        <f>VLOOKUP(탐구!$Q$16, '전체성적(반별)'!S58:V58, 4, FALSE)</f>
        <v>#N/A</v>
      </c>
      <c r="R195" t="e">
        <f>VLOOKUP(탐구!$R$16, '전체성적(반별)'!S58:V58, 4, FALSE)</f>
        <v>#N/A</v>
      </c>
      <c r="S195" t="e">
        <f>VLOOKUP(탐구!$S$16, '전체성적(반별)'!S58:V58, 4, FALSE)</f>
        <v>#N/A</v>
      </c>
    </row>
    <row r="196" spans="1:19">
      <c r="A196">
        <v>180</v>
      </c>
      <c r="C196" t="e">
        <f>VLOOKUP(탐구!$C$16, '전체성적(반별)'!S59:V59, 4, FALSE)</f>
        <v>#N/A</v>
      </c>
      <c r="D196" t="e">
        <f>VLOOKUP(탐구!$D$16, '전체성적(반별)'!S59:V59, 4, FALSE)</f>
        <v>#N/A</v>
      </c>
      <c r="E196" t="e">
        <f>VLOOKUP(탐구!$E$16, '전체성적(반별)'!S59:V59, 4, FALSE)</f>
        <v>#N/A</v>
      </c>
      <c r="F196">
        <f>VLOOKUP(탐구!$F$16, '전체성적(반별)'!S59:V59, 4, FALSE)</f>
        <v>5</v>
      </c>
      <c r="G196" t="e">
        <f>VLOOKUP(탐구!$G$16, '전체성적(반별)'!S59:V59, 4, FALSE)</f>
        <v>#N/A</v>
      </c>
      <c r="H196" t="e">
        <f>VLOOKUP(탐구!$H$16, '전체성적(반별)'!S59:V59, 4, FALSE)</f>
        <v>#N/A</v>
      </c>
      <c r="I196" t="e">
        <f>VLOOKUP(탐구!$I$16, '전체성적(반별)'!S59:V59, 4, FALSE)</f>
        <v>#N/A</v>
      </c>
      <c r="J196" t="e">
        <f>VLOOKUP(탐구!$J$16, '전체성적(반별)'!S59:V59, 4, FALSE)</f>
        <v>#N/A</v>
      </c>
      <c r="K196" t="e">
        <f>VLOOKUP(탐구!$K$16, '전체성적(반별)'!S59:V59, 4, FALSE)</f>
        <v>#N/A</v>
      </c>
      <c r="L196" t="e">
        <f>VLOOKUP(탐구!$L$16, '전체성적(반별)'!S59:V59, 4, FALSE)</f>
        <v>#N/A</v>
      </c>
      <c r="M196" t="e">
        <f>VLOOKUP(탐구!$M$16, '전체성적(반별)'!S59:V59, 4, FALSE)</f>
        <v>#N/A</v>
      </c>
      <c r="N196" t="e">
        <f>VLOOKUP(탐구!$N$16, '전체성적(반별)'!S59:V59, 4, FALSE)</f>
        <v>#N/A</v>
      </c>
      <c r="O196" t="e">
        <f>VLOOKUP(탐구!$O$16, '전체성적(반별)'!S59:V59, 4, FALSE)</f>
        <v>#N/A</v>
      </c>
      <c r="P196" t="e">
        <f>VLOOKUP(탐구!$P$16, '전체성적(반별)'!S59:V59, 4, FALSE)</f>
        <v>#N/A</v>
      </c>
      <c r="Q196" t="e">
        <f>VLOOKUP(탐구!$Q$16, '전체성적(반별)'!S59:V59, 4, FALSE)</f>
        <v>#N/A</v>
      </c>
      <c r="R196" t="e">
        <f>VLOOKUP(탐구!$R$16, '전체성적(반별)'!S59:V59, 4, FALSE)</f>
        <v>#N/A</v>
      </c>
      <c r="S196" t="e">
        <f>VLOOKUP(탐구!$S$16, '전체성적(반별)'!S59:V59, 4, FALSE)</f>
        <v>#N/A</v>
      </c>
    </row>
    <row r="197" spans="1:19">
      <c r="A197">
        <v>181</v>
      </c>
      <c r="C197" t="e">
        <f>VLOOKUP(탐구!$C$16, '전체성적(반별)'!S60:V60, 4, FALSE)</f>
        <v>#N/A</v>
      </c>
      <c r="D197">
        <f>VLOOKUP(탐구!$D$16, '전체성적(반별)'!S60:V60, 4, FALSE)</f>
        <v>8</v>
      </c>
      <c r="E197" t="e">
        <f>VLOOKUP(탐구!$E$16, '전체성적(반별)'!S60:V60, 4, FALSE)</f>
        <v>#N/A</v>
      </c>
      <c r="F197" t="e">
        <f>VLOOKUP(탐구!$F$16, '전체성적(반별)'!S60:V60, 4, FALSE)</f>
        <v>#N/A</v>
      </c>
      <c r="G197" t="e">
        <f>VLOOKUP(탐구!$G$16, '전체성적(반별)'!S60:V60, 4, FALSE)</f>
        <v>#N/A</v>
      </c>
      <c r="H197" t="e">
        <f>VLOOKUP(탐구!$H$16, '전체성적(반별)'!S60:V60, 4, FALSE)</f>
        <v>#N/A</v>
      </c>
      <c r="I197" t="e">
        <f>VLOOKUP(탐구!$I$16, '전체성적(반별)'!S60:V60, 4, FALSE)</f>
        <v>#N/A</v>
      </c>
      <c r="J197" t="e">
        <f>VLOOKUP(탐구!$J$16, '전체성적(반별)'!S60:V60, 4, FALSE)</f>
        <v>#N/A</v>
      </c>
      <c r="K197" t="e">
        <f>VLOOKUP(탐구!$K$16, '전체성적(반별)'!S60:V60, 4, FALSE)</f>
        <v>#N/A</v>
      </c>
      <c r="L197" t="e">
        <f>VLOOKUP(탐구!$L$16, '전체성적(반별)'!S60:V60, 4, FALSE)</f>
        <v>#N/A</v>
      </c>
      <c r="M197" t="e">
        <f>VLOOKUP(탐구!$M$16, '전체성적(반별)'!S60:V60, 4, FALSE)</f>
        <v>#N/A</v>
      </c>
      <c r="N197" t="e">
        <f>VLOOKUP(탐구!$N$16, '전체성적(반별)'!S60:V60, 4, FALSE)</f>
        <v>#N/A</v>
      </c>
      <c r="O197" t="e">
        <f>VLOOKUP(탐구!$O$16, '전체성적(반별)'!S60:V60, 4, FALSE)</f>
        <v>#N/A</v>
      </c>
      <c r="P197" t="e">
        <f>VLOOKUP(탐구!$P$16, '전체성적(반별)'!S60:V60, 4, FALSE)</f>
        <v>#N/A</v>
      </c>
      <c r="Q197" t="e">
        <f>VLOOKUP(탐구!$Q$16, '전체성적(반별)'!S60:V60, 4, FALSE)</f>
        <v>#N/A</v>
      </c>
      <c r="R197" t="e">
        <f>VLOOKUP(탐구!$R$16, '전체성적(반별)'!S60:V60, 4, FALSE)</f>
        <v>#N/A</v>
      </c>
      <c r="S197" t="e">
        <f>VLOOKUP(탐구!$S$16, '전체성적(반별)'!S60:V60, 4, FALSE)</f>
        <v>#N/A</v>
      </c>
    </row>
    <row r="198" spans="1:19">
      <c r="A198">
        <v>182</v>
      </c>
      <c r="C198" t="e">
        <f>VLOOKUP(탐구!$C$16, '전체성적(반별)'!S61:V61, 4, FALSE)</f>
        <v>#N/A</v>
      </c>
      <c r="D198" t="e">
        <f>VLOOKUP(탐구!$D$16, '전체성적(반별)'!S61:V61, 4, FALSE)</f>
        <v>#N/A</v>
      </c>
      <c r="E198" t="e">
        <f>VLOOKUP(탐구!$E$16, '전체성적(반별)'!S61:V61, 4, FALSE)</f>
        <v>#N/A</v>
      </c>
      <c r="F198" t="e">
        <f>VLOOKUP(탐구!$F$16, '전체성적(반별)'!S61:V61, 4, FALSE)</f>
        <v>#N/A</v>
      </c>
      <c r="G198" t="e">
        <f>VLOOKUP(탐구!$G$16, '전체성적(반별)'!S61:V61, 4, FALSE)</f>
        <v>#N/A</v>
      </c>
      <c r="H198" t="e">
        <f>VLOOKUP(탐구!$H$16, '전체성적(반별)'!S61:V61, 4, FALSE)</f>
        <v>#N/A</v>
      </c>
      <c r="I198" t="e">
        <f>VLOOKUP(탐구!$I$16, '전체성적(반별)'!S61:V61, 4, FALSE)</f>
        <v>#N/A</v>
      </c>
      <c r="J198" t="e">
        <f>VLOOKUP(탐구!$J$16, '전체성적(반별)'!S61:V61, 4, FALSE)</f>
        <v>#N/A</v>
      </c>
      <c r="K198" t="e">
        <f>VLOOKUP(탐구!$K$16, '전체성적(반별)'!S61:V61, 4, FALSE)</f>
        <v>#N/A</v>
      </c>
      <c r="L198" t="e">
        <f>VLOOKUP(탐구!$L$16, '전체성적(반별)'!S61:V61, 4, FALSE)</f>
        <v>#N/A</v>
      </c>
      <c r="M198" t="e">
        <f>VLOOKUP(탐구!$M$16, '전체성적(반별)'!S61:V61, 4, FALSE)</f>
        <v>#N/A</v>
      </c>
      <c r="N198" t="e">
        <f>VLOOKUP(탐구!$N$16, '전체성적(반별)'!S61:V61, 4, FALSE)</f>
        <v>#N/A</v>
      </c>
      <c r="O198">
        <f>VLOOKUP(탐구!$O$16, '전체성적(반별)'!S61:V61, 4, FALSE)</f>
        <v>3</v>
      </c>
      <c r="P198" t="e">
        <f>VLOOKUP(탐구!$P$16, '전체성적(반별)'!S61:V61, 4, FALSE)</f>
        <v>#N/A</v>
      </c>
      <c r="Q198" t="e">
        <f>VLOOKUP(탐구!$Q$16, '전체성적(반별)'!S61:V61, 4, FALSE)</f>
        <v>#N/A</v>
      </c>
      <c r="R198" t="e">
        <f>VLOOKUP(탐구!$R$16, '전체성적(반별)'!S61:V61, 4, FALSE)</f>
        <v>#N/A</v>
      </c>
      <c r="S198" t="e">
        <f>VLOOKUP(탐구!$S$16, '전체성적(반별)'!S61:V61, 4, FALSE)</f>
        <v>#N/A</v>
      </c>
    </row>
    <row r="199" spans="1:19">
      <c r="A199">
        <v>183</v>
      </c>
      <c r="C199" t="e">
        <f>VLOOKUP(탐구!$C$16, '전체성적(반별)'!S62:V62, 4, FALSE)</f>
        <v>#N/A</v>
      </c>
      <c r="D199" t="e">
        <f>VLOOKUP(탐구!$D$16, '전체성적(반별)'!S62:V62, 4, FALSE)</f>
        <v>#N/A</v>
      </c>
      <c r="E199" t="e">
        <f>VLOOKUP(탐구!$E$16, '전체성적(반별)'!S62:V62, 4, FALSE)</f>
        <v>#N/A</v>
      </c>
      <c r="F199" t="e">
        <f>VLOOKUP(탐구!$F$16, '전체성적(반별)'!S62:V62, 4, FALSE)</f>
        <v>#N/A</v>
      </c>
      <c r="G199" t="e">
        <f>VLOOKUP(탐구!$G$16, '전체성적(반별)'!S62:V62, 4, FALSE)</f>
        <v>#N/A</v>
      </c>
      <c r="H199" t="e">
        <f>VLOOKUP(탐구!$H$16, '전체성적(반별)'!S62:V62, 4, FALSE)</f>
        <v>#N/A</v>
      </c>
      <c r="I199">
        <f>VLOOKUP(탐구!$I$16, '전체성적(반별)'!S62:V62, 4, FALSE)</f>
        <v>2</v>
      </c>
      <c r="J199" t="e">
        <f>VLOOKUP(탐구!$J$16, '전체성적(반별)'!S62:V62, 4, FALSE)</f>
        <v>#N/A</v>
      </c>
      <c r="K199" t="e">
        <f>VLOOKUP(탐구!$K$16, '전체성적(반별)'!S62:V62, 4, FALSE)</f>
        <v>#N/A</v>
      </c>
      <c r="L199" t="e">
        <f>VLOOKUP(탐구!$L$16, '전체성적(반별)'!S62:V62, 4, FALSE)</f>
        <v>#N/A</v>
      </c>
      <c r="M199" t="e">
        <f>VLOOKUP(탐구!$M$16, '전체성적(반별)'!S62:V62, 4, FALSE)</f>
        <v>#N/A</v>
      </c>
      <c r="N199" t="e">
        <f>VLOOKUP(탐구!$N$16, '전체성적(반별)'!S62:V62, 4, FALSE)</f>
        <v>#N/A</v>
      </c>
      <c r="O199" t="e">
        <f>VLOOKUP(탐구!$O$16, '전체성적(반별)'!S62:V62, 4, FALSE)</f>
        <v>#N/A</v>
      </c>
      <c r="P199" t="e">
        <f>VLOOKUP(탐구!$P$16, '전체성적(반별)'!S62:V62, 4, FALSE)</f>
        <v>#N/A</v>
      </c>
      <c r="Q199" t="e">
        <f>VLOOKUP(탐구!$Q$16, '전체성적(반별)'!S62:V62, 4, FALSE)</f>
        <v>#N/A</v>
      </c>
      <c r="R199" t="e">
        <f>VLOOKUP(탐구!$R$16, '전체성적(반별)'!S62:V62, 4, FALSE)</f>
        <v>#N/A</v>
      </c>
      <c r="S199" t="e">
        <f>VLOOKUP(탐구!$S$16, '전체성적(반별)'!S62:V62, 4, FALSE)</f>
        <v>#N/A</v>
      </c>
    </row>
    <row r="200" spans="1:19">
      <c r="A200">
        <v>184</v>
      </c>
      <c r="C200" t="e">
        <f>VLOOKUP(탐구!$C$16, '전체성적(반별)'!S63:V63, 4, FALSE)</f>
        <v>#N/A</v>
      </c>
      <c r="D200" t="e">
        <f>VLOOKUP(탐구!$D$16, '전체성적(반별)'!S63:V63, 4, FALSE)</f>
        <v>#N/A</v>
      </c>
      <c r="E200" t="e">
        <f>VLOOKUP(탐구!$E$16, '전체성적(반별)'!S63:V63, 4, FALSE)</f>
        <v>#N/A</v>
      </c>
      <c r="F200" t="e">
        <f>VLOOKUP(탐구!$F$16, '전체성적(반별)'!S63:V63, 4, FALSE)</f>
        <v>#N/A</v>
      </c>
      <c r="G200" t="e">
        <f>VLOOKUP(탐구!$G$16, '전체성적(반별)'!S63:V63, 4, FALSE)</f>
        <v>#N/A</v>
      </c>
      <c r="H200" t="e">
        <f>VLOOKUP(탐구!$H$16, '전체성적(반별)'!S63:V63, 4, FALSE)</f>
        <v>#N/A</v>
      </c>
      <c r="I200">
        <f>VLOOKUP(탐구!$I$16, '전체성적(반별)'!S63:V63, 4, FALSE)</f>
        <v>3</v>
      </c>
      <c r="J200" t="e">
        <f>VLOOKUP(탐구!$J$16, '전체성적(반별)'!S63:V63, 4, FALSE)</f>
        <v>#N/A</v>
      </c>
      <c r="K200" t="e">
        <f>VLOOKUP(탐구!$K$16, '전체성적(반별)'!S63:V63, 4, FALSE)</f>
        <v>#N/A</v>
      </c>
      <c r="L200" t="e">
        <f>VLOOKUP(탐구!$L$16, '전체성적(반별)'!S63:V63, 4, FALSE)</f>
        <v>#N/A</v>
      </c>
      <c r="M200" t="e">
        <f>VLOOKUP(탐구!$M$16, '전체성적(반별)'!S63:V63, 4, FALSE)</f>
        <v>#N/A</v>
      </c>
      <c r="N200" t="e">
        <f>VLOOKUP(탐구!$N$16, '전체성적(반별)'!S63:V63, 4, FALSE)</f>
        <v>#N/A</v>
      </c>
      <c r="O200" t="e">
        <f>VLOOKUP(탐구!$O$16, '전체성적(반별)'!S63:V63, 4, FALSE)</f>
        <v>#N/A</v>
      </c>
      <c r="P200" t="e">
        <f>VLOOKUP(탐구!$P$16, '전체성적(반별)'!S63:V63, 4, FALSE)</f>
        <v>#N/A</v>
      </c>
      <c r="Q200" t="e">
        <f>VLOOKUP(탐구!$Q$16, '전체성적(반별)'!S63:V63, 4, FALSE)</f>
        <v>#N/A</v>
      </c>
      <c r="R200" t="e">
        <f>VLOOKUP(탐구!$R$16, '전체성적(반별)'!S63:V63, 4, FALSE)</f>
        <v>#N/A</v>
      </c>
      <c r="S200" t="e">
        <f>VLOOKUP(탐구!$S$16, '전체성적(반별)'!S63:V63, 4, FALSE)</f>
        <v>#N/A</v>
      </c>
    </row>
    <row r="201" spans="1:19">
      <c r="A201">
        <v>185</v>
      </c>
      <c r="C201" t="e">
        <f>VLOOKUP(탐구!$C$16, '전체성적(반별)'!S64:V64, 4, FALSE)</f>
        <v>#N/A</v>
      </c>
      <c r="D201" t="e">
        <f>VLOOKUP(탐구!$D$16, '전체성적(반별)'!S64:V64, 4, FALSE)</f>
        <v>#N/A</v>
      </c>
      <c r="E201" t="e">
        <f>VLOOKUP(탐구!$E$16, '전체성적(반별)'!S64:V64, 4, FALSE)</f>
        <v>#N/A</v>
      </c>
      <c r="F201" t="e">
        <f>VLOOKUP(탐구!$F$16, '전체성적(반별)'!S64:V64, 4, FALSE)</f>
        <v>#N/A</v>
      </c>
      <c r="G201" t="e">
        <f>VLOOKUP(탐구!$G$16, '전체성적(반별)'!S64:V64, 4, FALSE)</f>
        <v>#N/A</v>
      </c>
      <c r="H201" t="e">
        <f>VLOOKUP(탐구!$H$16, '전체성적(반별)'!S64:V64, 4, FALSE)</f>
        <v>#N/A</v>
      </c>
      <c r="I201" t="e">
        <f>VLOOKUP(탐구!$I$16, '전체성적(반별)'!S64:V64, 4, FALSE)</f>
        <v>#N/A</v>
      </c>
      <c r="J201" t="e">
        <f>VLOOKUP(탐구!$J$16, '전체성적(반별)'!S64:V64, 4, FALSE)</f>
        <v>#N/A</v>
      </c>
      <c r="K201" t="e">
        <f>VLOOKUP(탐구!$K$16, '전체성적(반별)'!S64:V64, 4, FALSE)</f>
        <v>#N/A</v>
      </c>
      <c r="L201" t="e">
        <f>VLOOKUP(탐구!$L$16, '전체성적(반별)'!S64:V64, 4, FALSE)</f>
        <v>#N/A</v>
      </c>
      <c r="M201" t="e">
        <f>VLOOKUP(탐구!$M$16, '전체성적(반별)'!S64:V64, 4, FALSE)</f>
        <v>#N/A</v>
      </c>
      <c r="N201" t="e">
        <f>VLOOKUP(탐구!$N$16, '전체성적(반별)'!S64:V64, 4, FALSE)</f>
        <v>#N/A</v>
      </c>
      <c r="O201">
        <f>VLOOKUP(탐구!$O$16, '전체성적(반별)'!S64:V64, 4, FALSE)</f>
        <v>5</v>
      </c>
      <c r="P201" t="e">
        <f>VLOOKUP(탐구!$P$16, '전체성적(반별)'!S64:V64, 4, FALSE)</f>
        <v>#N/A</v>
      </c>
      <c r="Q201" t="e">
        <f>VLOOKUP(탐구!$Q$16, '전체성적(반별)'!S64:V64, 4, FALSE)</f>
        <v>#N/A</v>
      </c>
      <c r="R201" t="e">
        <f>VLOOKUP(탐구!$R$16, '전체성적(반별)'!S64:V64, 4, FALSE)</f>
        <v>#N/A</v>
      </c>
      <c r="S201" t="e">
        <f>VLOOKUP(탐구!$S$16, '전체성적(반별)'!S64:V64, 4, FALSE)</f>
        <v>#N/A</v>
      </c>
    </row>
    <row r="202" spans="1:19">
      <c r="A202">
        <v>186</v>
      </c>
      <c r="C202" t="e">
        <f>VLOOKUP(탐구!$C$16, '전체성적(반별)'!S65:V65, 4, FALSE)</f>
        <v>#N/A</v>
      </c>
      <c r="D202" t="e">
        <f>VLOOKUP(탐구!$D$16, '전체성적(반별)'!S65:V65, 4, FALSE)</f>
        <v>#N/A</v>
      </c>
      <c r="E202" t="e">
        <f>VLOOKUP(탐구!$E$16, '전체성적(반별)'!S65:V65, 4, FALSE)</f>
        <v>#N/A</v>
      </c>
      <c r="F202" t="e">
        <f>VLOOKUP(탐구!$F$16, '전체성적(반별)'!S65:V65, 4, FALSE)</f>
        <v>#N/A</v>
      </c>
      <c r="G202" t="e">
        <f>VLOOKUP(탐구!$G$16, '전체성적(반별)'!S65:V65, 4, FALSE)</f>
        <v>#N/A</v>
      </c>
      <c r="H202" t="e">
        <f>VLOOKUP(탐구!$H$16, '전체성적(반별)'!S65:V65, 4, FALSE)</f>
        <v>#N/A</v>
      </c>
      <c r="I202" t="e">
        <f>VLOOKUP(탐구!$I$16, '전체성적(반별)'!S65:V65, 4, FALSE)</f>
        <v>#N/A</v>
      </c>
      <c r="J202" t="e">
        <f>VLOOKUP(탐구!$J$16, '전체성적(반별)'!S65:V65, 4, FALSE)</f>
        <v>#N/A</v>
      </c>
      <c r="K202" t="e">
        <f>VLOOKUP(탐구!$K$16, '전체성적(반별)'!S65:V65, 4, FALSE)</f>
        <v>#N/A</v>
      </c>
      <c r="L202" t="e">
        <f>VLOOKUP(탐구!$L$16, '전체성적(반별)'!S65:V65, 4, FALSE)</f>
        <v>#N/A</v>
      </c>
      <c r="M202" t="e">
        <f>VLOOKUP(탐구!$M$16, '전체성적(반별)'!S65:V65, 4, FALSE)</f>
        <v>#N/A</v>
      </c>
      <c r="N202" t="e">
        <f>VLOOKUP(탐구!$N$16, '전체성적(반별)'!S65:V65, 4, FALSE)</f>
        <v>#N/A</v>
      </c>
      <c r="O202">
        <f>VLOOKUP(탐구!$O$16, '전체성적(반별)'!S65:V65, 4, FALSE)</f>
        <v>4</v>
      </c>
      <c r="P202" t="e">
        <f>VLOOKUP(탐구!$P$16, '전체성적(반별)'!S65:V65, 4, FALSE)</f>
        <v>#N/A</v>
      </c>
      <c r="Q202" t="e">
        <f>VLOOKUP(탐구!$Q$16, '전체성적(반별)'!S65:V65, 4, FALSE)</f>
        <v>#N/A</v>
      </c>
      <c r="R202" t="e">
        <f>VLOOKUP(탐구!$R$16, '전체성적(반별)'!S65:V65, 4, FALSE)</f>
        <v>#N/A</v>
      </c>
      <c r="S202" t="e">
        <f>VLOOKUP(탐구!$S$16, '전체성적(반별)'!S65:V65, 4, FALSE)</f>
        <v>#N/A</v>
      </c>
    </row>
    <row r="203" spans="1:19">
      <c r="A203">
        <v>187</v>
      </c>
      <c r="C203" t="e">
        <f>VLOOKUP(탐구!$C$16, '전체성적(반별)'!S66:V66, 4, FALSE)</f>
        <v>#N/A</v>
      </c>
      <c r="D203" t="e">
        <f>VLOOKUP(탐구!$D$16, '전체성적(반별)'!S66:V66, 4, FALSE)</f>
        <v>#N/A</v>
      </c>
      <c r="E203" t="e">
        <f>VLOOKUP(탐구!$E$16, '전체성적(반별)'!S66:V66, 4, FALSE)</f>
        <v>#N/A</v>
      </c>
      <c r="F203" t="e">
        <f>VLOOKUP(탐구!$F$16, '전체성적(반별)'!S66:V66, 4, FALSE)</f>
        <v>#N/A</v>
      </c>
      <c r="G203" t="e">
        <f>VLOOKUP(탐구!$G$16, '전체성적(반별)'!S66:V66, 4, FALSE)</f>
        <v>#N/A</v>
      </c>
      <c r="H203" t="e">
        <f>VLOOKUP(탐구!$H$16, '전체성적(반별)'!S66:V66, 4, FALSE)</f>
        <v>#N/A</v>
      </c>
      <c r="I203" t="e">
        <f>VLOOKUP(탐구!$I$16, '전체성적(반별)'!S66:V66, 4, FALSE)</f>
        <v>#N/A</v>
      </c>
      <c r="J203" t="e">
        <f>VLOOKUP(탐구!$J$16, '전체성적(반별)'!S66:V66, 4, FALSE)</f>
        <v>#N/A</v>
      </c>
      <c r="K203" t="e">
        <f>VLOOKUP(탐구!$K$16, '전체성적(반별)'!S66:V66, 4, FALSE)</f>
        <v>#N/A</v>
      </c>
      <c r="L203" t="e">
        <f>VLOOKUP(탐구!$L$16, '전체성적(반별)'!S66:V66, 4, FALSE)</f>
        <v>#N/A</v>
      </c>
      <c r="M203" t="e">
        <f>VLOOKUP(탐구!$M$16, '전체성적(반별)'!S66:V66, 4, FALSE)</f>
        <v>#N/A</v>
      </c>
      <c r="N203" t="e">
        <f>VLOOKUP(탐구!$N$16, '전체성적(반별)'!S66:V66, 4, FALSE)</f>
        <v>#N/A</v>
      </c>
      <c r="O203">
        <f>VLOOKUP(탐구!$O$16, '전체성적(반별)'!S66:V66, 4, FALSE)</f>
        <v>9</v>
      </c>
      <c r="P203" t="e">
        <f>VLOOKUP(탐구!$P$16, '전체성적(반별)'!S66:V66, 4, FALSE)</f>
        <v>#N/A</v>
      </c>
      <c r="Q203" t="e">
        <f>VLOOKUP(탐구!$Q$16, '전체성적(반별)'!S66:V66, 4, FALSE)</f>
        <v>#N/A</v>
      </c>
      <c r="R203" t="e">
        <f>VLOOKUP(탐구!$R$16, '전체성적(반별)'!S66:V66, 4, FALSE)</f>
        <v>#N/A</v>
      </c>
      <c r="S203" t="e">
        <f>VLOOKUP(탐구!$S$16, '전체성적(반별)'!S66:V66, 4, FALSE)</f>
        <v>#N/A</v>
      </c>
    </row>
    <row r="204" spans="1:19">
      <c r="A204">
        <v>188</v>
      </c>
      <c r="C204" t="e">
        <f>VLOOKUP(탐구!$C$16, '전체성적(반별)'!S67:V67, 4, FALSE)</f>
        <v>#N/A</v>
      </c>
      <c r="D204" t="e">
        <f>VLOOKUP(탐구!$D$16, '전체성적(반별)'!S67:V67, 4, FALSE)</f>
        <v>#N/A</v>
      </c>
      <c r="E204" t="e">
        <f>VLOOKUP(탐구!$E$16, '전체성적(반별)'!S67:V67, 4, FALSE)</f>
        <v>#N/A</v>
      </c>
      <c r="F204" t="e">
        <f>VLOOKUP(탐구!$F$16, '전체성적(반별)'!S67:V67, 4, FALSE)</f>
        <v>#N/A</v>
      </c>
      <c r="G204" t="e">
        <f>VLOOKUP(탐구!$G$16, '전체성적(반별)'!S67:V67, 4, FALSE)</f>
        <v>#N/A</v>
      </c>
      <c r="H204" t="e">
        <f>VLOOKUP(탐구!$H$16, '전체성적(반별)'!S67:V67, 4, FALSE)</f>
        <v>#N/A</v>
      </c>
      <c r="I204" t="e">
        <f>VLOOKUP(탐구!$I$16, '전체성적(반별)'!S67:V67, 4, FALSE)</f>
        <v>#N/A</v>
      </c>
      <c r="J204" t="e">
        <f>VLOOKUP(탐구!$J$16, '전체성적(반별)'!S67:V67, 4, FALSE)</f>
        <v>#N/A</v>
      </c>
      <c r="K204" t="e">
        <f>VLOOKUP(탐구!$K$16, '전체성적(반별)'!S67:V67, 4, FALSE)</f>
        <v>#N/A</v>
      </c>
      <c r="L204" t="e">
        <f>VLOOKUP(탐구!$L$16, '전체성적(반별)'!S67:V67, 4, FALSE)</f>
        <v>#N/A</v>
      </c>
      <c r="M204" t="e">
        <f>VLOOKUP(탐구!$M$16, '전체성적(반별)'!S67:V67, 4, FALSE)</f>
        <v>#N/A</v>
      </c>
      <c r="N204" t="e">
        <f>VLOOKUP(탐구!$N$16, '전체성적(반별)'!S67:V67, 4, FALSE)</f>
        <v>#N/A</v>
      </c>
      <c r="O204">
        <f>VLOOKUP(탐구!$O$16, '전체성적(반별)'!S67:V67, 4, FALSE)</f>
        <v>6</v>
      </c>
      <c r="P204" t="e">
        <f>VLOOKUP(탐구!$P$16, '전체성적(반별)'!S67:V67, 4, FALSE)</f>
        <v>#N/A</v>
      </c>
      <c r="Q204" t="e">
        <f>VLOOKUP(탐구!$Q$16, '전체성적(반별)'!S67:V67, 4, FALSE)</f>
        <v>#N/A</v>
      </c>
      <c r="R204" t="e">
        <f>VLOOKUP(탐구!$R$16, '전체성적(반별)'!S67:V67, 4, FALSE)</f>
        <v>#N/A</v>
      </c>
      <c r="S204" t="e">
        <f>VLOOKUP(탐구!$S$16, '전체성적(반별)'!S67:V67, 4, FALSE)</f>
        <v>#N/A</v>
      </c>
    </row>
    <row r="205" spans="1:19">
      <c r="A205">
        <v>189</v>
      </c>
      <c r="C205" t="e">
        <f>VLOOKUP(탐구!$C$16, '전체성적(반별)'!S68:V68, 4, FALSE)</f>
        <v>#N/A</v>
      </c>
      <c r="D205" t="e">
        <f>VLOOKUP(탐구!$D$16, '전체성적(반별)'!S68:V68, 4, FALSE)</f>
        <v>#N/A</v>
      </c>
      <c r="E205" t="e">
        <f>VLOOKUP(탐구!$E$16, '전체성적(반별)'!S68:V68, 4, FALSE)</f>
        <v>#N/A</v>
      </c>
      <c r="F205" t="e">
        <f>VLOOKUP(탐구!$F$16, '전체성적(반별)'!S68:V68, 4, FALSE)</f>
        <v>#N/A</v>
      </c>
      <c r="G205" t="e">
        <f>VLOOKUP(탐구!$G$16, '전체성적(반별)'!S68:V68, 4, FALSE)</f>
        <v>#N/A</v>
      </c>
      <c r="H205" t="e">
        <f>VLOOKUP(탐구!$H$16, '전체성적(반별)'!S68:V68, 4, FALSE)</f>
        <v>#N/A</v>
      </c>
      <c r="I205" t="e">
        <f>VLOOKUP(탐구!$I$16, '전체성적(반별)'!S68:V68, 4, FALSE)</f>
        <v>#N/A</v>
      </c>
      <c r="J205" t="e">
        <f>VLOOKUP(탐구!$J$16, '전체성적(반별)'!S68:V68, 4, FALSE)</f>
        <v>#N/A</v>
      </c>
      <c r="K205" t="e">
        <f>VLOOKUP(탐구!$K$16, '전체성적(반별)'!S68:V68, 4, FALSE)</f>
        <v>#N/A</v>
      </c>
      <c r="L205" t="e">
        <f>VLOOKUP(탐구!$L$16, '전체성적(반별)'!S68:V68, 4, FALSE)</f>
        <v>#N/A</v>
      </c>
      <c r="M205">
        <f>VLOOKUP(탐구!$M$16, '전체성적(반별)'!S68:V68, 4, FALSE)</f>
        <v>2</v>
      </c>
      <c r="N205" t="e">
        <f>VLOOKUP(탐구!$N$16, '전체성적(반별)'!S68:V68, 4, FALSE)</f>
        <v>#N/A</v>
      </c>
      <c r="O205" t="e">
        <f>VLOOKUP(탐구!$O$16, '전체성적(반별)'!S68:V68, 4, FALSE)</f>
        <v>#N/A</v>
      </c>
      <c r="P205" t="e">
        <f>VLOOKUP(탐구!$P$16, '전체성적(반별)'!S68:V68, 4, FALSE)</f>
        <v>#N/A</v>
      </c>
      <c r="Q205" t="e">
        <f>VLOOKUP(탐구!$Q$16, '전체성적(반별)'!S68:V68, 4, FALSE)</f>
        <v>#N/A</v>
      </c>
      <c r="R205" t="e">
        <f>VLOOKUP(탐구!$R$16, '전체성적(반별)'!S68:V68, 4, FALSE)</f>
        <v>#N/A</v>
      </c>
      <c r="S205" t="e">
        <f>VLOOKUP(탐구!$S$16, '전체성적(반별)'!S68:V68, 4, FALSE)</f>
        <v>#N/A</v>
      </c>
    </row>
    <row r="206" spans="1:19">
      <c r="A206">
        <v>190</v>
      </c>
      <c r="C206" t="e">
        <f>VLOOKUP(탐구!$C$16, '전체성적(반별)'!S69:V69, 4, FALSE)</f>
        <v>#N/A</v>
      </c>
      <c r="D206" t="e">
        <f>VLOOKUP(탐구!$D$16, '전체성적(반별)'!S69:V69, 4, FALSE)</f>
        <v>#N/A</v>
      </c>
      <c r="E206">
        <f>VLOOKUP(탐구!$E$16, '전체성적(반별)'!S69:V69, 4, FALSE)</f>
        <v>2</v>
      </c>
      <c r="F206" t="e">
        <f>VLOOKUP(탐구!$F$16, '전체성적(반별)'!S69:V69, 4, FALSE)</f>
        <v>#N/A</v>
      </c>
      <c r="G206" t="e">
        <f>VLOOKUP(탐구!$G$16, '전체성적(반별)'!S69:V69, 4, FALSE)</f>
        <v>#N/A</v>
      </c>
      <c r="H206" t="e">
        <f>VLOOKUP(탐구!$H$16, '전체성적(반별)'!S69:V69, 4, FALSE)</f>
        <v>#N/A</v>
      </c>
      <c r="I206" t="e">
        <f>VLOOKUP(탐구!$I$16, '전체성적(반별)'!S69:V69, 4, FALSE)</f>
        <v>#N/A</v>
      </c>
      <c r="J206" t="e">
        <f>VLOOKUP(탐구!$J$16, '전체성적(반별)'!S69:V69, 4, FALSE)</f>
        <v>#N/A</v>
      </c>
      <c r="K206" t="e">
        <f>VLOOKUP(탐구!$K$16, '전체성적(반별)'!S69:V69, 4, FALSE)</f>
        <v>#N/A</v>
      </c>
      <c r="L206" t="e">
        <f>VLOOKUP(탐구!$L$16, '전체성적(반별)'!S69:V69, 4, FALSE)</f>
        <v>#N/A</v>
      </c>
      <c r="M206" t="e">
        <f>VLOOKUP(탐구!$M$16, '전체성적(반별)'!S69:V69, 4, FALSE)</f>
        <v>#N/A</v>
      </c>
      <c r="N206" t="e">
        <f>VLOOKUP(탐구!$N$16, '전체성적(반별)'!S69:V69, 4, FALSE)</f>
        <v>#N/A</v>
      </c>
      <c r="O206" t="e">
        <f>VLOOKUP(탐구!$O$16, '전체성적(반별)'!S69:V69, 4, FALSE)</f>
        <v>#N/A</v>
      </c>
      <c r="P206" t="e">
        <f>VLOOKUP(탐구!$P$16, '전체성적(반별)'!S69:V69, 4, FALSE)</f>
        <v>#N/A</v>
      </c>
      <c r="Q206" t="e">
        <f>VLOOKUP(탐구!$Q$16, '전체성적(반별)'!S69:V69, 4, FALSE)</f>
        <v>#N/A</v>
      </c>
      <c r="R206" t="e">
        <f>VLOOKUP(탐구!$R$16, '전체성적(반별)'!S69:V69, 4, FALSE)</f>
        <v>#N/A</v>
      </c>
      <c r="S206" t="e">
        <f>VLOOKUP(탐구!$S$16, '전체성적(반별)'!S69:V69, 4, FALSE)</f>
        <v>#N/A</v>
      </c>
    </row>
    <row r="207" spans="1:19">
      <c r="A207">
        <v>191</v>
      </c>
      <c r="C207" t="e">
        <f>VLOOKUP(탐구!$C$16, '전체성적(반별)'!S70:V70, 4, FALSE)</f>
        <v>#N/A</v>
      </c>
      <c r="D207" t="e">
        <f>VLOOKUP(탐구!$D$16, '전체성적(반별)'!S70:V70, 4, FALSE)</f>
        <v>#N/A</v>
      </c>
      <c r="E207" t="e">
        <f>VLOOKUP(탐구!$E$16, '전체성적(반별)'!S70:V70, 4, FALSE)</f>
        <v>#N/A</v>
      </c>
      <c r="F207">
        <f>VLOOKUP(탐구!$F$16, '전체성적(반별)'!S70:V70, 4, FALSE)</f>
        <v>5</v>
      </c>
      <c r="G207" t="e">
        <f>VLOOKUP(탐구!$G$16, '전체성적(반별)'!S70:V70, 4, FALSE)</f>
        <v>#N/A</v>
      </c>
      <c r="H207" t="e">
        <f>VLOOKUP(탐구!$H$16, '전체성적(반별)'!S70:V70, 4, FALSE)</f>
        <v>#N/A</v>
      </c>
      <c r="I207" t="e">
        <f>VLOOKUP(탐구!$I$16, '전체성적(반별)'!S70:V70, 4, FALSE)</f>
        <v>#N/A</v>
      </c>
      <c r="J207" t="e">
        <f>VLOOKUP(탐구!$J$16, '전체성적(반별)'!S70:V70, 4, FALSE)</f>
        <v>#N/A</v>
      </c>
      <c r="K207" t="e">
        <f>VLOOKUP(탐구!$K$16, '전체성적(반별)'!S70:V70, 4, FALSE)</f>
        <v>#N/A</v>
      </c>
      <c r="L207" t="e">
        <f>VLOOKUP(탐구!$L$16, '전체성적(반별)'!S70:V70, 4, FALSE)</f>
        <v>#N/A</v>
      </c>
      <c r="M207" t="e">
        <f>VLOOKUP(탐구!$M$16, '전체성적(반별)'!S70:V70, 4, FALSE)</f>
        <v>#N/A</v>
      </c>
      <c r="N207" t="e">
        <f>VLOOKUP(탐구!$N$16, '전체성적(반별)'!S70:V70, 4, FALSE)</f>
        <v>#N/A</v>
      </c>
      <c r="O207" t="e">
        <f>VLOOKUP(탐구!$O$16, '전체성적(반별)'!S70:V70, 4, FALSE)</f>
        <v>#N/A</v>
      </c>
      <c r="P207" t="e">
        <f>VLOOKUP(탐구!$P$16, '전체성적(반별)'!S70:V70, 4, FALSE)</f>
        <v>#N/A</v>
      </c>
      <c r="Q207" t="e">
        <f>VLOOKUP(탐구!$Q$16, '전체성적(반별)'!S70:V70, 4, FALSE)</f>
        <v>#N/A</v>
      </c>
      <c r="R207" t="e">
        <f>VLOOKUP(탐구!$R$16, '전체성적(반별)'!S70:V70, 4, FALSE)</f>
        <v>#N/A</v>
      </c>
      <c r="S207" t="e">
        <f>VLOOKUP(탐구!$S$16, '전체성적(반별)'!S70:V70, 4, FALSE)</f>
        <v>#N/A</v>
      </c>
    </row>
    <row r="208" spans="1:19">
      <c r="A208">
        <v>192</v>
      </c>
      <c r="C208" t="e">
        <f>VLOOKUP(탐구!$C$16, '전체성적(반별)'!S71:V71, 4, FALSE)</f>
        <v>#N/A</v>
      </c>
      <c r="D208" t="e">
        <f>VLOOKUP(탐구!$D$16, '전체성적(반별)'!S71:V71, 4, FALSE)</f>
        <v>#N/A</v>
      </c>
      <c r="E208" t="e">
        <f>VLOOKUP(탐구!$E$16, '전체성적(반별)'!S71:V71, 4, FALSE)</f>
        <v>#N/A</v>
      </c>
      <c r="F208" t="e">
        <f>VLOOKUP(탐구!$F$16, '전체성적(반별)'!S71:V71, 4, FALSE)</f>
        <v>#N/A</v>
      </c>
      <c r="G208" t="e">
        <f>VLOOKUP(탐구!$G$16, '전체성적(반별)'!S71:V71, 4, FALSE)</f>
        <v>#N/A</v>
      </c>
      <c r="H208" t="e">
        <f>VLOOKUP(탐구!$H$16, '전체성적(반별)'!S71:V71, 4, FALSE)</f>
        <v>#N/A</v>
      </c>
      <c r="I208" t="e">
        <f>VLOOKUP(탐구!$I$16, '전체성적(반별)'!S71:V71, 4, FALSE)</f>
        <v>#N/A</v>
      </c>
      <c r="J208" t="e">
        <f>VLOOKUP(탐구!$J$16, '전체성적(반별)'!S71:V71, 4, FALSE)</f>
        <v>#N/A</v>
      </c>
      <c r="K208" t="e">
        <f>VLOOKUP(탐구!$K$16, '전체성적(반별)'!S71:V71, 4, FALSE)</f>
        <v>#N/A</v>
      </c>
      <c r="L208" t="e">
        <f>VLOOKUP(탐구!$L$16, '전체성적(반별)'!S71:V71, 4, FALSE)</f>
        <v>#N/A</v>
      </c>
      <c r="M208" t="e">
        <f>VLOOKUP(탐구!$M$16, '전체성적(반별)'!S71:V71, 4, FALSE)</f>
        <v>#N/A</v>
      </c>
      <c r="N208" t="e">
        <f>VLOOKUP(탐구!$N$16, '전체성적(반별)'!S71:V71, 4, FALSE)</f>
        <v>#N/A</v>
      </c>
      <c r="O208">
        <f>VLOOKUP(탐구!$O$16, '전체성적(반별)'!S71:V71, 4, FALSE)</f>
        <v>4</v>
      </c>
      <c r="P208" t="e">
        <f>VLOOKUP(탐구!$P$16, '전체성적(반별)'!S71:V71, 4, FALSE)</f>
        <v>#N/A</v>
      </c>
      <c r="Q208" t="e">
        <f>VLOOKUP(탐구!$Q$16, '전체성적(반별)'!S71:V71, 4, FALSE)</f>
        <v>#N/A</v>
      </c>
      <c r="R208" t="e">
        <f>VLOOKUP(탐구!$R$16, '전체성적(반별)'!S71:V71, 4, FALSE)</f>
        <v>#N/A</v>
      </c>
      <c r="S208" t="e">
        <f>VLOOKUP(탐구!$S$16, '전체성적(반별)'!S71:V71, 4, FALSE)</f>
        <v>#N/A</v>
      </c>
    </row>
    <row r="209" spans="1:19">
      <c r="A209">
        <v>193</v>
      </c>
      <c r="C209" t="e">
        <f>VLOOKUP(탐구!$C$16, '전체성적(반별)'!S72:V72, 4, FALSE)</f>
        <v>#N/A</v>
      </c>
      <c r="D209" t="e">
        <f>VLOOKUP(탐구!$D$16, '전체성적(반별)'!S72:V72, 4, FALSE)</f>
        <v>#N/A</v>
      </c>
      <c r="E209" t="e">
        <f>VLOOKUP(탐구!$E$16, '전체성적(반별)'!S72:V72, 4, FALSE)</f>
        <v>#N/A</v>
      </c>
      <c r="F209">
        <f>VLOOKUP(탐구!$F$16, '전체성적(반별)'!S72:V72, 4, FALSE)</f>
        <v>4</v>
      </c>
      <c r="G209" t="e">
        <f>VLOOKUP(탐구!$G$16, '전체성적(반별)'!S72:V72, 4, FALSE)</f>
        <v>#N/A</v>
      </c>
      <c r="H209" t="e">
        <f>VLOOKUP(탐구!$H$16, '전체성적(반별)'!S72:V72, 4, FALSE)</f>
        <v>#N/A</v>
      </c>
      <c r="I209" t="e">
        <f>VLOOKUP(탐구!$I$16, '전체성적(반별)'!S72:V72, 4, FALSE)</f>
        <v>#N/A</v>
      </c>
      <c r="J209" t="e">
        <f>VLOOKUP(탐구!$J$16, '전체성적(반별)'!S72:V72, 4, FALSE)</f>
        <v>#N/A</v>
      </c>
      <c r="K209" t="e">
        <f>VLOOKUP(탐구!$K$16, '전체성적(반별)'!S72:V72, 4, FALSE)</f>
        <v>#N/A</v>
      </c>
      <c r="L209" t="e">
        <f>VLOOKUP(탐구!$L$16, '전체성적(반별)'!S72:V72, 4, FALSE)</f>
        <v>#N/A</v>
      </c>
      <c r="M209" t="e">
        <f>VLOOKUP(탐구!$M$16, '전체성적(반별)'!S72:V72, 4, FALSE)</f>
        <v>#N/A</v>
      </c>
      <c r="N209" t="e">
        <f>VLOOKUP(탐구!$N$16, '전체성적(반별)'!S72:V72, 4, FALSE)</f>
        <v>#N/A</v>
      </c>
      <c r="O209" t="e">
        <f>VLOOKUP(탐구!$O$16, '전체성적(반별)'!S72:V72, 4, FALSE)</f>
        <v>#N/A</v>
      </c>
      <c r="P209" t="e">
        <f>VLOOKUP(탐구!$P$16, '전체성적(반별)'!S72:V72, 4, FALSE)</f>
        <v>#N/A</v>
      </c>
      <c r="Q209" t="e">
        <f>VLOOKUP(탐구!$Q$16, '전체성적(반별)'!S72:V72, 4, FALSE)</f>
        <v>#N/A</v>
      </c>
      <c r="R209" t="e">
        <f>VLOOKUP(탐구!$R$16, '전체성적(반별)'!S72:V72, 4, FALSE)</f>
        <v>#N/A</v>
      </c>
      <c r="S209" t="e">
        <f>VLOOKUP(탐구!$S$16, '전체성적(반별)'!S72:V72, 4, FALSE)</f>
        <v>#N/A</v>
      </c>
    </row>
    <row r="210" spans="1:19">
      <c r="A210">
        <v>194</v>
      </c>
      <c r="C210" t="e">
        <f>VLOOKUP(탐구!$C$16, '전체성적(반별)'!S73:V73, 4, FALSE)</f>
        <v>#N/A</v>
      </c>
      <c r="D210" t="e">
        <f>VLOOKUP(탐구!$D$16, '전체성적(반별)'!S73:V73, 4, FALSE)</f>
        <v>#N/A</v>
      </c>
      <c r="E210" t="e">
        <f>VLOOKUP(탐구!$E$16, '전체성적(반별)'!S73:V73, 4, FALSE)</f>
        <v>#N/A</v>
      </c>
      <c r="F210" t="e">
        <f>VLOOKUP(탐구!$F$16, '전체성적(반별)'!S73:V73, 4, FALSE)</f>
        <v>#N/A</v>
      </c>
      <c r="G210" t="e">
        <f>VLOOKUP(탐구!$G$16, '전체성적(반별)'!S73:V73, 4, FALSE)</f>
        <v>#N/A</v>
      </c>
      <c r="H210" t="e">
        <f>VLOOKUP(탐구!$H$16, '전체성적(반별)'!S73:V73, 4, FALSE)</f>
        <v>#N/A</v>
      </c>
      <c r="I210">
        <f>VLOOKUP(탐구!$I$16, '전체성적(반별)'!S73:V73, 4, FALSE)</f>
        <v>3</v>
      </c>
      <c r="J210" t="e">
        <f>VLOOKUP(탐구!$J$16, '전체성적(반별)'!S73:V73, 4, FALSE)</f>
        <v>#N/A</v>
      </c>
      <c r="K210" t="e">
        <f>VLOOKUP(탐구!$K$16, '전체성적(반별)'!S73:V73, 4, FALSE)</f>
        <v>#N/A</v>
      </c>
      <c r="L210" t="e">
        <f>VLOOKUP(탐구!$L$16, '전체성적(반별)'!S73:V73, 4, FALSE)</f>
        <v>#N/A</v>
      </c>
      <c r="M210" t="e">
        <f>VLOOKUP(탐구!$M$16, '전체성적(반별)'!S73:V73, 4, FALSE)</f>
        <v>#N/A</v>
      </c>
      <c r="N210" t="e">
        <f>VLOOKUP(탐구!$N$16, '전체성적(반별)'!S73:V73, 4, FALSE)</f>
        <v>#N/A</v>
      </c>
      <c r="O210" t="e">
        <f>VLOOKUP(탐구!$O$16, '전체성적(반별)'!S73:V73, 4, FALSE)</f>
        <v>#N/A</v>
      </c>
      <c r="P210" t="e">
        <f>VLOOKUP(탐구!$P$16, '전체성적(반별)'!S73:V73, 4, FALSE)</f>
        <v>#N/A</v>
      </c>
      <c r="Q210" t="e">
        <f>VLOOKUP(탐구!$Q$16, '전체성적(반별)'!S73:V73, 4, FALSE)</f>
        <v>#N/A</v>
      </c>
      <c r="R210" t="e">
        <f>VLOOKUP(탐구!$R$16, '전체성적(반별)'!S73:V73, 4, FALSE)</f>
        <v>#N/A</v>
      </c>
      <c r="S210" t="e">
        <f>VLOOKUP(탐구!$S$16, '전체성적(반별)'!S73:V73, 4, FALSE)</f>
        <v>#N/A</v>
      </c>
    </row>
    <row r="211" spans="1:19">
      <c r="A211">
        <v>195</v>
      </c>
      <c r="C211" t="e">
        <f>VLOOKUP(탐구!$C$16, '전체성적(반별)'!S74:V74, 4, FALSE)</f>
        <v>#N/A</v>
      </c>
      <c r="D211" t="e">
        <f>VLOOKUP(탐구!$D$16, '전체성적(반별)'!S74:V74, 4, FALSE)</f>
        <v>#N/A</v>
      </c>
      <c r="E211" t="e">
        <f>VLOOKUP(탐구!$E$16, '전체성적(반별)'!S74:V74, 4, FALSE)</f>
        <v>#N/A</v>
      </c>
      <c r="F211" t="e">
        <f>VLOOKUP(탐구!$F$16, '전체성적(반별)'!S74:V74, 4, FALSE)</f>
        <v>#N/A</v>
      </c>
      <c r="G211" t="e">
        <f>VLOOKUP(탐구!$G$16, '전체성적(반별)'!S74:V74, 4, FALSE)</f>
        <v>#N/A</v>
      </c>
      <c r="H211" t="e">
        <f>VLOOKUP(탐구!$H$16, '전체성적(반별)'!S74:V74, 4, FALSE)</f>
        <v>#N/A</v>
      </c>
      <c r="I211" t="e">
        <f>VLOOKUP(탐구!$I$16, '전체성적(반별)'!S74:V74, 4, FALSE)</f>
        <v>#N/A</v>
      </c>
      <c r="J211" t="e">
        <f>VLOOKUP(탐구!$J$16, '전체성적(반별)'!S74:V74, 4, FALSE)</f>
        <v>#N/A</v>
      </c>
      <c r="K211" t="e">
        <f>VLOOKUP(탐구!$K$16, '전체성적(반별)'!S74:V74, 4, FALSE)</f>
        <v>#N/A</v>
      </c>
      <c r="L211" t="e">
        <f>VLOOKUP(탐구!$L$16, '전체성적(반별)'!S74:V74, 4, FALSE)</f>
        <v>#N/A</v>
      </c>
      <c r="M211">
        <f>VLOOKUP(탐구!$M$16, '전체성적(반별)'!S74:V74, 4, FALSE)</f>
        <v>4</v>
      </c>
      <c r="N211" t="e">
        <f>VLOOKUP(탐구!$N$16, '전체성적(반별)'!S74:V74, 4, FALSE)</f>
        <v>#N/A</v>
      </c>
      <c r="O211" t="e">
        <f>VLOOKUP(탐구!$O$16, '전체성적(반별)'!S74:V74, 4, FALSE)</f>
        <v>#N/A</v>
      </c>
      <c r="P211" t="e">
        <f>VLOOKUP(탐구!$P$16, '전체성적(반별)'!S74:V74, 4, FALSE)</f>
        <v>#N/A</v>
      </c>
      <c r="Q211" t="e">
        <f>VLOOKUP(탐구!$Q$16, '전체성적(반별)'!S74:V74, 4, FALSE)</f>
        <v>#N/A</v>
      </c>
      <c r="R211" t="e">
        <f>VLOOKUP(탐구!$R$16, '전체성적(반별)'!S74:V74, 4, FALSE)</f>
        <v>#N/A</v>
      </c>
      <c r="S211" t="e">
        <f>VLOOKUP(탐구!$S$16, '전체성적(반별)'!S74:V74, 4, FALSE)</f>
        <v>#N/A</v>
      </c>
    </row>
    <row r="212" spans="1:19">
      <c r="A212">
        <v>196</v>
      </c>
      <c r="C212" t="e">
        <f>VLOOKUP(탐구!$C$16, '전체성적(반별)'!S75:V75, 4, FALSE)</f>
        <v>#N/A</v>
      </c>
      <c r="D212" t="e">
        <f>VLOOKUP(탐구!$D$16, '전체성적(반별)'!S75:V75, 4, FALSE)</f>
        <v>#N/A</v>
      </c>
      <c r="E212" t="e">
        <f>VLOOKUP(탐구!$E$16, '전체성적(반별)'!S75:V75, 4, FALSE)</f>
        <v>#N/A</v>
      </c>
      <c r="F212" t="e">
        <f>VLOOKUP(탐구!$F$16, '전체성적(반별)'!S75:V75, 4, FALSE)</f>
        <v>#N/A</v>
      </c>
      <c r="G212" t="e">
        <f>VLOOKUP(탐구!$G$16, '전체성적(반별)'!S75:V75, 4, FALSE)</f>
        <v>#N/A</v>
      </c>
      <c r="H212" t="e">
        <f>VLOOKUP(탐구!$H$16, '전체성적(반별)'!S75:V75, 4, FALSE)</f>
        <v>#N/A</v>
      </c>
      <c r="I212" t="e">
        <f>VLOOKUP(탐구!$I$16, '전체성적(반별)'!S75:V75, 4, FALSE)</f>
        <v>#N/A</v>
      </c>
      <c r="J212" t="e">
        <f>VLOOKUP(탐구!$J$16, '전체성적(반별)'!S75:V75, 4, FALSE)</f>
        <v>#N/A</v>
      </c>
      <c r="K212" t="e">
        <f>VLOOKUP(탐구!$K$16, '전체성적(반별)'!S75:V75, 4, FALSE)</f>
        <v>#N/A</v>
      </c>
      <c r="L212" t="e">
        <f>VLOOKUP(탐구!$L$16, '전체성적(반별)'!S75:V75, 4, FALSE)</f>
        <v>#N/A</v>
      </c>
      <c r="M212" t="e">
        <f>VLOOKUP(탐구!$M$16, '전체성적(반별)'!S75:V75, 4, FALSE)</f>
        <v>#N/A</v>
      </c>
      <c r="N212" t="e">
        <f>VLOOKUP(탐구!$N$16, '전체성적(반별)'!S75:V75, 4, FALSE)</f>
        <v>#N/A</v>
      </c>
      <c r="O212">
        <f>VLOOKUP(탐구!$O$16, '전체성적(반별)'!S75:V75, 4, FALSE)</f>
        <v>3</v>
      </c>
      <c r="P212" t="e">
        <f>VLOOKUP(탐구!$P$16, '전체성적(반별)'!S75:V75, 4, FALSE)</f>
        <v>#N/A</v>
      </c>
      <c r="Q212" t="e">
        <f>VLOOKUP(탐구!$Q$16, '전체성적(반별)'!S75:V75, 4, FALSE)</f>
        <v>#N/A</v>
      </c>
      <c r="R212" t="e">
        <f>VLOOKUP(탐구!$R$16, '전체성적(반별)'!S75:V75, 4, FALSE)</f>
        <v>#N/A</v>
      </c>
      <c r="S212" t="e">
        <f>VLOOKUP(탐구!$S$16, '전체성적(반별)'!S75:V75, 4, FALSE)</f>
        <v>#N/A</v>
      </c>
    </row>
    <row r="213" spans="1:19">
      <c r="A213">
        <v>197</v>
      </c>
      <c r="C213" t="e">
        <f>VLOOKUP(탐구!$C$16, '전체성적(반별)'!S76:V76, 4, FALSE)</f>
        <v>#N/A</v>
      </c>
      <c r="D213" t="e">
        <f>VLOOKUP(탐구!$D$16, '전체성적(반별)'!S76:V76, 4, FALSE)</f>
        <v>#N/A</v>
      </c>
      <c r="E213" t="e">
        <f>VLOOKUP(탐구!$E$16, '전체성적(반별)'!S76:V76, 4, FALSE)</f>
        <v>#N/A</v>
      </c>
      <c r="F213">
        <f>VLOOKUP(탐구!$F$16, '전체성적(반별)'!S76:V76, 4, FALSE)</f>
        <v>8</v>
      </c>
      <c r="G213" t="e">
        <f>VLOOKUP(탐구!$G$16, '전체성적(반별)'!S76:V76, 4, FALSE)</f>
        <v>#N/A</v>
      </c>
      <c r="H213" t="e">
        <f>VLOOKUP(탐구!$H$16, '전체성적(반별)'!S76:V76, 4, FALSE)</f>
        <v>#N/A</v>
      </c>
      <c r="I213" t="e">
        <f>VLOOKUP(탐구!$I$16, '전체성적(반별)'!S76:V76, 4, FALSE)</f>
        <v>#N/A</v>
      </c>
      <c r="J213" t="e">
        <f>VLOOKUP(탐구!$J$16, '전체성적(반별)'!S76:V76, 4, FALSE)</f>
        <v>#N/A</v>
      </c>
      <c r="K213" t="e">
        <f>VLOOKUP(탐구!$K$16, '전체성적(반별)'!S76:V76, 4, FALSE)</f>
        <v>#N/A</v>
      </c>
      <c r="L213" t="e">
        <f>VLOOKUP(탐구!$L$16, '전체성적(반별)'!S76:V76, 4, FALSE)</f>
        <v>#N/A</v>
      </c>
      <c r="M213" t="e">
        <f>VLOOKUP(탐구!$M$16, '전체성적(반별)'!S76:V76, 4, FALSE)</f>
        <v>#N/A</v>
      </c>
      <c r="N213" t="e">
        <f>VLOOKUP(탐구!$N$16, '전체성적(반별)'!S76:V76, 4, FALSE)</f>
        <v>#N/A</v>
      </c>
      <c r="O213" t="e">
        <f>VLOOKUP(탐구!$O$16, '전체성적(반별)'!S76:V76, 4, FALSE)</f>
        <v>#N/A</v>
      </c>
      <c r="P213" t="e">
        <f>VLOOKUP(탐구!$P$16, '전체성적(반별)'!S76:V76, 4, FALSE)</f>
        <v>#N/A</v>
      </c>
      <c r="Q213" t="e">
        <f>VLOOKUP(탐구!$Q$16, '전체성적(반별)'!S76:V76, 4, FALSE)</f>
        <v>#N/A</v>
      </c>
      <c r="R213" t="e">
        <f>VLOOKUP(탐구!$R$16, '전체성적(반별)'!S76:V76, 4, FALSE)</f>
        <v>#N/A</v>
      </c>
      <c r="S213" t="e">
        <f>VLOOKUP(탐구!$S$16, '전체성적(반별)'!S76:V76, 4, FALSE)</f>
        <v>#N/A</v>
      </c>
    </row>
    <row r="214" spans="1:19">
      <c r="A214">
        <v>198</v>
      </c>
      <c r="C214" t="e">
        <f>VLOOKUP(탐구!$C$16, '전체성적(반별)'!S77:V77, 4, FALSE)</f>
        <v>#N/A</v>
      </c>
      <c r="D214" t="e">
        <f>VLOOKUP(탐구!$D$16, '전체성적(반별)'!S77:V77, 4, FALSE)</f>
        <v>#N/A</v>
      </c>
      <c r="E214" t="e">
        <f>VLOOKUP(탐구!$E$16, '전체성적(반별)'!S77:V77, 4, FALSE)</f>
        <v>#N/A</v>
      </c>
      <c r="F214">
        <f>VLOOKUP(탐구!$F$16, '전체성적(반별)'!S77:V77, 4, FALSE)</f>
        <v>5</v>
      </c>
      <c r="G214" t="e">
        <f>VLOOKUP(탐구!$G$16, '전체성적(반별)'!S77:V77, 4, FALSE)</f>
        <v>#N/A</v>
      </c>
      <c r="H214" t="e">
        <f>VLOOKUP(탐구!$H$16, '전체성적(반별)'!S77:V77, 4, FALSE)</f>
        <v>#N/A</v>
      </c>
      <c r="I214" t="e">
        <f>VLOOKUP(탐구!$I$16, '전체성적(반별)'!S77:V77, 4, FALSE)</f>
        <v>#N/A</v>
      </c>
      <c r="J214" t="e">
        <f>VLOOKUP(탐구!$J$16, '전체성적(반별)'!S77:V77, 4, FALSE)</f>
        <v>#N/A</v>
      </c>
      <c r="K214" t="e">
        <f>VLOOKUP(탐구!$K$16, '전체성적(반별)'!S77:V77, 4, FALSE)</f>
        <v>#N/A</v>
      </c>
      <c r="L214" t="e">
        <f>VLOOKUP(탐구!$L$16, '전체성적(반별)'!S77:V77, 4, FALSE)</f>
        <v>#N/A</v>
      </c>
      <c r="M214" t="e">
        <f>VLOOKUP(탐구!$M$16, '전체성적(반별)'!S77:V77, 4, FALSE)</f>
        <v>#N/A</v>
      </c>
      <c r="N214" t="e">
        <f>VLOOKUP(탐구!$N$16, '전체성적(반별)'!S77:V77, 4, FALSE)</f>
        <v>#N/A</v>
      </c>
      <c r="O214" t="e">
        <f>VLOOKUP(탐구!$O$16, '전체성적(반별)'!S77:V77, 4, FALSE)</f>
        <v>#N/A</v>
      </c>
      <c r="P214" t="e">
        <f>VLOOKUP(탐구!$P$16, '전체성적(반별)'!S77:V77, 4, FALSE)</f>
        <v>#N/A</v>
      </c>
      <c r="Q214" t="e">
        <f>VLOOKUP(탐구!$Q$16, '전체성적(반별)'!S77:V77, 4, FALSE)</f>
        <v>#N/A</v>
      </c>
      <c r="R214" t="e">
        <f>VLOOKUP(탐구!$R$16, '전체성적(반별)'!S77:V77, 4, FALSE)</f>
        <v>#N/A</v>
      </c>
      <c r="S214" t="e">
        <f>VLOOKUP(탐구!$S$16, '전체성적(반별)'!S77:V77, 4, FALSE)</f>
        <v>#N/A</v>
      </c>
    </row>
    <row r="215" spans="1:19">
      <c r="A215">
        <v>199</v>
      </c>
      <c r="C215" t="e">
        <f>VLOOKUP(탐구!$C$16, '전체성적(반별)'!S78:V78, 4, FALSE)</f>
        <v>#N/A</v>
      </c>
      <c r="D215" t="e">
        <f>VLOOKUP(탐구!$D$16, '전체성적(반별)'!S78:V78, 4, FALSE)</f>
        <v>#N/A</v>
      </c>
      <c r="E215" t="e">
        <f>VLOOKUP(탐구!$E$16, '전체성적(반별)'!S78:V78, 4, FALSE)</f>
        <v>#N/A</v>
      </c>
      <c r="F215" t="e">
        <f>VLOOKUP(탐구!$F$16, '전체성적(반별)'!S78:V78, 4, FALSE)</f>
        <v>#N/A</v>
      </c>
      <c r="G215" t="e">
        <f>VLOOKUP(탐구!$G$16, '전체성적(반별)'!S78:V78, 4, FALSE)</f>
        <v>#N/A</v>
      </c>
      <c r="H215" t="e">
        <f>VLOOKUP(탐구!$H$16, '전체성적(반별)'!S78:V78, 4, FALSE)</f>
        <v>#N/A</v>
      </c>
      <c r="I215" t="e">
        <f>VLOOKUP(탐구!$I$16, '전체성적(반별)'!S78:V78, 4, FALSE)</f>
        <v>#N/A</v>
      </c>
      <c r="J215" t="e">
        <f>VLOOKUP(탐구!$J$16, '전체성적(반별)'!S78:V78, 4, FALSE)</f>
        <v>#N/A</v>
      </c>
      <c r="K215" t="e">
        <f>VLOOKUP(탐구!$K$16, '전체성적(반별)'!S78:V78, 4, FALSE)</f>
        <v>#N/A</v>
      </c>
      <c r="L215" t="e">
        <f>VLOOKUP(탐구!$L$16, '전체성적(반별)'!S78:V78, 4, FALSE)</f>
        <v>#N/A</v>
      </c>
      <c r="M215" t="e">
        <f>VLOOKUP(탐구!$M$16, '전체성적(반별)'!S78:V78, 4, FALSE)</f>
        <v>#N/A</v>
      </c>
      <c r="N215" t="e">
        <f>VLOOKUP(탐구!$N$16, '전체성적(반별)'!S78:V78, 4, FALSE)</f>
        <v>#N/A</v>
      </c>
      <c r="O215">
        <f>VLOOKUP(탐구!$O$16, '전체성적(반별)'!S78:V78, 4, FALSE)</f>
        <v>1</v>
      </c>
      <c r="P215" t="e">
        <f>VLOOKUP(탐구!$P$16, '전체성적(반별)'!S78:V78, 4, FALSE)</f>
        <v>#N/A</v>
      </c>
      <c r="Q215" t="e">
        <f>VLOOKUP(탐구!$Q$16, '전체성적(반별)'!S78:V78, 4, FALSE)</f>
        <v>#N/A</v>
      </c>
      <c r="R215" t="e">
        <f>VLOOKUP(탐구!$R$16, '전체성적(반별)'!S78:V78, 4, FALSE)</f>
        <v>#N/A</v>
      </c>
      <c r="S215" t="e">
        <f>VLOOKUP(탐구!$S$16, '전체성적(반별)'!S78:V78, 4, FALSE)</f>
        <v>#N/A</v>
      </c>
    </row>
    <row r="216" spans="1:19">
      <c r="A216">
        <v>200</v>
      </c>
      <c r="C216" t="e">
        <f>VLOOKUP(탐구!$C$16, '전체성적(반별)'!S79:V79, 4, FALSE)</f>
        <v>#N/A</v>
      </c>
      <c r="D216" t="e">
        <f>VLOOKUP(탐구!$D$16, '전체성적(반별)'!S79:V79, 4, FALSE)</f>
        <v>#N/A</v>
      </c>
      <c r="E216" t="e">
        <f>VLOOKUP(탐구!$E$16, '전체성적(반별)'!S79:V79, 4, FALSE)</f>
        <v>#N/A</v>
      </c>
      <c r="F216" t="e">
        <f>VLOOKUP(탐구!$F$16, '전체성적(반별)'!S79:V79, 4, FALSE)</f>
        <v>#N/A</v>
      </c>
      <c r="G216" t="e">
        <f>VLOOKUP(탐구!$G$16, '전체성적(반별)'!S79:V79, 4, FALSE)</f>
        <v>#N/A</v>
      </c>
      <c r="H216" t="e">
        <f>VLOOKUP(탐구!$H$16, '전체성적(반별)'!S79:V79, 4, FALSE)</f>
        <v>#N/A</v>
      </c>
      <c r="I216" t="e">
        <f>VLOOKUP(탐구!$I$16, '전체성적(반별)'!S79:V79, 4, FALSE)</f>
        <v>#N/A</v>
      </c>
      <c r="J216" t="e">
        <f>VLOOKUP(탐구!$J$16, '전체성적(반별)'!S79:V79, 4, FALSE)</f>
        <v>#N/A</v>
      </c>
      <c r="K216" t="e">
        <f>VLOOKUP(탐구!$K$16, '전체성적(반별)'!S79:V79, 4, FALSE)</f>
        <v>#N/A</v>
      </c>
      <c r="L216" t="e">
        <f>VLOOKUP(탐구!$L$16, '전체성적(반별)'!S79:V79, 4, FALSE)</f>
        <v>#N/A</v>
      </c>
      <c r="M216" t="e">
        <f>VLOOKUP(탐구!$M$16, '전체성적(반별)'!S79:V79, 4, FALSE)</f>
        <v>#N/A</v>
      </c>
      <c r="N216" t="e">
        <f>VLOOKUP(탐구!$N$16, '전체성적(반별)'!S79:V79, 4, FALSE)</f>
        <v>#N/A</v>
      </c>
      <c r="O216">
        <f>VLOOKUP(탐구!$O$16, '전체성적(반별)'!S79:V79, 4, FALSE)</f>
        <v>6</v>
      </c>
      <c r="P216" t="e">
        <f>VLOOKUP(탐구!$P$16, '전체성적(반별)'!S79:V79, 4, FALSE)</f>
        <v>#N/A</v>
      </c>
      <c r="Q216" t="e">
        <f>VLOOKUP(탐구!$Q$16, '전체성적(반별)'!S79:V79, 4, FALSE)</f>
        <v>#N/A</v>
      </c>
      <c r="R216" t="e">
        <f>VLOOKUP(탐구!$R$16, '전체성적(반별)'!S79:V79, 4, FALSE)</f>
        <v>#N/A</v>
      </c>
      <c r="S216" t="e">
        <f>VLOOKUP(탐구!$S$16, '전체성적(반별)'!S79:V79, 4, FALSE)</f>
        <v>#N/A</v>
      </c>
    </row>
    <row r="217" spans="1:19">
      <c r="A217">
        <v>201</v>
      </c>
      <c r="C217" t="e">
        <f>VLOOKUP(탐구!$C$16, '전체성적(반별)'!S80:V80, 4, FALSE)</f>
        <v>#N/A</v>
      </c>
      <c r="D217" t="e">
        <f>VLOOKUP(탐구!$D$16, '전체성적(반별)'!S80:V80, 4, FALSE)</f>
        <v>#N/A</v>
      </c>
      <c r="E217" t="e">
        <f>VLOOKUP(탐구!$E$16, '전체성적(반별)'!S80:V80, 4, FALSE)</f>
        <v>#N/A</v>
      </c>
      <c r="F217">
        <f>VLOOKUP(탐구!$F$16, '전체성적(반별)'!S80:V80, 4, FALSE)</f>
        <v>5</v>
      </c>
      <c r="G217" t="e">
        <f>VLOOKUP(탐구!$G$16, '전체성적(반별)'!S80:V80, 4, FALSE)</f>
        <v>#N/A</v>
      </c>
      <c r="H217" t="e">
        <f>VLOOKUP(탐구!$H$16, '전체성적(반별)'!S80:V80, 4, FALSE)</f>
        <v>#N/A</v>
      </c>
      <c r="I217" t="e">
        <f>VLOOKUP(탐구!$I$16, '전체성적(반별)'!S80:V80, 4, FALSE)</f>
        <v>#N/A</v>
      </c>
      <c r="J217" t="e">
        <f>VLOOKUP(탐구!$J$16, '전체성적(반별)'!S80:V80, 4, FALSE)</f>
        <v>#N/A</v>
      </c>
      <c r="K217" t="e">
        <f>VLOOKUP(탐구!$K$16, '전체성적(반별)'!S80:V80, 4, FALSE)</f>
        <v>#N/A</v>
      </c>
      <c r="L217" t="e">
        <f>VLOOKUP(탐구!$L$16, '전체성적(반별)'!S80:V80, 4, FALSE)</f>
        <v>#N/A</v>
      </c>
      <c r="M217" t="e">
        <f>VLOOKUP(탐구!$M$16, '전체성적(반별)'!S80:V80, 4, FALSE)</f>
        <v>#N/A</v>
      </c>
      <c r="N217" t="e">
        <f>VLOOKUP(탐구!$N$16, '전체성적(반별)'!S80:V80, 4, FALSE)</f>
        <v>#N/A</v>
      </c>
      <c r="O217" t="e">
        <f>VLOOKUP(탐구!$O$16, '전체성적(반별)'!S80:V80, 4, FALSE)</f>
        <v>#N/A</v>
      </c>
      <c r="P217" t="e">
        <f>VLOOKUP(탐구!$P$16, '전체성적(반별)'!S80:V80, 4, FALSE)</f>
        <v>#N/A</v>
      </c>
      <c r="Q217" t="e">
        <f>VLOOKUP(탐구!$Q$16, '전체성적(반별)'!S80:V80, 4, FALSE)</f>
        <v>#N/A</v>
      </c>
      <c r="R217" t="e">
        <f>VLOOKUP(탐구!$R$16, '전체성적(반별)'!S80:V80, 4, FALSE)</f>
        <v>#N/A</v>
      </c>
      <c r="S217" t="e">
        <f>VLOOKUP(탐구!$S$16, '전체성적(반별)'!S80:V80, 4, FALSE)</f>
        <v>#N/A</v>
      </c>
    </row>
    <row r="218" spans="1:19">
      <c r="A218">
        <v>202</v>
      </c>
      <c r="C218" t="e">
        <f>VLOOKUP(탐구!$C$16, '전체성적(반별)'!S81:V81, 4, FALSE)</f>
        <v>#N/A</v>
      </c>
      <c r="D218" t="e">
        <f>VLOOKUP(탐구!$D$16, '전체성적(반별)'!S81:V81, 4, FALSE)</f>
        <v>#N/A</v>
      </c>
      <c r="E218" t="e">
        <f>VLOOKUP(탐구!$E$16, '전체성적(반별)'!S81:V81, 4, FALSE)</f>
        <v>#N/A</v>
      </c>
      <c r="F218">
        <f>VLOOKUP(탐구!$F$16, '전체성적(반별)'!S81:V81, 4, FALSE)</f>
        <v>6</v>
      </c>
      <c r="G218" t="e">
        <f>VLOOKUP(탐구!$G$16, '전체성적(반별)'!S81:V81, 4, FALSE)</f>
        <v>#N/A</v>
      </c>
      <c r="H218" t="e">
        <f>VLOOKUP(탐구!$H$16, '전체성적(반별)'!S81:V81, 4, FALSE)</f>
        <v>#N/A</v>
      </c>
      <c r="I218" t="e">
        <f>VLOOKUP(탐구!$I$16, '전체성적(반별)'!S81:V81, 4, FALSE)</f>
        <v>#N/A</v>
      </c>
      <c r="J218" t="e">
        <f>VLOOKUP(탐구!$J$16, '전체성적(반별)'!S81:V81, 4, FALSE)</f>
        <v>#N/A</v>
      </c>
      <c r="K218" t="e">
        <f>VLOOKUP(탐구!$K$16, '전체성적(반별)'!S81:V81, 4, FALSE)</f>
        <v>#N/A</v>
      </c>
      <c r="L218" t="e">
        <f>VLOOKUP(탐구!$L$16, '전체성적(반별)'!S81:V81, 4, FALSE)</f>
        <v>#N/A</v>
      </c>
      <c r="M218" t="e">
        <f>VLOOKUP(탐구!$M$16, '전체성적(반별)'!S81:V81, 4, FALSE)</f>
        <v>#N/A</v>
      </c>
      <c r="N218" t="e">
        <f>VLOOKUP(탐구!$N$16, '전체성적(반별)'!S81:V81, 4, FALSE)</f>
        <v>#N/A</v>
      </c>
      <c r="O218" t="e">
        <f>VLOOKUP(탐구!$O$16, '전체성적(반별)'!S81:V81, 4, FALSE)</f>
        <v>#N/A</v>
      </c>
      <c r="P218" t="e">
        <f>VLOOKUP(탐구!$P$16, '전체성적(반별)'!S81:V81, 4, FALSE)</f>
        <v>#N/A</v>
      </c>
      <c r="Q218" t="e">
        <f>VLOOKUP(탐구!$Q$16, '전체성적(반별)'!S81:V81, 4, FALSE)</f>
        <v>#N/A</v>
      </c>
      <c r="R218" t="e">
        <f>VLOOKUP(탐구!$R$16, '전체성적(반별)'!S81:V81, 4, FALSE)</f>
        <v>#N/A</v>
      </c>
      <c r="S218" t="e">
        <f>VLOOKUP(탐구!$S$16, '전체성적(반별)'!S81:V81, 4, FALSE)</f>
        <v>#N/A</v>
      </c>
    </row>
    <row r="219" spans="1:19">
      <c r="A219">
        <v>203</v>
      </c>
      <c r="C219" t="e">
        <f>VLOOKUP(탐구!$C$16, '전체성적(반별)'!S82:V82, 4, FALSE)</f>
        <v>#N/A</v>
      </c>
      <c r="D219" t="e">
        <f>VLOOKUP(탐구!$D$16, '전체성적(반별)'!S82:V82, 4, FALSE)</f>
        <v>#N/A</v>
      </c>
      <c r="E219" t="e">
        <f>VLOOKUP(탐구!$E$16, '전체성적(반별)'!S82:V82, 4, FALSE)</f>
        <v>#N/A</v>
      </c>
      <c r="F219">
        <f>VLOOKUP(탐구!$F$16, '전체성적(반별)'!S82:V82, 4, FALSE)</f>
        <v>6</v>
      </c>
      <c r="G219" t="e">
        <f>VLOOKUP(탐구!$G$16, '전체성적(반별)'!S82:V82, 4, FALSE)</f>
        <v>#N/A</v>
      </c>
      <c r="H219" t="e">
        <f>VLOOKUP(탐구!$H$16, '전체성적(반별)'!S82:V82, 4, FALSE)</f>
        <v>#N/A</v>
      </c>
      <c r="I219" t="e">
        <f>VLOOKUP(탐구!$I$16, '전체성적(반별)'!S82:V82, 4, FALSE)</f>
        <v>#N/A</v>
      </c>
      <c r="J219" t="e">
        <f>VLOOKUP(탐구!$J$16, '전체성적(반별)'!S82:V82, 4, FALSE)</f>
        <v>#N/A</v>
      </c>
      <c r="K219" t="e">
        <f>VLOOKUP(탐구!$K$16, '전체성적(반별)'!S82:V82, 4, FALSE)</f>
        <v>#N/A</v>
      </c>
      <c r="L219" t="e">
        <f>VLOOKUP(탐구!$L$16, '전체성적(반별)'!S82:V82, 4, FALSE)</f>
        <v>#N/A</v>
      </c>
      <c r="M219" t="e">
        <f>VLOOKUP(탐구!$M$16, '전체성적(반별)'!S82:V82, 4, FALSE)</f>
        <v>#N/A</v>
      </c>
      <c r="N219" t="e">
        <f>VLOOKUP(탐구!$N$16, '전체성적(반별)'!S82:V82, 4, FALSE)</f>
        <v>#N/A</v>
      </c>
      <c r="O219" t="e">
        <f>VLOOKUP(탐구!$O$16, '전체성적(반별)'!S82:V82, 4, FALSE)</f>
        <v>#N/A</v>
      </c>
      <c r="P219" t="e">
        <f>VLOOKUP(탐구!$P$16, '전체성적(반별)'!S82:V82, 4, FALSE)</f>
        <v>#N/A</v>
      </c>
      <c r="Q219" t="e">
        <f>VLOOKUP(탐구!$Q$16, '전체성적(반별)'!S82:V82, 4, FALSE)</f>
        <v>#N/A</v>
      </c>
      <c r="R219" t="e">
        <f>VLOOKUP(탐구!$R$16, '전체성적(반별)'!S82:V82, 4, FALSE)</f>
        <v>#N/A</v>
      </c>
      <c r="S219" t="e">
        <f>VLOOKUP(탐구!$S$16, '전체성적(반별)'!S82:V82, 4, FALSE)</f>
        <v>#N/A</v>
      </c>
    </row>
    <row r="220" spans="1:19">
      <c r="A220">
        <v>204</v>
      </c>
      <c r="C220" t="e">
        <f>VLOOKUP(탐구!$C$16, '전체성적(반별)'!S83:V83, 4, FALSE)</f>
        <v>#N/A</v>
      </c>
      <c r="D220" t="e">
        <f>VLOOKUP(탐구!$D$16, '전체성적(반별)'!S83:V83, 4, FALSE)</f>
        <v>#N/A</v>
      </c>
      <c r="E220" t="e">
        <f>VLOOKUP(탐구!$E$16, '전체성적(반별)'!S83:V83, 4, FALSE)</f>
        <v>#N/A</v>
      </c>
      <c r="F220">
        <f>VLOOKUP(탐구!$F$16, '전체성적(반별)'!S83:V83, 4, FALSE)</f>
        <v>8</v>
      </c>
      <c r="G220" t="e">
        <f>VLOOKUP(탐구!$G$16, '전체성적(반별)'!S83:V83, 4, FALSE)</f>
        <v>#N/A</v>
      </c>
      <c r="H220" t="e">
        <f>VLOOKUP(탐구!$H$16, '전체성적(반별)'!S83:V83, 4, FALSE)</f>
        <v>#N/A</v>
      </c>
      <c r="I220" t="e">
        <f>VLOOKUP(탐구!$I$16, '전체성적(반별)'!S83:V83, 4, FALSE)</f>
        <v>#N/A</v>
      </c>
      <c r="J220" t="e">
        <f>VLOOKUP(탐구!$J$16, '전체성적(반별)'!S83:V83, 4, FALSE)</f>
        <v>#N/A</v>
      </c>
      <c r="K220" t="e">
        <f>VLOOKUP(탐구!$K$16, '전체성적(반별)'!S83:V83, 4, FALSE)</f>
        <v>#N/A</v>
      </c>
      <c r="L220" t="e">
        <f>VLOOKUP(탐구!$L$16, '전체성적(반별)'!S83:V83, 4, FALSE)</f>
        <v>#N/A</v>
      </c>
      <c r="M220" t="e">
        <f>VLOOKUP(탐구!$M$16, '전체성적(반별)'!S83:V83, 4, FALSE)</f>
        <v>#N/A</v>
      </c>
      <c r="N220" t="e">
        <f>VLOOKUP(탐구!$N$16, '전체성적(반별)'!S83:V83, 4, FALSE)</f>
        <v>#N/A</v>
      </c>
      <c r="O220" t="e">
        <f>VLOOKUP(탐구!$O$16, '전체성적(반별)'!S83:V83, 4, FALSE)</f>
        <v>#N/A</v>
      </c>
      <c r="P220" t="e">
        <f>VLOOKUP(탐구!$P$16, '전체성적(반별)'!S83:V83, 4, FALSE)</f>
        <v>#N/A</v>
      </c>
      <c r="Q220" t="e">
        <f>VLOOKUP(탐구!$Q$16, '전체성적(반별)'!S83:V83, 4, FALSE)</f>
        <v>#N/A</v>
      </c>
      <c r="R220" t="e">
        <f>VLOOKUP(탐구!$R$16, '전체성적(반별)'!S83:V83, 4, FALSE)</f>
        <v>#N/A</v>
      </c>
      <c r="S220" t="e">
        <f>VLOOKUP(탐구!$S$16, '전체성적(반별)'!S83:V83, 4, FALSE)</f>
        <v>#N/A</v>
      </c>
    </row>
    <row r="221" spans="1:19">
      <c r="A221">
        <v>205</v>
      </c>
      <c r="C221" t="e">
        <f>VLOOKUP(탐구!$C$16, '전체성적(반별)'!S84:V84, 4, FALSE)</f>
        <v>#N/A</v>
      </c>
      <c r="D221" t="e">
        <f>VLOOKUP(탐구!$D$16, '전체성적(반별)'!S84:V84, 4, FALSE)</f>
        <v>#N/A</v>
      </c>
      <c r="E221" t="e">
        <f>VLOOKUP(탐구!$E$16, '전체성적(반별)'!S84:V84, 4, FALSE)</f>
        <v>#N/A</v>
      </c>
      <c r="F221" t="e">
        <f>VLOOKUP(탐구!$F$16, '전체성적(반별)'!S84:V84, 4, FALSE)</f>
        <v>#N/A</v>
      </c>
      <c r="G221" t="e">
        <f>VLOOKUP(탐구!$G$16, '전체성적(반별)'!S84:V84, 4, FALSE)</f>
        <v>#N/A</v>
      </c>
      <c r="H221" t="e">
        <f>VLOOKUP(탐구!$H$16, '전체성적(반별)'!S84:V84, 4, FALSE)</f>
        <v>#N/A</v>
      </c>
      <c r="I221" t="e">
        <f>VLOOKUP(탐구!$I$16, '전체성적(반별)'!S84:V84, 4, FALSE)</f>
        <v>#N/A</v>
      </c>
      <c r="J221" t="e">
        <f>VLOOKUP(탐구!$J$16, '전체성적(반별)'!S84:V84, 4, FALSE)</f>
        <v>#N/A</v>
      </c>
      <c r="K221" t="e">
        <f>VLOOKUP(탐구!$K$16, '전체성적(반별)'!S84:V84, 4, FALSE)</f>
        <v>#N/A</v>
      </c>
      <c r="L221" t="e">
        <f>VLOOKUP(탐구!$L$16, '전체성적(반별)'!S84:V84, 4, FALSE)</f>
        <v>#N/A</v>
      </c>
      <c r="M221" t="e">
        <f>VLOOKUP(탐구!$M$16, '전체성적(반별)'!S84:V84, 4, FALSE)</f>
        <v>#N/A</v>
      </c>
      <c r="N221" t="e">
        <f>VLOOKUP(탐구!$N$16, '전체성적(반별)'!S84:V84, 4, FALSE)</f>
        <v>#N/A</v>
      </c>
      <c r="O221" t="e">
        <f>VLOOKUP(탐구!$O$16, '전체성적(반별)'!S84:V84, 4, FALSE)</f>
        <v>#N/A</v>
      </c>
      <c r="P221" t="e">
        <f>VLOOKUP(탐구!$P$16, '전체성적(반별)'!S84:V84, 4, FALSE)</f>
        <v>#N/A</v>
      </c>
      <c r="Q221" t="e">
        <f>VLOOKUP(탐구!$Q$16, '전체성적(반별)'!S84:V84, 4, FALSE)</f>
        <v>#N/A</v>
      </c>
      <c r="R221">
        <f>VLOOKUP(탐구!$R$16, '전체성적(반별)'!S84:V84, 4, FALSE)</f>
        <v>6</v>
      </c>
      <c r="S221" t="e">
        <f>VLOOKUP(탐구!$S$16, '전체성적(반별)'!S84:V84, 4, FALSE)</f>
        <v>#N/A</v>
      </c>
    </row>
    <row r="222" spans="1:19">
      <c r="A222">
        <v>206</v>
      </c>
      <c r="C222" t="e">
        <f>VLOOKUP(탐구!$C$16, '전체성적(반별)'!S85:V85, 4, FALSE)</f>
        <v>#N/A</v>
      </c>
      <c r="D222" t="e">
        <f>VLOOKUP(탐구!$D$16, '전체성적(반별)'!S85:V85, 4, FALSE)</f>
        <v>#N/A</v>
      </c>
      <c r="E222" t="e">
        <f>VLOOKUP(탐구!$E$16, '전체성적(반별)'!S85:V85, 4, FALSE)</f>
        <v>#N/A</v>
      </c>
      <c r="F222" t="e">
        <f>VLOOKUP(탐구!$F$16, '전체성적(반별)'!S85:V85, 4, FALSE)</f>
        <v>#N/A</v>
      </c>
      <c r="G222" t="e">
        <f>VLOOKUP(탐구!$G$16, '전체성적(반별)'!S85:V85, 4, FALSE)</f>
        <v>#N/A</v>
      </c>
      <c r="H222" t="e">
        <f>VLOOKUP(탐구!$H$16, '전체성적(반별)'!S85:V85, 4, FALSE)</f>
        <v>#N/A</v>
      </c>
      <c r="I222" t="e">
        <f>VLOOKUP(탐구!$I$16, '전체성적(반별)'!S85:V85, 4, FALSE)</f>
        <v>#N/A</v>
      </c>
      <c r="J222">
        <f>VLOOKUP(탐구!$J$16, '전체성적(반별)'!S85:V85, 4, FALSE)</f>
        <v>5</v>
      </c>
      <c r="K222" t="e">
        <f>VLOOKUP(탐구!$K$16, '전체성적(반별)'!S85:V85, 4, FALSE)</f>
        <v>#N/A</v>
      </c>
      <c r="L222" t="e">
        <f>VLOOKUP(탐구!$L$16, '전체성적(반별)'!S85:V85, 4, FALSE)</f>
        <v>#N/A</v>
      </c>
      <c r="M222" t="e">
        <f>VLOOKUP(탐구!$M$16, '전체성적(반별)'!S85:V85, 4, FALSE)</f>
        <v>#N/A</v>
      </c>
      <c r="N222" t="e">
        <f>VLOOKUP(탐구!$N$16, '전체성적(반별)'!S85:V85, 4, FALSE)</f>
        <v>#N/A</v>
      </c>
      <c r="O222" t="e">
        <f>VLOOKUP(탐구!$O$16, '전체성적(반별)'!S85:V85, 4, FALSE)</f>
        <v>#N/A</v>
      </c>
      <c r="P222" t="e">
        <f>VLOOKUP(탐구!$P$16, '전체성적(반별)'!S85:V85, 4, FALSE)</f>
        <v>#N/A</v>
      </c>
      <c r="Q222" t="e">
        <f>VLOOKUP(탐구!$Q$16, '전체성적(반별)'!S85:V85, 4, FALSE)</f>
        <v>#N/A</v>
      </c>
      <c r="R222" t="e">
        <f>VLOOKUP(탐구!$R$16, '전체성적(반별)'!S85:V85, 4, FALSE)</f>
        <v>#N/A</v>
      </c>
      <c r="S222" t="e">
        <f>VLOOKUP(탐구!$S$16, '전체성적(반별)'!S85:V85, 4, FALSE)</f>
        <v>#N/A</v>
      </c>
    </row>
    <row r="223" spans="1:19">
      <c r="A223">
        <v>207</v>
      </c>
      <c r="C223" t="e">
        <f>VLOOKUP(탐구!$C$16, '전체성적(반별)'!S86:V86, 4, FALSE)</f>
        <v>#N/A</v>
      </c>
      <c r="D223" t="e">
        <f>VLOOKUP(탐구!$D$16, '전체성적(반별)'!S86:V86, 4, FALSE)</f>
        <v>#N/A</v>
      </c>
      <c r="E223" t="e">
        <f>VLOOKUP(탐구!$E$16, '전체성적(반별)'!S86:V86, 4, FALSE)</f>
        <v>#N/A</v>
      </c>
      <c r="F223">
        <f>VLOOKUP(탐구!$F$16, '전체성적(반별)'!S86:V86, 4, FALSE)</f>
        <v>5</v>
      </c>
      <c r="G223" t="e">
        <f>VLOOKUP(탐구!$G$16, '전체성적(반별)'!S86:V86, 4, FALSE)</f>
        <v>#N/A</v>
      </c>
      <c r="H223" t="e">
        <f>VLOOKUP(탐구!$H$16, '전체성적(반별)'!S86:V86, 4, FALSE)</f>
        <v>#N/A</v>
      </c>
      <c r="I223" t="e">
        <f>VLOOKUP(탐구!$I$16, '전체성적(반별)'!S86:V86, 4, FALSE)</f>
        <v>#N/A</v>
      </c>
      <c r="J223" t="e">
        <f>VLOOKUP(탐구!$J$16, '전체성적(반별)'!S86:V86, 4, FALSE)</f>
        <v>#N/A</v>
      </c>
      <c r="K223" t="e">
        <f>VLOOKUP(탐구!$K$16, '전체성적(반별)'!S86:V86, 4, FALSE)</f>
        <v>#N/A</v>
      </c>
      <c r="L223" t="e">
        <f>VLOOKUP(탐구!$L$16, '전체성적(반별)'!S86:V86, 4, FALSE)</f>
        <v>#N/A</v>
      </c>
      <c r="M223" t="e">
        <f>VLOOKUP(탐구!$M$16, '전체성적(반별)'!S86:V86, 4, FALSE)</f>
        <v>#N/A</v>
      </c>
      <c r="N223" t="e">
        <f>VLOOKUP(탐구!$N$16, '전체성적(반별)'!S86:V86, 4, FALSE)</f>
        <v>#N/A</v>
      </c>
      <c r="O223" t="e">
        <f>VLOOKUP(탐구!$O$16, '전체성적(반별)'!S86:V86, 4, FALSE)</f>
        <v>#N/A</v>
      </c>
      <c r="P223" t="e">
        <f>VLOOKUP(탐구!$P$16, '전체성적(반별)'!S86:V86, 4, FALSE)</f>
        <v>#N/A</v>
      </c>
      <c r="Q223" t="e">
        <f>VLOOKUP(탐구!$Q$16, '전체성적(반별)'!S86:V86, 4, FALSE)</f>
        <v>#N/A</v>
      </c>
      <c r="R223" t="e">
        <f>VLOOKUP(탐구!$R$16, '전체성적(반별)'!S86:V86, 4, FALSE)</f>
        <v>#N/A</v>
      </c>
      <c r="S223" t="e">
        <f>VLOOKUP(탐구!$S$16, '전체성적(반별)'!S86:V86, 4, FALSE)</f>
        <v>#N/A</v>
      </c>
    </row>
    <row r="224" spans="1:19">
      <c r="A224">
        <v>208</v>
      </c>
      <c r="C224" t="e">
        <f>VLOOKUP(탐구!$C$16, '전체성적(반별)'!S87:V87, 4, FALSE)</f>
        <v>#N/A</v>
      </c>
      <c r="D224" t="e">
        <f>VLOOKUP(탐구!$D$16, '전체성적(반별)'!S87:V87, 4, FALSE)</f>
        <v>#N/A</v>
      </c>
      <c r="E224" t="e">
        <f>VLOOKUP(탐구!$E$16, '전체성적(반별)'!S87:V87, 4, FALSE)</f>
        <v>#N/A</v>
      </c>
      <c r="F224">
        <f>VLOOKUP(탐구!$F$16, '전체성적(반별)'!S87:V87, 4, FALSE)</f>
        <v>6</v>
      </c>
      <c r="G224" t="e">
        <f>VLOOKUP(탐구!$G$16, '전체성적(반별)'!S87:V87, 4, FALSE)</f>
        <v>#N/A</v>
      </c>
      <c r="H224" t="e">
        <f>VLOOKUP(탐구!$H$16, '전체성적(반별)'!S87:V87, 4, FALSE)</f>
        <v>#N/A</v>
      </c>
      <c r="I224" t="e">
        <f>VLOOKUP(탐구!$I$16, '전체성적(반별)'!S87:V87, 4, FALSE)</f>
        <v>#N/A</v>
      </c>
      <c r="J224" t="e">
        <f>VLOOKUP(탐구!$J$16, '전체성적(반별)'!S87:V87, 4, FALSE)</f>
        <v>#N/A</v>
      </c>
      <c r="K224" t="e">
        <f>VLOOKUP(탐구!$K$16, '전체성적(반별)'!S87:V87, 4, FALSE)</f>
        <v>#N/A</v>
      </c>
      <c r="L224" t="e">
        <f>VLOOKUP(탐구!$L$16, '전체성적(반별)'!S87:V87, 4, FALSE)</f>
        <v>#N/A</v>
      </c>
      <c r="M224" t="e">
        <f>VLOOKUP(탐구!$M$16, '전체성적(반별)'!S87:V87, 4, FALSE)</f>
        <v>#N/A</v>
      </c>
      <c r="N224" t="e">
        <f>VLOOKUP(탐구!$N$16, '전체성적(반별)'!S87:V87, 4, FALSE)</f>
        <v>#N/A</v>
      </c>
      <c r="O224" t="e">
        <f>VLOOKUP(탐구!$O$16, '전체성적(반별)'!S87:V87, 4, FALSE)</f>
        <v>#N/A</v>
      </c>
      <c r="P224" t="e">
        <f>VLOOKUP(탐구!$P$16, '전체성적(반별)'!S87:V87, 4, FALSE)</f>
        <v>#N/A</v>
      </c>
      <c r="Q224" t="e">
        <f>VLOOKUP(탐구!$Q$16, '전체성적(반별)'!S87:V87, 4, FALSE)</f>
        <v>#N/A</v>
      </c>
      <c r="R224" t="e">
        <f>VLOOKUP(탐구!$R$16, '전체성적(반별)'!S87:V87, 4, FALSE)</f>
        <v>#N/A</v>
      </c>
      <c r="S224" t="e">
        <f>VLOOKUP(탐구!$S$16, '전체성적(반별)'!S87:V87, 4, FALSE)</f>
        <v>#N/A</v>
      </c>
    </row>
    <row r="225" spans="1:19">
      <c r="A225">
        <v>209</v>
      </c>
      <c r="C225" t="e">
        <f>VLOOKUP(탐구!$C$16, '전체성적(반별)'!S88:V88, 4, FALSE)</f>
        <v>#N/A</v>
      </c>
      <c r="D225" t="e">
        <f>VLOOKUP(탐구!$D$16, '전체성적(반별)'!S88:V88, 4, FALSE)</f>
        <v>#N/A</v>
      </c>
      <c r="E225" t="e">
        <f>VLOOKUP(탐구!$E$16, '전체성적(반별)'!S88:V88, 4, FALSE)</f>
        <v>#N/A</v>
      </c>
      <c r="F225">
        <f>VLOOKUP(탐구!$F$16, '전체성적(반별)'!S88:V88, 4, FALSE)</f>
        <v>5</v>
      </c>
      <c r="G225" t="e">
        <f>VLOOKUP(탐구!$G$16, '전체성적(반별)'!S88:V88, 4, FALSE)</f>
        <v>#N/A</v>
      </c>
      <c r="H225" t="e">
        <f>VLOOKUP(탐구!$H$16, '전체성적(반별)'!S88:V88, 4, FALSE)</f>
        <v>#N/A</v>
      </c>
      <c r="I225" t="e">
        <f>VLOOKUP(탐구!$I$16, '전체성적(반별)'!S88:V88, 4, FALSE)</f>
        <v>#N/A</v>
      </c>
      <c r="J225" t="e">
        <f>VLOOKUP(탐구!$J$16, '전체성적(반별)'!S88:V88, 4, FALSE)</f>
        <v>#N/A</v>
      </c>
      <c r="K225" t="e">
        <f>VLOOKUP(탐구!$K$16, '전체성적(반별)'!S88:V88, 4, FALSE)</f>
        <v>#N/A</v>
      </c>
      <c r="L225" t="e">
        <f>VLOOKUP(탐구!$L$16, '전체성적(반별)'!S88:V88, 4, FALSE)</f>
        <v>#N/A</v>
      </c>
      <c r="M225" t="e">
        <f>VLOOKUP(탐구!$M$16, '전체성적(반별)'!S88:V88, 4, FALSE)</f>
        <v>#N/A</v>
      </c>
      <c r="N225" t="e">
        <f>VLOOKUP(탐구!$N$16, '전체성적(반별)'!S88:V88, 4, FALSE)</f>
        <v>#N/A</v>
      </c>
      <c r="O225" t="e">
        <f>VLOOKUP(탐구!$O$16, '전체성적(반별)'!S88:V88, 4, FALSE)</f>
        <v>#N/A</v>
      </c>
      <c r="P225" t="e">
        <f>VLOOKUP(탐구!$P$16, '전체성적(반별)'!S88:V88, 4, FALSE)</f>
        <v>#N/A</v>
      </c>
      <c r="Q225" t="e">
        <f>VLOOKUP(탐구!$Q$16, '전체성적(반별)'!S88:V88, 4, FALSE)</f>
        <v>#N/A</v>
      </c>
      <c r="R225" t="e">
        <f>VLOOKUP(탐구!$R$16, '전체성적(반별)'!S88:V88, 4, FALSE)</f>
        <v>#N/A</v>
      </c>
      <c r="S225" t="e">
        <f>VLOOKUP(탐구!$S$16, '전체성적(반별)'!S88:V88, 4, FALSE)</f>
        <v>#N/A</v>
      </c>
    </row>
    <row r="226" spans="1:19">
      <c r="A226">
        <v>210</v>
      </c>
      <c r="C226" t="e">
        <f>VLOOKUP(탐구!$C$16, '전체성적(반별)'!S89:V89, 4, FALSE)</f>
        <v>#N/A</v>
      </c>
      <c r="D226" t="e">
        <f>VLOOKUP(탐구!$D$16, '전체성적(반별)'!S89:V89, 4, FALSE)</f>
        <v>#N/A</v>
      </c>
      <c r="E226" t="e">
        <f>VLOOKUP(탐구!$E$16, '전체성적(반별)'!S89:V89, 4, FALSE)</f>
        <v>#N/A</v>
      </c>
      <c r="F226">
        <f>VLOOKUP(탐구!$F$16, '전체성적(반별)'!S89:V89, 4, FALSE)</f>
        <v>2</v>
      </c>
      <c r="G226" t="e">
        <f>VLOOKUP(탐구!$G$16, '전체성적(반별)'!S89:V89, 4, FALSE)</f>
        <v>#N/A</v>
      </c>
      <c r="H226" t="e">
        <f>VLOOKUP(탐구!$H$16, '전체성적(반별)'!S89:V89, 4, FALSE)</f>
        <v>#N/A</v>
      </c>
      <c r="I226" t="e">
        <f>VLOOKUP(탐구!$I$16, '전체성적(반별)'!S89:V89, 4, FALSE)</f>
        <v>#N/A</v>
      </c>
      <c r="J226" t="e">
        <f>VLOOKUP(탐구!$J$16, '전체성적(반별)'!S89:V89, 4, FALSE)</f>
        <v>#N/A</v>
      </c>
      <c r="K226" t="e">
        <f>VLOOKUP(탐구!$K$16, '전체성적(반별)'!S89:V89, 4, FALSE)</f>
        <v>#N/A</v>
      </c>
      <c r="L226" t="e">
        <f>VLOOKUP(탐구!$L$16, '전체성적(반별)'!S89:V89, 4, FALSE)</f>
        <v>#N/A</v>
      </c>
      <c r="M226" t="e">
        <f>VLOOKUP(탐구!$M$16, '전체성적(반별)'!S89:V89, 4, FALSE)</f>
        <v>#N/A</v>
      </c>
      <c r="N226" t="e">
        <f>VLOOKUP(탐구!$N$16, '전체성적(반별)'!S89:V89, 4, FALSE)</f>
        <v>#N/A</v>
      </c>
      <c r="O226" t="e">
        <f>VLOOKUP(탐구!$O$16, '전체성적(반별)'!S89:V89, 4, FALSE)</f>
        <v>#N/A</v>
      </c>
      <c r="P226" t="e">
        <f>VLOOKUP(탐구!$P$16, '전체성적(반별)'!S89:V89, 4, FALSE)</f>
        <v>#N/A</v>
      </c>
      <c r="Q226" t="e">
        <f>VLOOKUP(탐구!$Q$16, '전체성적(반별)'!S89:V89, 4, FALSE)</f>
        <v>#N/A</v>
      </c>
      <c r="R226" t="e">
        <f>VLOOKUP(탐구!$R$16, '전체성적(반별)'!S89:V89, 4, FALSE)</f>
        <v>#N/A</v>
      </c>
      <c r="S226" t="e">
        <f>VLOOKUP(탐구!$S$16, '전체성적(반별)'!S89:V89, 4, FALSE)</f>
        <v>#N/A</v>
      </c>
    </row>
    <row r="227" spans="1:19">
      <c r="A227">
        <v>211</v>
      </c>
      <c r="C227" t="e">
        <f>VLOOKUP(탐구!$C$16, '전체성적(반별)'!S90:V90, 4, FALSE)</f>
        <v>#N/A</v>
      </c>
      <c r="D227">
        <f>VLOOKUP(탐구!$D$16, '전체성적(반별)'!S90:V90, 4, FALSE)</f>
        <v>7</v>
      </c>
      <c r="E227" t="e">
        <f>VLOOKUP(탐구!$E$16, '전체성적(반별)'!S90:V90, 4, FALSE)</f>
        <v>#N/A</v>
      </c>
      <c r="F227" t="e">
        <f>VLOOKUP(탐구!$F$16, '전체성적(반별)'!S90:V90, 4, FALSE)</f>
        <v>#N/A</v>
      </c>
      <c r="G227" t="e">
        <f>VLOOKUP(탐구!$G$16, '전체성적(반별)'!S90:V90, 4, FALSE)</f>
        <v>#N/A</v>
      </c>
      <c r="H227" t="e">
        <f>VLOOKUP(탐구!$H$16, '전체성적(반별)'!S90:V90, 4, FALSE)</f>
        <v>#N/A</v>
      </c>
      <c r="I227" t="e">
        <f>VLOOKUP(탐구!$I$16, '전체성적(반별)'!S90:V90, 4, FALSE)</f>
        <v>#N/A</v>
      </c>
      <c r="J227" t="e">
        <f>VLOOKUP(탐구!$J$16, '전체성적(반별)'!S90:V90, 4, FALSE)</f>
        <v>#N/A</v>
      </c>
      <c r="K227" t="e">
        <f>VLOOKUP(탐구!$K$16, '전체성적(반별)'!S90:V90, 4, FALSE)</f>
        <v>#N/A</v>
      </c>
      <c r="L227" t="e">
        <f>VLOOKUP(탐구!$L$16, '전체성적(반별)'!S90:V90, 4, FALSE)</f>
        <v>#N/A</v>
      </c>
      <c r="M227" t="e">
        <f>VLOOKUP(탐구!$M$16, '전체성적(반별)'!S90:V90, 4, FALSE)</f>
        <v>#N/A</v>
      </c>
      <c r="N227" t="e">
        <f>VLOOKUP(탐구!$N$16, '전체성적(반별)'!S90:V90, 4, FALSE)</f>
        <v>#N/A</v>
      </c>
      <c r="O227" t="e">
        <f>VLOOKUP(탐구!$O$16, '전체성적(반별)'!S90:V90, 4, FALSE)</f>
        <v>#N/A</v>
      </c>
      <c r="P227" t="e">
        <f>VLOOKUP(탐구!$P$16, '전체성적(반별)'!S90:V90, 4, FALSE)</f>
        <v>#N/A</v>
      </c>
      <c r="Q227" t="e">
        <f>VLOOKUP(탐구!$Q$16, '전체성적(반별)'!S90:V90, 4, FALSE)</f>
        <v>#N/A</v>
      </c>
      <c r="R227" t="e">
        <f>VLOOKUP(탐구!$R$16, '전체성적(반별)'!S90:V90, 4, FALSE)</f>
        <v>#N/A</v>
      </c>
      <c r="S227" t="e">
        <f>VLOOKUP(탐구!$S$16, '전체성적(반별)'!S90:V90, 4, FALSE)</f>
        <v>#N/A</v>
      </c>
    </row>
    <row r="228" spans="1:19">
      <c r="A228">
        <v>212</v>
      </c>
      <c r="C228" t="e">
        <f>VLOOKUP(탐구!$C$16, '전체성적(반별)'!S91:V91, 4, FALSE)</f>
        <v>#N/A</v>
      </c>
      <c r="D228" t="e">
        <f>VLOOKUP(탐구!$D$16, '전체성적(반별)'!S91:V91, 4, FALSE)</f>
        <v>#N/A</v>
      </c>
      <c r="E228" t="e">
        <f>VLOOKUP(탐구!$E$16, '전체성적(반별)'!S91:V91, 4, FALSE)</f>
        <v>#N/A</v>
      </c>
      <c r="F228">
        <f>VLOOKUP(탐구!$F$16, '전체성적(반별)'!S91:V91, 4, FALSE)</f>
        <v>6</v>
      </c>
      <c r="G228" t="e">
        <f>VLOOKUP(탐구!$G$16, '전체성적(반별)'!S91:V91, 4, FALSE)</f>
        <v>#N/A</v>
      </c>
      <c r="H228" t="e">
        <f>VLOOKUP(탐구!$H$16, '전체성적(반별)'!S91:V91, 4, FALSE)</f>
        <v>#N/A</v>
      </c>
      <c r="I228" t="e">
        <f>VLOOKUP(탐구!$I$16, '전체성적(반별)'!S91:V91, 4, FALSE)</f>
        <v>#N/A</v>
      </c>
      <c r="J228" t="e">
        <f>VLOOKUP(탐구!$J$16, '전체성적(반별)'!S91:V91, 4, FALSE)</f>
        <v>#N/A</v>
      </c>
      <c r="K228" t="e">
        <f>VLOOKUP(탐구!$K$16, '전체성적(반별)'!S91:V91, 4, FALSE)</f>
        <v>#N/A</v>
      </c>
      <c r="L228" t="e">
        <f>VLOOKUP(탐구!$L$16, '전체성적(반별)'!S91:V91, 4, FALSE)</f>
        <v>#N/A</v>
      </c>
      <c r="M228" t="e">
        <f>VLOOKUP(탐구!$M$16, '전체성적(반별)'!S91:V91, 4, FALSE)</f>
        <v>#N/A</v>
      </c>
      <c r="N228" t="e">
        <f>VLOOKUP(탐구!$N$16, '전체성적(반별)'!S91:V91, 4, FALSE)</f>
        <v>#N/A</v>
      </c>
      <c r="O228" t="e">
        <f>VLOOKUP(탐구!$O$16, '전체성적(반별)'!S91:V91, 4, FALSE)</f>
        <v>#N/A</v>
      </c>
      <c r="P228" t="e">
        <f>VLOOKUP(탐구!$P$16, '전체성적(반별)'!S91:V91, 4, FALSE)</f>
        <v>#N/A</v>
      </c>
      <c r="Q228" t="e">
        <f>VLOOKUP(탐구!$Q$16, '전체성적(반별)'!S91:V91, 4, FALSE)</f>
        <v>#N/A</v>
      </c>
      <c r="R228" t="e">
        <f>VLOOKUP(탐구!$R$16, '전체성적(반별)'!S91:V91, 4, FALSE)</f>
        <v>#N/A</v>
      </c>
      <c r="S228" t="e">
        <f>VLOOKUP(탐구!$S$16, '전체성적(반별)'!S91:V91, 4, FALSE)</f>
        <v>#N/A</v>
      </c>
    </row>
    <row r="229" spans="1:19">
      <c r="A229">
        <v>213</v>
      </c>
      <c r="C229" t="e">
        <f>VLOOKUP(탐구!$C$16, '전체성적(반별)'!S92:V92, 4, FALSE)</f>
        <v>#N/A</v>
      </c>
      <c r="D229" t="e">
        <f>VLOOKUP(탐구!$D$16, '전체성적(반별)'!S92:V92, 4, FALSE)</f>
        <v>#N/A</v>
      </c>
      <c r="E229" t="e">
        <f>VLOOKUP(탐구!$E$16, '전체성적(반별)'!S92:V92, 4, FALSE)</f>
        <v>#N/A</v>
      </c>
      <c r="F229">
        <f>VLOOKUP(탐구!$F$16, '전체성적(반별)'!S92:V92, 4, FALSE)</f>
        <v>8</v>
      </c>
      <c r="G229" t="e">
        <f>VLOOKUP(탐구!$G$16, '전체성적(반별)'!S92:V92, 4, FALSE)</f>
        <v>#N/A</v>
      </c>
      <c r="H229" t="e">
        <f>VLOOKUP(탐구!$H$16, '전체성적(반별)'!S92:V92, 4, FALSE)</f>
        <v>#N/A</v>
      </c>
      <c r="I229" t="e">
        <f>VLOOKUP(탐구!$I$16, '전체성적(반별)'!S92:V92, 4, FALSE)</f>
        <v>#N/A</v>
      </c>
      <c r="J229" t="e">
        <f>VLOOKUP(탐구!$J$16, '전체성적(반별)'!S92:V92, 4, FALSE)</f>
        <v>#N/A</v>
      </c>
      <c r="K229" t="e">
        <f>VLOOKUP(탐구!$K$16, '전체성적(반별)'!S92:V92, 4, FALSE)</f>
        <v>#N/A</v>
      </c>
      <c r="L229" t="e">
        <f>VLOOKUP(탐구!$L$16, '전체성적(반별)'!S92:V92, 4, FALSE)</f>
        <v>#N/A</v>
      </c>
      <c r="M229" t="e">
        <f>VLOOKUP(탐구!$M$16, '전체성적(반별)'!S92:V92, 4, FALSE)</f>
        <v>#N/A</v>
      </c>
      <c r="N229" t="e">
        <f>VLOOKUP(탐구!$N$16, '전체성적(반별)'!S92:V92, 4, FALSE)</f>
        <v>#N/A</v>
      </c>
      <c r="O229" t="e">
        <f>VLOOKUP(탐구!$O$16, '전체성적(반별)'!S92:V92, 4, FALSE)</f>
        <v>#N/A</v>
      </c>
      <c r="P229" t="e">
        <f>VLOOKUP(탐구!$P$16, '전체성적(반별)'!S92:V92, 4, FALSE)</f>
        <v>#N/A</v>
      </c>
      <c r="Q229" t="e">
        <f>VLOOKUP(탐구!$Q$16, '전체성적(반별)'!S92:V92, 4, FALSE)</f>
        <v>#N/A</v>
      </c>
      <c r="R229" t="e">
        <f>VLOOKUP(탐구!$R$16, '전체성적(반별)'!S92:V92, 4, FALSE)</f>
        <v>#N/A</v>
      </c>
      <c r="S229" t="e">
        <f>VLOOKUP(탐구!$S$16, '전체성적(반별)'!S92:V92, 4, FALSE)</f>
        <v>#N/A</v>
      </c>
    </row>
    <row r="230" spans="1:19">
      <c r="A230">
        <v>214</v>
      </c>
      <c r="C230" t="e">
        <f>VLOOKUP(탐구!$C$16, '전체성적(반별)'!S93:V93, 4, FALSE)</f>
        <v>#N/A</v>
      </c>
      <c r="D230" t="e">
        <f>VLOOKUP(탐구!$D$16, '전체성적(반별)'!S93:V93, 4, FALSE)</f>
        <v>#N/A</v>
      </c>
      <c r="E230" t="e">
        <f>VLOOKUP(탐구!$E$16, '전체성적(반별)'!S93:V93, 4, FALSE)</f>
        <v>#N/A</v>
      </c>
      <c r="F230">
        <f>VLOOKUP(탐구!$F$16, '전체성적(반별)'!S93:V93, 4, FALSE)</f>
        <v>5</v>
      </c>
      <c r="G230" t="e">
        <f>VLOOKUP(탐구!$G$16, '전체성적(반별)'!S93:V93, 4, FALSE)</f>
        <v>#N/A</v>
      </c>
      <c r="H230" t="e">
        <f>VLOOKUP(탐구!$H$16, '전체성적(반별)'!S93:V93, 4, FALSE)</f>
        <v>#N/A</v>
      </c>
      <c r="I230" t="e">
        <f>VLOOKUP(탐구!$I$16, '전체성적(반별)'!S93:V93, 4, FALSE)</f>
        <v>#N/A</v>
      </c>
      <c r="J230" t="e">
        <f>VLOOKUP(탐구!$J$16, '전체성적(반별)'!S93:V93, 4, FALSE)</f>
        <v>#N/A</v>
      </c>
      <c r="K230" t="e">
        <f>VLOOKUP(탐구!$K$16, '전체성적(반별)'!S93:V93, 4, FALSE)</f>
        <v>#N/A</v>
      </c>
      <c r="L230" t="e">
        <f>VLOOKUP(탐구!$L$16, '전체성적(반별)'!S93:V93, 4, FALSE)</f>
        <v>#N/A</v>
      </c>
      <c r="M230" t="e">
        <f>VLOOKUP(탐구!$M$16, '전체성적(반별)'!S93:V93, 4, FALSE)</f>
        <v>#N/A</v>
      </c>
      <c r="N230" t="e">
        <f>VLOOKUP(탐구!$N$16, '전체성적(반별)'!S93:V93, 4, FALSE)</f>
        <v>#N/A</v>
      </c>
      <c r="O230" t="e">
        <f>VLOOKUP(탐구!$O$16, '전체성적(반별)'!S93:V93, 4, FALSE)</f>
        <v>#N/A</v>
      </c>
      <c r="P230" t="e">
        <f>VLOOKUP(탐구!$P$16, '전체성적(반별)'!S93:V93, 4, FALSE)</f>
        <v>#N/A</v>
      </c>
      <c r="Q230" t="e">
        <f>VLOOKUP(탐구!$Q$16, '전체성적(반별)'!S93:V93, 4, FALSE)</f>
        <v>#N/A</v>
      </c>
      <c r="R230" t="e">
        <f>VLOOKUP(탐구!$R$16, '전체성적(반별)'!S93:V93, 4, FALSE)</f>
        <v>#N/A</v>
      </c>
      <c r="S230" t="e">
        <f>VLOOKUP(탐구!$S$16, '전체성적(반별)'!S93:V93, 4, FALSE)</f>
        <v>#N/A</v>
      </c>
    </row>
    <row r="231" spans="1:19">
      <c r="A231">
        <v>215</v>
      </c>
      <c r="C231" t="e">
        <f>VLOOKUP(탐구!$C$16, '전체성적(반별)'!S94:V94, 4, FALSE)</f>
        <v>#N/A</v>
      </c>
      <c r="D231" t="e">
        <f>VLOOKUP(탐구!$D$16, '전체성적(반별)'!S94:V94, 4, FALSE)</f>
        <v>#N/A</v>
      </c>
      <c r="E231" t="e">
        <f>VLOOKUP(탐구!$E$16, '전체성적(반별)'!S94:V94, 4, FALSE)</f>
        <v>#N/A</v>
      </c>
      <c r="F231">
        <f>VLOOKUP(탐구!$F$16, '전체성적(반별)'!S94:V94, 4, FALSE)</f>
        <v>2</v>
      </c>
      <c r="G231" t="e">
        <f>VLOOKUP(탐구!$G$16, '전체성적(반별)'!S94:V94, 4, FALSE)</f>
        <v>#N/A</v>
      </c>
      <c r="H231" t="e">
        <f>VLOOKUP(탐구!$H$16, '전체성적(반별)'!S94:V94, 4, FALSE)</f>
        <v>#N/A</v>
      </c>
      <c r="I231" t="e">
        <f>VLOOKUP(탐구!$I$16, '전체성적(반별)'!S94:V94, 4, FALSE)</f>
        <v>#N/A</v>
      </c>
      <c r="J231" t="e">
        <f>VLOOKUP(탐구!$J$16, '전체성적(반별)'!S94:V94, 4, FALSE)</f>
        <v>#N/A</v>
      </c>
      <c r="K231" t="e">
        <f>VLOOKUP(탐구!$K$16, '전체성적(반별)'!S94:V94, 4, FALSE)</f>
        <v>#N/A</v>
      </c>
      <c r="L231" t="e">
        <f>VLOOKUP(탐구!$L$16, '전체성적(반별)'!S94:V94, 4, FALSE)</f>
        <v>#N/A</v>
      </c>
      <c r="M231" t="e">
        <f>VLOOKUP(탐구!$M$16, '전체성적(반별)'!S94:V94, 4, FALSE)</f>
        <v>#N/A</v>
      </c>
      <c r="N231" t="e">
        <f>VLOOKUP(탐구!$N$16, '전체성적(반별)'!S94:V94, 4, FALSE)</f>
        <v>#N/A</v>
      </c>
      <c r="O231" t="e">
        <f>VLOOKUP(탐구!$O$16, '전체성적(반별)'!S94:V94, 4, FALSE)</f>
        <v>#N/A</v>
      </c>
      <c r="P231" t="e">
        <f>VLOOKUP(탐구!$P$16, '전체성적(반별)'!S94:V94, 4, FALSE)</f>
        <v>#N/A</v>
      </c>
      <c r="Q231" t="e">
        <f>VLOOKUP(탐구!$Q$16, '전체성적(반별)'!S94:V94, 4, FALSE)</f>
        <v>#N/A</v>
      </c>
      <c r="R231" t="e">
        <f>VLOOKUP(탐구!$R$16, '전체성적(반별)'!S94:V94, 4, FALSE)</f>
        <v>#N/A</v>
      </c>
      <c r="S231" t="e">
        <f>VLOOKUP(탐구!$S$16, '전체성적(반별)'!S94:V94, 4, FALSE)</f>
        <v>#N/A</v>
      </c>
    </row>
    <row r="232" spans="1:19">
      <c r="A232">
        <v>216</v>
      </c>
      <c r="C232" t="e">
        <f>VLOOKUP(탐구!$C$16, '전체성적(반별)'!S95:V95, 4, FALSE)</f>
        <v>#N/A</v>
      </c>
      <c r="D232" t="e">
        <f>VLOOKUP(탐구!$D$16, '전체성적(반별)'!S95:V95, 4, FALSE)</f>
        <v>#N/A</v>
      </c>
      <c r="E232">
        <f>VLOOKUP(탐구!$E$16, '전체성적(반별)'!S95:V95, 4, FALSE)</f>
        <v>3</v>
      </c>
      <c r="F232" t="e">
        <f>VLOOKUP(탐구!$F$16, '전체성적(반별)'!S95:V95, 4, FALSE)</f>
        <v>#N/A</v>
      </c>
      <c r="G232" t="e">
        <f>VLOOKUP(탐구!$G$16, '전체성적(반별)'!S95:V95, 4, FALSE)</f>
        <v>#N/A</v>
      </c>
      <c r="H232" t="e">
        <f>VLOOKUP(탐구!$H$16, '전체성적(반별)'!S95:V95, 4, FALSE)</f>
        <v>#N/A</v>
      </c>
      <c r="I232" t="e">
        <f>VLOOKUP(탐구!$I$16, '전체성적(반별)'!S95:V95, 4, FALSE)</f>
        <v>#N/A</v>
      </c>
      <c r="J232" t="e">
        <f>VLOOKUP(탐구!$J$16, '전체성적(반별)'!S95:V95, 4, FALSE)</f>
        <v>#N/A</v>
      </c>
      <c r="K232" t="e">
        <f>VLOOKUP(탐구!$K$16, '전체성적(반별)'!S95:V95, 4, FALSE)</f>
        <v>#N/A</v>
      </c>
      <c r="L232" t="e">
        <f>VLOOKUP(탐구!$L$16, '전체성적(반별)'!S95:V95, 4, FALSE)</f>
        <v>#N/A</v>
      </c>
      <c r="M232" t="e">
        <f>VLOOKUP(탐구!$M$16, '전체성적(반별)'!S95:V95, 4, FALSE)</f>
        <v>#N/A</v>
      </c>
      <c r="N232" t="e">
        <f>VLOOKUP(탐구!$N$16, '전체성적(반별)'!S95:V95, 4, FALSE)</f>
        <v>#N/A</v>
      </c>
      <c r="O232" t="e">
        <f>VLOOKUP(탐구!$O$16, '전체성적(반별)'!S95:V95, 4, FALSE)</f>
        <v>#N/A</v>
      </c>
      <c r="P232" t="e">
        <f>VLOOKUP(탐구!$P$16, '전체성적(반별)'!S95:V95, 4, FALSE)</f>
        <v>#N/A</v>
      </c>
      <c r="Q232" t="e">
        <f>VLOOKUP(탐구!$Q$16, '전체성적(반별)'!S95:V95, 4, FALSE)</f>
        <v>#N/A</v>
      </c>
      <c r="R232" t="e">
        <f>VLOOKUP(탐구!$R$16, '전체성적(반별)'!S95:V95, 4, FALSE)</f>
        <v>#N/A</v>
      </c>
      <c r="S232" t="e">
        <f>VLOOKUP(탐구!$S$16, '전체성적(반별)'!S95:V95, 4, FALSE)</f>
        <v>#N/A</v>
      </c>
    </row>
    <row r="233" spans="1:19">
      <c r="A233">
        <v>217</v>
      </c>
      <c r="C233" t="e">
        <f>VLOOKUP(탐구!$C$16, '전체성적(반별)'!S96:V96, 4, FALSE)</f>
        <v>#N/A</v>
      </c>
      <c r="D233" t="e">
        <f>VLOOKUP(탐구!$D$16, '전체성적(반별)'!S96:V96, 4, FALSE)</f>
        <v>#N/A</v>
      </c>
      <c r="E233" t="e">
        <f>VLOOKUP(탐구!$E$16, '전체성적(반별)'!S96:V96, 4, FALSE)</f>
        <v>#N/A</v>
      </c>
      <c r="F233">
        <f>VLOOKUP(탐구!$F$16, '전체성적(반별)'!S96:V96, 4, FALSE)</f>
        <v>2</v>
      </c>
      <c r="G233" t="e">
        <f>VLOOKUP(탐구!$G$16, '전체성적(반별)'!S96:V96, 4, FALSE)</f>
        <v>#N/A</v>
      </c>
      <c r="H233" t="e">
        <f>VLOOKUP(탐구!$H$16, '전체성적(반별)'!S96:V96, 4, FALSE)</f>
        <v>#N/A</v>
      </c>
      <c r="I233" t="e">
        <f>VLOOKUP(탐구!$I$16, '전체성적(반별)'!S96:V96, 4, FALSE)</f>
        <v>#N/A</v>
      </c>
      <c r="J233" t="e">
        <f>VLOOKUP(탐구!$J$16, '전체성적(반별)'!S96:V96, 4, FALSE)</f>
        <v>#N/A</v>
      </c>
      <c r="K233" t="e">
        <f>VLOOKUP(탐구!$K$16, '전체성적(반별)'!S96:V96, 4, FALSE)</f>
        <v>#N/A</v>
      </c>
      <c r="L233" t="e">
        <f>VLOOKUP(탐구!$L$16, '전체성적(반별)'!S96:V96, 4, FALSE)</f>
        <v>#N/A</v>
      </c>
      <c r="M233" t="e">
        <f>VLOOKUP(탐구!$M$16, '전체성적(반별)'!S96:V96, 4, FALSE)</f>
        <v>#N/A</v>
      </c>
      <c r="N233" t="e">
        <f>VLOOKUP(탐구!$N$16, '전체성적(반별)'!S96:V96, 4, FALSE)</f>
        <v>#N/A</v>
      </c>
      <c r="O233" t="e">
        <f>VLOOKUP(탐구!$O$16, '전체성적(반별)'!S96:V96, 4, FALSE)</f>
        <v>#N/A</v>
      </c>
      <c r="P233" t="e">
        <f>VLOOKUP(탐구!$P$16, '전체성적(반별)'!S96:V96, 4, FALSE)</f>
        <v>#N/A</v>
      </c>
      <c r="Q233" t="e">
        <f>VLOOKUP(탐구!$Q$16, '전체성적(반별)'!S96:V96, 4, FALSE)</f>
        <v>#N/A</v>
      </c>
      <c r="R233" t="e">
        <f>VLOOKUP(탐구!$R$16, '전체성적(반별)'!S96:V96, 4, FALSE)</f>
        <v>#N/A</v>
      </c>
      <c r="S233" t="e">
        <f>VLOOKUP(탐구!$S$16, '전체성적(반별)'!S96:V96, 4, FALSE)</f>
        <v>#N/A</v>
      </c>
    </row>
    <row r="234" spans="1:19">
      <c r="A234">
        <v>218</v>
      </c>
      <c r="C234" t="e">
        <f>VLOOKUP(탐구!$C$16, '전체성적(반별)'!S97:V97, 4, FALSE)</f>
        <v>#N/A</v>
      </c>
      <c r="D234" t="e">
        <f>VLOOKUP(탐구!$D$16, '전체성적(반별)'!S97:V97, 4, FALSE)</f>
        <v>#N/A</v>
      </c>
      <c r="E234" t="e">
        <f>VLOOKUP(탐구!$E$16, '전체성적(반별)'!S97:V97, 4, FALSE)</f>
        <v>#N/A</v>
      </c>
      <c r="F234">
        <f>VLOOKUP(탐구!$F$16, '전체성적(반별)'!S97:V97, 4, FALSE)</f>
        <v>4</v>
      </c>
      <c r="G234" t="e">
        <f>VLOOKUP(탐구!$G$16, '전체성적(반별)'!S97:V97, 4, FALSE)</f>
        <v>#N/A</v>
      </c>
      <c r="H234" t="e">
        <f>VLOOKUP(탐구!$H$16, '전체성적(반별)'!S97:V97, 4, FALSE)</f>
        <v>#N/A</v>
      </c>
      <c r="I234" t="e">
        <f>VLOOKUP(탐구!$I$16, '전체성적(반별)'!S97:V97, 4, FALSE)</f>
        <v>#N/A</v>
      </c>
      <c r="J234" t="e">
        <f>VLOOKUP(탐구!$J$16, '전체성적(반별)'!S97:V97, 4, FALSE)</f>
        <v>#N/A</v>
      </c>
      <c r="K234" t="e">
        <f>VLOOKUP(탐구!$K$16, '전체성적(반별)'!S97:V97, 4, FALSE)</f>
        <v>#N/A</v>
      </c>
      <c r="L234" t="e">
        <f>VLOOKUP(탐구!$L$16, '전체성적(반별)'!S97:V97, 4, FALSE)</f>
        <v>#N/A</v>
      </c>
      <c r="M234" t="e">
        <f>VLOOKUP(탐구!$M$16, '전체성적(반별)'!S97:V97, 4, FALSE)</f>
        <v>#N/A</v>
      </c>
      <c r="N234" t="e">
        <f>VLOOKUP(탐구!$N$16, '전체성적(반별)'!S97:V97, 4, FALSE)</f>
        <v>#N/A</v>
      </c>
      <c r="O234" t="e">
        <f>VLOOKUP(탐구!$O$16, '전체성적(반별)'!S97:V97, 4, FALSE)</f>
        <v>#N/A</v>
      </c>
      <c r="P234" t="e">
        <f>VLOOKUP(탐구!$P$16, '전체성적(반별)'!S97:V97, 4, FALSE)</f>
        <v>#N/A</v>
      </c>
      <c r="Q234" t="e">
        <f>VLOOKUP(탐구!$Q$16, '전체성적(반별)'!S97:V97, 4, FALSE)</f>
        <v>#N/A</v>
      </c>
      <c r="R234" t="e">
        <f>VLOOKUP(탐구!$R$16, '전체성적(반별)'!S97:V97, 4, FALSE)</f>
        <v>#N/A</v>
      </c>
      <c r="S234" t="e">
        <f>VLOOKUP(탐구!$S$16, '전체성적(반별)'!S97:V97, 4, FALSE)</f>
        <v>#N/A</v>
      </c>
    </row>
    <row r="235" spans="1:19">
      <c r="A235">
        <v>219</v>
      </c>
      <c r="C235" t="e">
        <f>VLOOKUP(탐구!$C$16, '전체성적(반별)'!S98:V98, 4, FALSE)</f>
        <v>#N/A</v>
      </c>
      <c r="D235" t="e">
        <f>VLOOKUP(탐구!$D$16, '전체성적(반별)'!S98:V98, 4, FALSE)</f>
        <v>#N/A</v>
      </c>
      <c r="E235" t="e">
        <f>VLOOKUP(탐구!$E$16, '전체성적(반별)'!S98:V98, 4, FALSE)</f>
        <v>#N/A</v>
      </c>
      <c r="F235" t="e">
        <f>VLOOKUP(탐구!$F$16, '전체성적(반별)'!S98:V98, 4, FALSE)</f>
        <v>#N/A</v>
      </c>
      <c r="G235" t="e">
        <f>VLOOKUP(탐구!$G$16, '전체성적(반별)'!S98:V98, 4, FALSE)</f>
        <v>#N/A</v>
      </c>
      <c r="H235" t="e">
        <f>VLOOKUP(탐구!$H$16, '전체성적(반별)'!S98:V98, 4, FALSE)</f>
        <v>#N/A</v>
      </c>
      <c r="I235" t="e">
        <f>VLOOKUP(탐구!$I$16, '전체성적(반별)'!S98:V98, 4, FALSE)</f>
        <v>#N/A</v>
      </c>
      <c r="J235" t="e">
        <f>VLOOKUP(탐구!$J$16, '전체성적(반별)'!S98:V98, 4, FALSE)</f>
        <v>#N/A</v>
      </c>
      <c r="K235" t="e">
        <f>VLOOKUP(탐구!$K$16, '전체성적(반별)'!S98:V98, 4, FALSE)</f>
        <v>#N/A</v>
      </c>
      <c r="L235" t="e">
        <f>VLOOKUP(탐구!$L$16, '전체성적(반별)'!S98:V98, 4, FALSE)</f>
        <v>#N/A</v>
      </c>
      <c r="M235" t="e">
        <f>VLOOKUP(탐구!$M$16, '전체성적(반별)'!S98:V98, 4, FALSE)</f>
        <v>#N/A</v>
      </c>
      <c r="N235" t="e">
        <f>VLOOKUP(탐구!$N$16, '전체성적(반별)'!S98:V98, 4, FALSE)</f>
        <v>#N/A</v>
      </c>
      <c r="O235" t="e">
        <f>VLOOKUP(탐구!$O$16, '전체성적(반별)'!S98:V98, 4, FALSE)</f>
        <v>#N/A</v>
      </c>
      <c r="P235">
        <f>VLOOKUP(탐구!$P$16, '전체성적(반별)'!S98:V98, 4, FALSE)</f>
        <v>6</v>
      </c>
      <c r="Q235" t="e">
        <f>VLOOKUP(탐구!$Q$16, '전체성적(반별)'!S98:V98, 4, FALSE)</f>
        <v>#N/A</v>
      </c>
      <c r="R235" t="e">
        <f>VLOOKUP(탐구!$R$16, '전체성적(반별)'!S98:V98, 4, FALSE)</f>
        <v>#N/A</v>
      </c>
      <c r="S235" t="e">
        <f>VLOOKUP(탐구!$S$16, '전체성적(반별)'!S98:V98, 4, FALSE)</f>
        <v>#N/A</v>
      </c>
    </row>
    <row r="236" spans="1:19">
      <c r="A236">
        <v>220</v>
      </c>
      <c r="C236" t="e">
        <f>VLOOKUP(탐구!$C$16, '전체성적(반별)'!S99:V99, 4, FALSE)</f>
        <v>#N/A</v>
      </c>
      <c r="D236" t="e">
        <f>VLOOKUP(탐구!$D$16, '전체성적(반별)'!S99:V99, 4, FALSE)</f>
        <v>#N/A</v>
      </c>
      <c r="E236" t="e">
        <f>VLOOKUP(탐구!$E$16, '전체성적(반별)'!S99:V99, 4, FALSE)</f>
        <v>#N/A</v>
      </c>
      <c r="F236" t="e">
        <f>VLOOKUP(탐구!$F$16, '전체성적(반별)'!S99:V99, 4, FALSE)</f>
        <v>#N/A</v>
      </c>
      <c r="G236" t="e">
        <f>VLOOKUP(탐구!$G$16, '전체성적(반별)'!S99:V99, 4, FALSE)</f>
        <v>#N/A</v>
      </c>
      <c r="H236" t="e">
        <f>VLOOKUP(탐구!$H$16, '전체성적(반별)'!S99:V99, 4, FALSE)</f>
        <v>#N/A</v>
      </c>
      <c r="I236" t="e">
        <f>VLOOKUP(탐구!$I$16, '전체성적(반별)'!S99:V99, 4, FALSE)</f>
        <v>#N/A</v>
      </c>
      <c r="J236" t="e">
        <f>VLOOKUP(탐구!$J$16, '전체성적(반별)'!S99:V99, 4, FALSE)</f>
        <v>#N/A</v>
      </c>
      <c r="K236" t="e">
        <f>VLOOKUP(탐구!$K$16, '전체성적(반별)'!S99:V99, 4, FALSE)</f>
        <v>#N/A</v>
      </c>
      <c r="L236" t="e">
        <f>VLOOKUP(탐구!$L$16, '전체성적(반별)'!S99:V99, 4, FALSE)</f>
        <v>#N/A</v>
      </c>
      <c r="M236" t="e">
        <f>VLOOKUP(탐구!$M$16, '전체성적(반별)'!S99:V99, 4, FALSE)</f>
        <v>#N/A</v>
      </c>
      <c r="N236" t="e">
        <f>VLOOKUP(탐구!$N$16, '전체성적(반별)'!S99:V99, 4, FALSE)</f>
        <v>#N/A</v>
      </c>
      <c r="O236" t="e">
        <f>VLOOKUP(탐구!$O$16, '전체성적(반별)'!S99:V99, 4, FALSE)</f>
        <v>#N/A</v>
      </c>
      <c r="P236">
        <f>VLOOKUP(탐구!$P$16, '전체성적(반별)'!S99:V99, 4, FALSE)</f>
        <v>4</v>
      </c>
      <c r="Q236" t="e">
        <f>VLOOKUP(탐구!$Q$16, '전체성적(반별)'!S99:V99, 4, FALSE)</f>
        <v>#N/A</v>
      </c>
      <c r="R236" t="e">
        <f>VLOOKUP(탐구!$R$16, '전체성적(반별)'!S99:V99, 4, FALSE)</f>
        <v>#N/A</v>
      </c>
      <c r="S236" t="e">
        <f>VLOOKUP(탐구!$S$16, '전체성적(반별)'!S99:V99, 4, FALSE)</f>
        <v>#N/A</v>
      </c>
    </row>
    <row r="237" spans="1:19">
      <c r="A237">
        <v>221</v>
      </c>
      <c r="C237" t="e">
        <f>VLOOKUP(탐구!$C$16, '전체성적(반별)'!S100:V100, 4, FALSE)</f>
        <v>#N/A</v>
      </c>
      <c r="D237" t="e">
        <f>VLOOKUP(탐구!$D$16, '전체성적(반별)'!S100:V100, 4, FALSE)</f>
        <v>#N/A</v>
      </c>
      <c r="E237" t="e">
        <f>VLOOKUP(탐구!$E$16, '전체성적(반별)'!S100:V100, 4, FALSE)</f>
        <v>#N/A</v>
      </c>
      <c r="F237">
        <f>VLOOKUP(탐구!$F$16, '전체성적(반별)'!S100:V100, 4, FALSE)</f>
        <v>3</v>
      </c>
      <c r="G237" t="e">
        <f>VLOOKUP(탐구!$G$16, '전체성적(반별)'!S100:V100, 4, FALSE)</f>
        <v>#N/A</v>
      </c>
      <c r="H237" t="e">
        <f>VLOOKUP(탐구!$H$16, '전체성적(반별)'!S100:V100, 4, FALSE)</f>
        <v>#N/A</v>
      </c>
      <c r="I237" t="e">
        <f>VLOOKUP(탐구!$I$16, '전체성적(반별)'!S100:V100, 4, FALSE)</f>
        <v>#N/A</v>
      </c>
      <c r="J237" t="e">
        <f>VLOOKUP(탐구!$J$16, '전체성적(반별)'!S100:V100, 4, FALSE)</f>
        <v>#N/A</v>
      </c>
      <c r="K237" t="e">
        <f>VLOOKUP(탐구!$K$16, '전체성적(반별)'!S100:V100, 4, FALSE)</f>
        <v>#N/A</v>
      </c>
      <c r="L237" t="e">
        <f>VLOOKUP(탐구!$L$16, '전체성적(반별)'!S100:V100, 4, FALSE)</f>
        <v>#N/A</v>
      </c>
      <c r="M237" t="e">
        <f>VLOOKUP(탐구!$M$16, '전체성적(반별)'!S100:V100, 4, FALSE)</f>
        <v>#N/A</v>
      </c>
      <c r="N237" t="e">
        <f>VLOOKUP(탐구!$N$16, '전체성적(반별)'!S100:V100, 4, FALSE)</f>
        <v>#N/A</v>
      </c>
      <c r="O237" t="e">
        <f>VLOOKUP(탐구!$O$16, '전체성적(반별)'!S100:V100, 4, FALSE)</f>
        <v>#N/A</v>
      </c>
      <c r="P237" t="e">
        <f>VLOOKUP(탐구!$P$16, '전체성적(반별)'!S100:V100, 4, FALSE)</f>
        <v>#N/A</v>
      </c>
      <c r="Q237" t="e">
        <f>VLOOKUP(탐구!$Q$16, '전체성적(반별)'!S100:V100, 4, FALSE)</f>
        <v>#N/A</v>
      </c>
      <c r="R237" t="e">
        <f>VLOOKUP(탐구!$R$16, '전체성적(반별)'!S100:V100, 4, FALSE)</f>
        <v>#N/A</v>
      </c>
      <c r="S237" t="e">
        <f>VLOOKUP(탐구!$S$16, '전체성적(반별)'!S100:V100, 4, FALSE)</f>
        <v>#N/A</v>
      </c>
    </row>
    <row r="238" spans="1:19">
      <c r="A238">
        <v>222</v>
      </c>
      <c r="C238" t="e">
        <f>VLOOKUP(탐구!$C$16, '전체성적(반별)'!S101:V101, 4, FALSE)</f>
        <v>#N/A</v>
      </c>
      <c r="D238" t="e">
        <f>VLOOKUP(탐구!$D$16, '전체성적(반별)'!S101:V101, 4, FALSE)</f>
        <v>#N/A</v>
      </c>
      <c r="E238" t="e">
        <f>VLOOKUP(탐구!$E$16, '전체성적(반별)'!S101:V101, 4, FALSE)</f>
        <v>#N/A</v>
      </c>
      <c r="F238">
        <f>VLOOKUP(탐구!$F$16, '전체성적(반별)'!S101:V101, 4, FALSE)</f>
        <v>2</v>
      </c>
      <c r="G238" t="e">
        <f>VLOOKUP(탐구!$G$16, '전체성적(반별)'!S101:V101, 4, FALSE)</f>
        <v>#N/A</v>
      </c>
      <c r="H238" t="e">
        <f>VLOOKUP(탐구!$H$16, '전체성적(반별)'!S101:V101, 4, FALSE)</f>
        <v>#N/A</v>
      </c>
      <c r="I238" t="e">
        <f>VLOOKUP(탐구!$I$16, '전체성적(반별)'!S101:V101, 4, FALSE)</f>
        <v>#N/A</v>
      </c>
      <c r="J238" t="e">
        <f>VLOOKUP(탐구!$J$16, '전체성적(반별)'!S101:V101, 4, FALSE)</f>
        <v>#N/A</v>
      </c>
      <c r="K238" t="e">
        <f>VLOOKUP(탐구!$K$16, '전체성적(반별)'!S101:V101, 4, FALSE)</f>
        <v>#N/A</v>
      </c>
      <c r="L238" t="e">
        <f>VLOOKUP(탐구!$L$16, '전체성적(반별)'!S101:V101, 4, FALSE)</f>
        <v>#N/A</v>
      </c>
      <c r="M238" t="e">
        <f>VLOOKUP(탐구!$M$16, '전체성적(반별)'!S101:V101, 4, FALSE)</f>
        <v>#N/A</v>
      </c>
      <c r="N238" t="e">
        <f>VLOOKUP(탐구!$N$16, '전체성적(반별)'!S101:V101, 4, FALSE)</f>
        <v>#N/A</v>
      </c>
      <c r="O238" t="e">
        <f>VLOOKUP(탐구!$O$16, '전체성적(반별)'!S101:V101, 4, FALSE)</f>
        <v>#N/A</v>
      </c>
      <c r="P238" t="e">
        <f>VLOOKUP(탐구!$P$16, '전체성적(반별)'!S101:V101, 4, FALSE)</f>
        <v>#N/A</v>
      </c>
      <c r="Q238" t="e">
        <f>VLOOKUP(탐구!$Q$16, '전체성적(반별)'!S101:V101, 4, FALSE)</f>
        <v>#N/A</v>
      </c>
      <c r="R238" t="e">
        <f>VLOOKUP(탐구!$R$16, '전체성적(반별)'!S101:V101, 4, FALSE)</f>
        <v>#N/A</v>
      </c>
      <c r="S238" t="e">
        <f>VLOOKUP(탐구!$S$16, '전체성적(반별)'!S101:V101, 4, FALSE)</f>
        <v>#N/A</v>
      </c>
    </row>
    <row r="239" spans="1:19">
      <c r="A239">
        <v>223</v>
      </c>
      <c r="C239" t="e">
        <f>VLOOKUP(탐구!$C$16, '전체성적(반별)'!S102:V102, 4, FALSE)</f>
        <v>#N/A</v>
      </c>
      <c r="D239" t="e">
        <f>VLOOKUP(탐구!$D$16, '전체성적(반별)'!S102:V102, 4, FALSE)</f>
        <v>#N/A</v>
      </c>
      <c r="E239" t="e">
        <f>VLOOKUP(탐구!$E$16, '전체성적(반별)'!S102:V102, 4, FALSE)</f>
        <v>#N/A</v>
      </c>
      <c r="F239">
        <f>VLOOKUP(탐구!$F$16, '전체성적(반별)'!S102:V102, 4, FALSE)</f>
        <v>3</v>
      </c>
      <c r="G239" t="e">
        <f>VLOOKUP(탐구!$G$16, '전체성적(반별)'!S102:V102, 4, FALSE)</f>
        <v>#N/A</v>
      </c>
      <c r="H239" t="e">
        <f>VLOOKUP(탐구!$H$16, '전체성적(반별)'!S102:V102, 4, FALSE)</f>
        <v>#N/A</v>
      </c>
      <c r="I239" t="e">
        <f>VLOOKUP(탐구!$I$16, '전체성적(반별)'!S102:V102, 4, FALSE)</f>
        <v>#N/A</v>
      </c>
      <c r="J239" t="e">
        <f>VLOOKUP(탐구!$J$16, '전체성적(반별)'!S102:V102, 4, FALSE)</f>
        <v>#N/A</v>
      </c>
      <c r="K239" t="e">
        <f>VLOOKUP(탐구!$K$16, '전체성적(반별)'!S102:V102, 4, FALSE)</f>
        <v>#N/A</v>
      </c>
      <c r="L239" t="e">
        <f>VLOOKUP(탐구!$L$16, '전체성적(반별)'!S102:V102, 4, FALSE)</f>
        <v>#N/A</v>
      </c>
      <c r="M239" t="e">
        <f>VLOOKUP(탐구!$M$16, '전체성적(반별)'!S102:V102, 4, FALSE)</f>
        <v>#N/A</v>
      </c>
      <c r="N239" t="e">
        <f>VLOOKUP(탐구!$N$16, '전체성적(반별)'!S102:V102, 4, FALSE)</f>
        <v>#N/A</v>
      </c>
      <c r="O239" t="e">
        <f>VLOOKUP(탐구!$O$16, '전체성적(반별)'!S102:V102, 4, FALSE)</f>
        <v>#N/A</v>
      </c>
      <c r="P239" t="e">
        <f>VLOOKUP(탐구!$P$16, '전체성적(반별)'!S102:V102, 4, FALSE)</f>
        <v>#N/A</v>
      </c>
      <c r="Q239" t="e">
        <f>VLOOKUP(탐구!$Q$16, '전체성적(반별)'!S102:V102, 4, FALSE)</f>
        <v>#N/A</v>
      </c>
      <c r="R239" t="e">
        <f>VLOOKUP(탐구!$R$16, '전체성적(반별)'!S102:V102, 4, FALSE)</f>
        <v>#N/A</v>
      </c>
      <c r="S239" t="e">
        <f>VLOOKUP(탐구!$S$16, '전체성적(반별)'!S102:V102, 4, FALSE)</f>
        <v>#N/A</v>
      </c>
    </row>
    <row r="240" spans="1:19">
      <c r="A240">
        <v>224</v>
      </c>
      <c r="C240" t="e">
        <f>VLOOKUP(탐구!$C$16, '전체성적(반별)'!S103:V103, 4, FALSE)</f>
        <v>#N/A</v>
      </c>
      <c r="D240" t="e">
        <f>VLOOKUP(탐구!$D$16, '전체성적(반별)'!S103:V103, 4, FALSE)</f>
        <v>#N/A</v>
      </c>
      <c r="E240">
        <f>VLOOKUP(탐구!$E$16, '전체성적(반별)'!S103:V103, 4, FALSE)</f>
        <v>5</v>
      </c>
      <c r="F240" t="e">
        <f>VLOOKUP(탐구!$F$16, '전체성적(반별)'!S103:V103, 4, FALSE)</f>
        <v>#N/A</v>
      </c>
      <c r="G240" t="e">
        <f>VLOOKUP(탐구!$G$16, '전체성적(반별)'!S103:V103, 4, FALSE)</f>
        <v>#N/A</v>
      </c>
      <c r="H240" t="e">
        <f>VLOOKUP(탐구!$H$16, '전체성적(반별)'!S103:V103, 4, FALSE)</f>
        <v>#N/A</v>
      </c>
      <c r="I240" t="e">
        <f>VLOOKUP(탐구!$I$16, '전체성적(반별)'!S103:V103, 4, FALSE)</f>
        <v>#N/A</v>
      </c>
      <c r="J240" t="e">
        <f>VLOOKUP(탐구!$J$16, '전체성적(반별)'!S103:V103, 4, FALSE)</f>
        <v>#N/A</v>
      </c>
      <c r="K240" t="e">
        <f>VLOOKUP(탐구!$K$16, '전체성적(반별)'!S103:V103, 4, FALSE)</f>
        <v>#N/A</v>
      </c>
      <c r="L240" t="e">
        <f>VLOOKUP(탐구!$L$16, '전체성적(반별)'!S103:V103, 4, FALSE)</f>
        <v>#N/A</v>
      </c>
      <c r="M240" t="e">
        <f>VLOOKUP(탐구!$M$16, '전체성적(반별)'!S103:V103, 4, FALSE)</f>
        <v>#N/A</v>
      </c>
      <c r="N240" t="e">
        <f>VLOOKUP(탐구!$N$16, '전체성적(반별)'!S103:V103, 4, FALSE)</f>
        <v>#N/A</v>
      </c>
      <c r="O240" t="e">
        <f>VLOOKUP(탐구!$O$16, '전체성적(반별)'!S103:V103, 4, FALSE)</f>
        <v>#N/A</v>
      </c>
      <c r="P240" t="e">
        <f>VLOOKUP(탐구!$P$16, '전체성적(반별)'!S103:V103, 4, FALSE)</f>
        <v>#N/A</v>
      </c>
      <c r="Q240" t="e">
        <f>VLOOKUP(탐구!$Q$16, '전체성적(반별)'!S103:V103, 4, FALSE)</f>
        <v>#N/A</v>
      </c>
      <c r="R240" t="e">
        <f>VLOOKUP(탐구!$R$16, '전체성적(반별)'!S103:V103, 4, FALSE)</f>
        <v>#N/A</v>
      </c>
      <c r="S240" t="e">
        <f>VLOOKUP(탐구!$S$16, '전체성적(반별)'!S103:V103, 4, FALSE)</f>
        <v>#N/A</v>
      </c>
    </row>
    <row r="241" spans="1:19">
      <c r="A241">
        <v>225</v>
      </c>
      <c r="C241" t="e">
        <f>VLOOKUP(탐구!$C$16, '전체성적(반별)'!S104:V104, 4, FALSE)</f>
        <v>#N/A</v>
      </c>
      <c r="D241" t="e">
        <f>VLOOKUP(탐구!$D$16, '전체성적(반별)'!S104:V104, 4, FALSE)</f>
        <v>#N/A</v>
      </c>
      <c r="E241" t="e">
        <f>VLOOKUP(탐구!$E$16, '전체성적(반별)'!S104:V104, 4, FALSE)</f>
        <v>#N/A</v>
      </c>
      <c r="F241">
        <f>VLOOKUP(탐구!$F$16, '전체성적(반별)'!S104:V104, 4, FALSE)</f>
        <v>6</v>
      </c>
      <c r="G241" t="e">
        <f>VLOOKUP(탐구!$G$16, '전체성적(반별)'!S104:V104, 4, FALSE)</f>
        <v>#N/A</v>
      </c>
      <c r="H241" t="e">
        <f>VLOOKUP(탐구!$H$16, '전체성적(반별)'!S104:V104, 4, FALSE)</f>
        <v>#N/A</v>
      </c>
      <c r="I241" t="e">
        <f>VLOOKUP(탐구!$I$16, '전체성적(반별)'!S104:V104, 4, FALSE)</f>
        <v>#N/A</v>
      </c>
      <c r="J241" t="e">
        <f>VLOOKUP(탐구!$J$16, '전체성적(반별)'!S104:V104, 4, FALSE)</f>
        <v>#N/A</v>
      </c>
      <c r="K241" t="e">
        <f>VLOOKUP(탐구!$K$16, '전체성적(반별)'!S104:V104, 4, FALSE)</f>
        <v>#N/A</v>
      </c>
      <c r="L241" t="e">
        <f>VLOOKUP(탐구!$L$16, '전체성적(반별)'!S104:V104, 4, FALSE)</f>
        <v>#N/A</v>
      </c>
      <c r="M241" t="e">
        <f>VLOOKUP(탐구!$M$16, '전체성적(반별)'!S104:V104, 4, FALSE)</f>
        <v>#N/A</v>
      </c>
      <c r="N241" t="e">
        <f>VLOOKUP(탐구!$N$16, '전체성적(반별)'!S104:V104, 4, FALSE)</f>
        <v>#N/A</v>
      </c>
      <c r="O241" t="e">
        <f>VLOOKUP(탐구!$O$16, '전체성적(반별)'!S104:V104, 4, FALSE)</f>
        <v>#N/A</v>
      </c>
      <c r="P241" t="e">
        <f>VLOOKUP(탐구!$P$16, '전체성적(반별)'!S104:V104, 4, FALSE)</f>
        <v>#N/A</v>
      </c>
      <c r="Q241" t="e">
        <f>VLOOKUP(탐구!$Q$16, '전체성적(반별)'!S104:V104, 4, FALSE)</f>
        <v>#N/A</v>
      </c>
      <c r="R241" t="e">
        <f>VLOOKUP(탐구!$R$16, '전체성적(반별)'!S104:V104, 4, FALSE)</f>
        <v>#N/A</v>
      </c>
      <c r="S241" t="e">
        <f>VLOOKUP(탐구!$S$16, '전체성적(반별)'!S104:V104, 4, FALSE)</f>
        <v>#N/A</v>
      </c>
    </row>
    <row r="242" spans="1:19">
      <c r="A242">
        <v>226</v>
      </c>
      <c r="C242" t="e">
        <f>VLOOKUP(탐구!$C$16, '전체성적(반별)'!S105:V105, 4, FALSE)</f>
        <v>#N/A</v>
      </c>
      <c r="D242" t="e">
        <f>VLOOKUP(탐구!$D$16, '전체성적(반별)'!S105:V105, 4, FALSE)</f>
        <v>#N/A</v>
      </c>
      <c r="E242" t="e">
        <f>VLOOKUP(탐구!$E$16, '전체성적(반별)'!S105:V105, 4, FALSE)</f>
        <v>#N/A</v>
      </c>
      <c r="F242" t="e">
        <f>VLOOKUP(탐구!$F$16, '전체성적(반별)'!S105:V105, 4, FALSE)</f>
        <v>#N/A</v>
      </c>
      <c r="G242" t="e">
        <f>VLOOKUP(탐구!$G$16, '전체성적(반별)'!S105:V105, 4, FALSE)</f>
        <v>#N/A</v>
      </c>
      <c r="H242" t="e">
        <f>VLOOKUP(탐구!$H$16, '전체성적(반별)'!S105:V105, 4, FALSE)</f>
        <v>#N/A</v>
      </c>
      <c r="I242" t="e">
        <f>VLOOKUP(탐구!$I$16, '전체성적(반별)'!S105:V105, 4, FALSE)</f>
        <v>#N/A</v>
      </c>
      <c r="J242" t="e">
        <f>VLOOKUP(탐구!$J$16, '전체성적(반별)'!S105:V105, 4, FALSE)</f>
        <v>#N/A</v>
      </c>
      <c r="K242" t="e">
        <f>VLOOKUP(탐구!$K$16, '전체성적(반별)'!S105:V105, 4, FALSE)</f>
        <v>#N/A</v>
      </c>
      <c r="L242" t="e">
        <f>VLOOKUP(탐구!$L$16, '전체성적(반별)'!S105:V105, 4, FALSE)</f>
        <v>#N/A</v>
      </c>
      <c r="M242" t="e">
        <f>VLOOKUP(탐구!$M$16, '전체성적(반별)'!S105:V105, 4, FALSE)</f>
        <v>#N/A</v>
      </c>
      <c r="N242" t="e">
        <f>VLOOKUP(탐구!$N$16, '전체성적(반별)'!S105:V105, 4, FALSE)</f>
        <v>#N/A</v>
      </c>
      <c r="O242">
        <f>VLOOKUP(탐구!$O$16, '전체성적(반별)'!S105:V105, 4, FALSE)</f>
        <v>1</v>
      </c>
      <c r="P242" t="e">
        <f>VLOOKUP(탐구!$P$16, '전체성적(반별)'!S105:V105, 4, FALSE)</f>
        <v>#N/A</v>
      </c>
      <c r="Q242" t="e">
        <f>VLOOKUP(탐구!$Q$16, '전체성적(반별)'!S105:V105, 4, FALSE)</f>
        <v>#N/A</v>
      </c>
      <c r="R242" t="e">
        <f>VLOOKUP(탐구!$R$16, '전체성적(반별)'!S105:V105, 4, FALSE)</f>
        <v>#N/A</v>
      </c>
      <c r="S242" t="e">
        <f>VLOOKUP(탐구!$S$16, '전체성적(반별)'!S105:V105, 4, FALSE)</f>
        <v>#N/A</v>
      </c>
    </row>
    <row r="243" spans="1:19">
      <c r="A243">
        <v>227</v>
      </c>
      <c r="C243" t="e">
        <f>VLOOKUP(탐구!$C$16, '전체성적(반별)'!S106:V106, 4, FALSE)</f>
        <v>#N/A</v>
      </c>
      <c r="D243" t="e">
        <f>VLOOKUP(탐구!$D$16, '전체성적(반별)'!S106:V106, 4, FALSE)</f>
        <v>#N/A</v>
      </c>
      <c r="E243" t="e">
        <f>VLOOKUP(탐구!$E$16, '전체성적(반별)'!S106:V106, 4, FALSE)</f>
        <v>#N/A</v>
      </c>
      <c r="F243">
        <f>VLOOKUP(탐구!$F$16, '전체성적(반별)'!S106:V106, 4, FALSE)</f>
        <v>2</v>
      </c>
      <c r="G243" t="e">
        <f>VLOOKUP(탐구!$G$16, '전체성적(반별)'!S106:V106, 4, FALSE)</f>
        <v>#N/A</v>
      </c>
      <c r="H243" t="e">
        <f>VLOOKUP(탐구!$H$16, '전체성적(반별)'!S106:V106, 4, FALSE)</f>
        <v>#N/A</v>
      </c>
      <c r="I243" t="e">
        <f>VLOOKUP(탐구!$I$16, '전체성적(반별)'!S106:V106, 4, FALSE)</f>
        <v>#N/A</v>
      </c>
      <c r="J243" t="e">
        <f>VLOOKUP(탐구!$J$16, '전체성적(반별)'!S106:V106, 4, FALSE)</f>
        <v>#N/A</v>
      </c>
      <c r="K243" t="e">
        <f>VLOOKUP(탐구!$K$16, '전체성적(반별)'!S106:V106, 4, FALSE)</f>
        <v>#N/A</v>
      </c>
      <c r="L243" t="e">
        <f>VLOOKUP(탐구!$L$16, '전체성적(반별)'!S106:V106, 4, FALSE)</f>
        <v>#N/A</v>
      </c>
      <c r="M243" t="e">
        <f>VLOOKUP(탐구!$M$16, '전체성적(반별)'!S106:V106, 4, FALSE)</f>
        <v>#N/A</v>
      </c>
      <c r="N243" t="e">
        <f>VLOOKUP(탐구!$N$16, '전체성적(반별)'!S106:V106, 4, FALSE)</f>
        <v>#N/A</v>
      </c>
      <c r="O243" t="e">
        <f>VLOOKUP(탐구!$O$16, '전체성적(반별)'!S106:V106, 4, FALSE)</f>
        <v>#N/A</v>
      </c>
      <c r="P243" t="e">
        <f>VLOOKUP(탐구!$P$16, '전체성적(반별)'!S106:V106, 4, FALSE)</f>
        <v>#N/A</v>
      </c>
      <c r="Q243" t="e">
        <f>VLOOKUP(탐구!$Q$16, '전체성적(반별)'!S106:V106, 4, FALSE)</f>
        <v>#N/A</v>
      </c>
      <c r="R243" t="e">
        <f>VLOOKUP(탐구!$R$16, '전체성적(반별)'!S106:V106, 4, FALSE)</f>
        <v>#N/A</v>
      </c>
      <c r="S243" t="e">
        <f>VLOOKUP(탐구!$S$16, '전체성적(반별)'!S106:V106, 4, FALSE)</f>
        <v>#N/A</v>
      </c>
    </row>
    <row r="244" spans="1:19">
      <c r="A244">
        <v>228</v>
      </c>
      <c r="C244" t="e">
        <f>VLOOKUP(탐구!$C$16, '전체성적(반별)'!S107:V107, 4, FALSE)</f>
        <v>#N/A</v>
      </c>
      <c r="D244" t="e">
        <f>VLOOKUP(탐구!$D$16, '전체성적(반별)'!S107:V107, 4, FALSE)</f>
        <v>#N/A</v>
      </c>
      <c r="E244" t="e">
        <f>VLOOKUP(탐구!$E$16, '전체성적(반별)'!S107:V107, 4, FALSE)</f>
        <v>#N/A</v>
      </c>
      <c r="F244">
        <f>VLOOKUP(탐구!$F$16, '전체성적(반별)'!S107:V107, 4, FALSE)</f>
        <v>5</v>
      </c>
      <c r="G244" t="e">
        <f>VLOOKUP(탐구!$G$16, '전체성적(반별)'!S107:V107, 4, FALSE)</f>
        <v>#N/A</v>
      </c>
      <c r="H244" t="e">
        <f>VLOOKUP(탐구!$H$16, '전체성적(반별)'!S107:V107, 4, FALSE)</f>
        <v>#N/A</v>
      </c>
      <c r="I244" t="e">
        <f>VLOOKUP(탐구!$I$16, '전체성적(반별)'!S107:V107, 4, FALSE)</f>
        <v>#N/A</v>
      </c>
      <c r="J244" t="e">
        <f>VLOOKUP(탐구!$J$16, '전체성적(반별)'!S107:V107, 4, FALSE)</f>
        <v>#N/A</v>
      </c>
      <c r="K244" t="e">
        <f>VLOOKUP(탐구!$K$16, '전체성적(반별)'!S107:V107, 4, FALSE)</f>
        <v>#N/A</v>
      </c>
      <c r="L244" t="e">
        <f>VLOOKUP(탐구!$L$16, '전체성적(반별)'!S107:V107, 4, FALSE)</f>
        <v>#N/A</v>
      </c>
      <c r="M244" t="e">
        <f>VLOOKUP(탐구!$M$16, '전체성적(반별)'!S107:V107, 4, FALSE)</f>
        <v>#N/A</v>
      </c>
      <c r="N244" t="e">
        <f>VLOOKUP(탐구!$N$16, '전체성적(반별)'!S107:V107, 4, FALSE)</f>
        <v>#N/A</v>
      </c>
      <c r="O244" t="e">
        <f>VLOOKUP(탐구!$O$16, '전체성적(반별)'!S107:V107, 4, FALSE)</f>
        <v>#N/A</v>
      </c>
      <c r="P244" t="e">
        <f>VLOOKUP(탐구!$P$16, '전체성적(반별)'!S107:V107, 4, FALSE)</f>
        <v>#N/A</v>
      </c>
      <c r="Q244" t="e">
        <f>VLOOKUP(탐구!$Q$16, '전체성적(반별)'!S107:V107, 4, FALSE)</f>
        <v>#N/A</v>
      </c>
      <c r="R244" t="e">
        <f>VLOOKUP(탐구!$R$16, '전체성적(반별)'!S107:V107, 4, FALSE)</f>
        <v>#N/A</v>
      </c>
      <c r="S244" t="e">
        <f>VLOOKUP(탐구!$S$16, '전체성적(반별)'!S107:V107, 4, FALSE)</f>
        <v>#N/A</v>
      </c>
    </row>
    <row r="245" spans="1:19">
      <c r="A245">
        <v>229</v>
      </c>
      <c r="C245" t="e">
        <f>VLOOKUP(탐구!$C$16, '전체성적(반별)'!S108:V108, 4, FALSE)</f>
        <v>#N/A</v>
      </c>
      <c r="D245" t="e">
        <f>VLOOKUP(탐구!$D$16, '전체성적(반별)'!S108:V108, 4, FALSE)</f>
        <v>#N/A</v>
      </c>
      <c r="E245" t="e">
        <f>VLOOKUP(탐구!$E$16, '전체성적(반별)'!S108:V108, 4, FALSE)</f>
        <v>#N/A</v>
      </c>
      <c r="F245">
        <f>VLOOKUP(탐구!$F$16, '전체성적(반별)'!S108:V108, 4, FALSE)</f>
        <v>4</v>
      </c>
      <c r="G245" t="e">
        <f>VLOOKUP(탐구!$G$16, '전체성적(반별)'!S108:V108, 4, FALSE)</f>
        <v>#N/A</v>
      </c>
      <c r="H245" t="e">
        <f>VLOOKUP(탐구!$H$16, '전체성적(반별)'!S108:V108, 4, FALSE)</f>
        <v>#N/A</v>
      </c>
      <c r="I245" t="e">
        <f>VLOOKUP(탐구!$I$16, '전체성적(반별)'!S108:V108, 4, FALSE)</f>
        <v>#N/A</v>
      </c>
      <c r="J245" t="e">
        <f>VLOOKUP(탐구!$J$16, '전체성적(반별)'!S108:V108, 4, FALSE)</f>
        <v>#N/A</v>
      </c>
      <c r="K245" t="e">
        <f>VLOOKUP(탐구!$K$16, '전체성적(반별)'!S108:V108, 4, FALSE)</f>
        <v>#N/A</v>
      </c>
      <c r="L245" t="e">
        <f>VLOOKUP(탐구!$L$16, '전체성적(반별)'!S108:V108, 4, FALSE)</f>
        <v>#N/A</v>
      </c>
      <c r="M245" t="e">
        <f>VLOOKUP(탐구!$M$16, '전체성적(반별)'!S108:V108, 4, FALSE)</f>
        <v>#N/A</v>
      </c>
      <c r="N245" t="e">
        <f>VLOOKUP(탐구!$N$16, '전체성적(반별)'!S108:V108, 4, FALSE)</f>
        <v>#N/A</v>
      </c>
      <c r="O245" t="e">
        <f>VLOOKUP(탐구!$O$16, '전체성적(반별)'!S108:V108, 4, FALSE)</f>
        <v>#N/A</v>
      </c>
      <c r="P245" t="e">
        <f>VLOOKUP(탐구!$P$16, '전체성적(반별)'!S108:V108, 4, FALSE)</f>
        <v>#N/A</v>
      </c>
      <c r="Q245" t="e">
        <f>VLOOKUP(탐구!$Q$16, '전체성적(반별)'!S108:V108, 4, FALSE)</f>
        <v>#N/A</v>
      </c>
      <c r="R245" t="e">
        <f>VLOOKUP(탐구!$R$16, '전체성적(반별)'!S108:V108, 4, FALSE)</f>
        <v>#N/A</v>
      </c>
      <c r="S245" t="e">
        <f>VLOOKUP(탐구!$S$16, '전체성적(반별)'!S108:V108, 4, FALSE)</f>
        <v>#N/A</v>
      </c>
    </row>
    <row r="246" spans="1:19">
      <c r="A246">
        <v>230</v>
      </c>
      <c r="C246" t="e">
        <f>VLOOKUP(탐구!$C$16, '전체성적(반별)'!S109:V109, 4, FALSE)</f>
        <v>#N/A</v>
      </c>
      <c r="D246" t="e">
        <f>VLOOKUP(탐구!$D$16, '전체성적(반별)'!S109:V109, 4, FALSE)</f>
        <v>#N/A</v>
      </c>
      <c r="E246">
        <f>VLOOKUP(탐구!$E$16, '전체성적(반별)'!S109:V109, 4, FALSE)</f>
        <v>4</v>
      </c>
      <c r="F246" t="e">
        <f>VLOOKUP(탐구!$F$16, '전체성적(반별)'!S109:V109, 4, FALSE)</f>
        <v>#N/A</v>
      </c>
      <c r="G246" t="e">
        <f>VLOOKUP(탐구!$G$16, '전체성적(반별)'!S109:V109, 4, FALSE)</f>
        <v>#N/A</v>
      </c>
      <c r="H246" t="e">
        <f>VLOOKUP(탐구!$H$16, '전체성적(반별)'!S109:V109, 4, FALSE)</f>
        <v>#N/A</v>
      </c>
      <c r="I246" t="e">
        <f>VLOOKUP(탐구!$I$16, '전체성적(반별)'!S109:V109, 4, FALSE)</f>
        <v>#N/A</v>
      </c>
      <c r="J246" t="e">
        <f>VLOOKUP(탐구!$J$16, '전체성적(반별)'!S109:V109, 4, FALSE)</f>
        <v>#N/A</v>
      </c>
      <c r="K246" t="e">
        <f>VLOOKUP(탐구!$K$16, '전체성적(반별)'!S109:V109, 4, FALSE)</f>
        <v>#N/A</v>
      </c>
      <c r="L246" t="e">
        <f>VLOOKUP(탐구!$L$16, '전체성적(반별)'!S109:V109, 4, FALSE)</f>
        <v>#N/A</v>
      </c>
      <c r="M246" t="e">
        <f>VLOOKUP(탐구!$M$16, '전체성적(반별)'!S109:V109, 4, FALSE)</f>
        <v>#N/A</v>
      </c>
      <c r="N246" t="e">
        <f>VLOOKUP(탐구!$N$16, '전체성적(반별)'!S109:V109, 4, FALSE)</f>
        <v>#N/A</v>
      </c>
      <c r="O246" t="e">
        <f>VLOOKUP(탐구!$O$16, '전체성적(반별)'!S109:V109, 4, FALSE)</f>
        <v>#N/A</v>
      </c>
      <c r="P246" t="e">
        <f>VLOOKUP(탐구!$P$16, '전체성적(반별)'!S109:V109, 4, FALSE)</f>
        <v>#N/A</v>
      </c>
      <c r="Q246" t="e">
        <f>VLOOKUP(탐구!$Q$16, '전체성적(반별)'!S109:V109, 4, FALSE)</f>
        <v>#N/A</v>
      </c>
      <c r="R246" t="e">
        <f>VLOOKUP(탐구!$R$16, '전체성적(반별)'!S109:V109, 4, FALSE)</f>
        <v>#N/A</v>
      </c>
      <c r="S246" t="e">
        <f>VLOOKUP(탐구!$S$16, '전체성적(반별)'!S109:V109, 4, FALSE)</f>
        <v>#N/A</v>
      </c>
    </row>
    <row r="247" spans="1:19">
      <c r="A247">
        <v>231</v>
      </c>
      <c r="C247" t="e">
        <f>VLOOKUP(탐구!$C$16, '전체성적(반별)'!S110:V110, 4, FALSE)</f>
        <v>#N/A</v>
      </c>
      <c r="D247" t="e">
        <f>VLOOKUP(탐구!$D$16, '전체성적(반별)'!S110:V110, 4, FALSE)</f>
        <v>#N/A</v>
      </c>
      <c r="E247" t="e">
        <f>VLOOKUP(탐구!$E$16, '전체성적(반별)'!S110:V110, 4, FALSE)</f>
        <v>#N/A</v>
      </c>
      <c r="F247">
        <f>VLOOKUP(탐구!$F$16, '전체성적(반별)'!S110:V110, 4, FALSE)</f>
        <v>5</v>
      </c>
      <c r="G247" t="e">
        <f>VLOOKUP(탐구!$G$16, '전체성적(반별)'!S110:V110, 4, FALSE)</f>
        <v>#N/A</v>
      </c>
      <c r="H247" t="e">
        <f>VLOOKUP(탐구!$H$16, '전체성적(반별)'!S110:V110, 4, FALSE)</f>
        <v>#N/A</v>
      </c>
      <c r="I247" t="e">
        <f>VLOOKUP(탐구!$I$16, '전체성적(반별)'!S110:V110, 4, FALSE)</f>
        <v>#N/A</v>
      </c>
      <c r="J247" t="e">
        <f>VLOOKUP(탐구!$J$16, '전체성적(반별)'!S110:V110, 4, FALSE)</f>
        <v>#N/A</v>
      </c>
      <c r="K247" t="e">
        <f>VLOOKUP(탐구!$K$16, '전체성적(반별)'!S110:V110, 4, FALSE)</f>
        <v>#N/A</v>
      </c>
      <c r="L247" t="e">
        <f>VLOOKUP(탐구!$L$16, '전체성적(반별)'!S110:V110, 4, FALSE)</f>
        <v>#N/A</v>
      </c>
      <c r="M247" t="e">
        <f>VLOOKUP(탐구!$M$16, '전체성적(반별)'!S110:V110, 4, FALSE)</f>
        <v>#N/A</v>
      </c>
      <c r="N247" t="e">
        <f>VLOOKUP(탐구!$N$16, '전체성적(반별)'!S110:V110, 4, FALSE)</f>
        <v>#N/A</v>
      </c>
      <c r="O247" t="e">
        <f>VLOOKUP(탐구!$O$16, '전체성적(반별)'!S110:V110, 4, FALSE)</f>
        <v>#N/A</v>
      </c>
      <c r="P247" t="e">
        <f>VLOOKUP(탐구!$P$16, '전체성적(반별)'!S110:V110, 4, FALSE)</f>
        <v>#N/A</v>
      </c>
      <c r="Q247" t="e">
        <f>VLOOKUP(탐구!$Q$16, '전체성적(반별)'!S110:V110, 4, FALSE)</f>
        <v>#N/A</v>
      </c>
      <c r="R247" t="e">
        <f>VLOOKUP(탐구!$R$16, '전체성적(반별)'!S110:V110, 4, FALSE)</f>
        <v>#N/A</v>
      </c>
      <c r="S247" t="e">
        <f>VLOOKUP(탐구!$S$16, '전체성적(반별)'!S110:V110, 4, FALSE)</f>
        <v>#N/A</v>
      </c>
    </row>
    <row r="248" spans="1:19">
      <c r="A248">
        <v>232</v>
      </c>
      <c r="C248" t="e">
        <f>VLOOKUP(탐구!$C$16, '전체성적(반별)'!S111:V111, 4, FALSE)</f>
        <v>#N/A</v>
      </c>
      <c r="D248" t="e">
        <f>VLOOKUP(탐구!$D$16, '전체성적(반별)'!S111:V111, 4, FALSE)</f>
        <v>#N/A</v>
      </c>
      <c r="E248">
        <f>VLOOKUP(탐구!$E$16, '전체성적(반별)'!S111:V111, 4, FALSE)</f>
        <v>5</v>
      </c>
      <c r="F248" t="e">
        <f>VLOOKUP(탐구!$F$16, '전체성적(반별)'!S111:V111, 4, FALSE)</f>
        <v>#N/A</v>
      </c>
      <c r="G248" t="e">
        <f>VLOOKUP(탐구!$G$16, '전체성적(반별)'!S111:V111, 4, FALSE)</f>
        <v>#N/A</v>
      </c>
      <c r="H248" t="e">
        <f>VLOOKUP(탐구!$H$16, '전체성적(반별)'!S111:V111, 4, FALSE)</f>
        <v>#N/A</v>
      </c>
      <c r="I248" t="e">
        <f>VLOOKUP(탐구!$I$16, '전체성적(반별)'!S111:V111, 4, FALSE)</f>
        <v>#N/A</v>
      </c>
      <c r="J248" t="e">
        <f>VLOOKUP(탐구!$J$16, '전체성적(반별)'!S111:V111, 4, FALSE)</f>
        <v>#N/A</v>
      </c>
      <c r="K248" t="e">
        <f>VLOOKUP(탐구!$K$16, '전체성적(반별)'!S111:V111, 4, FALSE)</f>
        <v>#N/A</v>
      </c>
      <c r="L248" t="e">
        <f>VLOOKUP(탐구!$L$16, '전체성적(반별)'!S111:V111, 4, FALSE)</f>
        <v>#N/A</v>
      </c>
      <c r="M248" t="e">
        <f>VLOOKUP(탐구!$M$16, '전체성적(반별)'!S111:V111, 4, FALSE)</f>
        <v>#N/A</v>
      </c>
      <c r="N248" t="e">
        <f>VLOOKUP(탐구!$N$16, '전체성적(반별)'!S111:V111, 4, FALSE)</f>
        <v>#N/A</v>
      </c>
      <c r="O248" t="e">
        <f>VLOOKUP(탐구!$O$16, '전체성적(반별)'!S111:V111, 4, FALSE)</f>
        <v>#N/A</v>
      </c>
      <c r="P248" t="e">
        <f>VLOOKUP(탐구!$P$16, '전체성적(반별)'!S111:V111, 4, FALSE)</f>
        <v>#N/A</v>
      </c>
      <c r="Q248" t="e">
        <f>VLOOKUP(탐구!$Q$16, '전체성적(반별)'!S111:V111, 4, FALSE)</f>
        <v>#N/A</v>
      </c>
      <c r="R248" t="e">
        <f>VLOOKUP(탐구!$R$16, '전체성적(반별)'!S111:V111, 4, FALSE)</f>
        <v>#N/A</v>
      </c>
      <c r="S248" t="e">
        <f>VLOOKUP(탐구!$S$16, '전체성적(반별)'!S111:V111, 4, FALSE)</f>
        <v>#N/A</v>
      </c>
    </row>
    <row r="249" spans="1:19">
      <c r="A249">
        <v>233</v>
      </c>
      <c r="C249" t="e">
        <f>VLOOKUP(탐구!$C$16, '전체성적(반별)'!S112:V112, 4, FALSE)</f>
        <v>#N/A</v>
      </c>
      <c r="D249" t="e">
        <f>VLOOKUP(탐구!$D$16, '전체성적(반별)'!S112:V112, 4, FALSE)</f>
        <v>#N/A</v>
      </c>
      <c r="E249" t="e">
        <f>VLOOKUP(탐구!$E$16, '전체성적(반별)'!S112:V112, 4, FALSE)</f>
        <v>#N/A</v>
      </c>
      <c r="F249">
        <f>VLOOKUP(탐구!$F$16, '전체성적(반별)'!S112:V112, 4, FALSE)</f>
        <v>3</v>
      </c>
      <c r="G249" t="e">
        <f>VLOOKUP(탐구!$G$16, '전체성적(반별)'!S112:V112, 4, FALSE)</f>
        <v>#N/A</v>
      </c>
      <c r="H249" t="e">
        <f>VLOOKUP(탐구!$H$16, '전체성적(반별)'!S112:V112, 4, FALSE)</f>
        <v>#N/A</v>
      </c>
      <c r="I249" t="e">
        <f>VLOOKUP(탐구!$I$16, '전체성적(반별)'!S112:V112, 4, FALSE)</f>
        <v>#N/A</v>
      </c>
      <c r="J249" t="e">
        <f>VLOOKUP(탐구!$J$16, '전체성적(반별)'!S112:V112, 4, FALSE)</f>
        <v>#N/A</v>
      </c>
      <c r="K249" t="e">
        <f>VLOOKUP(탐구!$K$16, '전체성적(반별)'!S112:V112, 4, FALSE)</f>
        <v>#N/A</v>
      </c>
      <c r="L249" t="e">
        <f>VLOOKUP(탐구!$L$16, '전체성적(반별)'!S112:V112, 4, FALSE)</f>
        <v>#N/A</v>
      </c>
      <c r="M249" t="e">
        <f>VLOOKUP(탐구!$M$16, '전체성적(반별)'!S112:V112, 4, FALSE)</f>
        <v>#N/A</v>
      </c>
      <c r="N249" t="e">
        <f>VLOOKUP(탐구!$N$16, '전체성적(반별)'!S112:V112, 4, FALSE)</f>
        <v>#N/A</v>
      </c>
      <c r="O249" t="e">
        <f>VLOOKUP(탐구!$O$16, '전체성적(반별)'!S112:V112, 4, FALSE)</f>
        <v>#N/A</v>
      </c>
      <c r="P249" t="e">
        <f>VLOOKUP(탐구!$P$16, '전체성적(반별)'!S112:V112, 4, FALSE)</f>
        <v>#N/A</v>
      </c>
      <c r="Q249" t="e">
        <f>VLOOKUP(탐구!$Q$16, '전체성적(반별)'!S112:V112, 4, FALSE)</f>
        <v>#N/A</v>
      </c>
      <c r="R249" t="e">
        <f>VLOOKUP(탐구!$R$16, '전체성적(반별)'!S112:V112, 4, FALSE)</f>
        <v>#N/A</v>
      </c>
      <c r="S249" t="e">
        <f>VLOOKUP(탐구!$S$16, '전체성적(반별)'!S112:V112, 4, FALSE)</f>
        <v>#N/A</v>
      </c>
    </row>
    <row r="250" spans="1:19">
      <c r="A250">
        <v>234</v>
      </c>
      <c r="C250" t="e">
        <f>VLOOKUP(탐구!$C$16, '전체성적(반별)'!S113:V113, 4, FALSE)</f>
        <v>#N/A</v>
      </c>
      <c r="D250" t="e">
        <f>VLOOKUP(탐구!$D$16, '전체성적(반별)'!S113:V113, 4, FALSE)</f>
        <v>#N/A</v>
      </c>
      <c r="E250" t="e">
        <f>VLOOKUP(탐구!$E$16, '전체성적(반별)'!S113:V113, 4, FALSE)</f>
        <v>#N/A</v>
      </c>
      <c r="F250">
        <f>VLOOKUP(탐구!$F$16, '전체성적(반별)'!S113:V113, 4, FALSE)</f>
        <v>6</v>
      </c>
      <c r="G250" t="e">
        <f>VLOOKUP(탐구!$G$16, '전체성적(반별)'!S113:V113, 4, FALSE)</f>
        <v>#N/A</v>
      </c>
      <c r="H250" t="e">
        <f>VLOOKUP(탐구!$H$16, '전체성적(반별)'!S113:V113, 4, FALSE)</f>
        <v>#N/A</v>
      </c>
      <c r="I250" t="e">
        <f>VLOOKUP(탐구!$I$16, '전체성적(반별)'!S113:V113, 4, FALSE)</f>
        <v>#N/A</v>
      </c>
      <c r="J250" t="e">
        <f>VLOOKUP(탐구!$J$16, '전체성적(반별)'!S113:V113, 4, FALSE)</f>
        <v>#N/A</v>
      </c>
      <c r="K250" t="e">
        <f>VLOOKUP(탐구!$K$16, '전체성적(반별)'!S113:V113, 4, FALSE)</f>
        <v>#N/A</v>
      </c>
      <c r="L250" t="e">
        <f>VLOOKUP(탐구!$L$16, '전체성적(반별)'!S113:V113, 4, FALSE)</f>
        <v>#N/A</v>
      </c>
      <c r="M250" t="e">
        <f>VLOOKUP(탐구!$M$16, '전체성적(반별)'!S113:V113, 4, FALSE)</f>
        <v>#N/A</v>
      </c>
      <c r="N250" t="e">
        <f>VLOOKUP(탐구!$N$16, '전체성적(반별)'!S113:V113, 4, FALSE)</f>
        <v>#N/A</v>
      </c>
      <c r="O250" t="e">
        <f>VLOOKUP(탐구!$O$16, '전체성적(반별)'!S113:V113, 4, FALSE)</f>
        <v>#N/A</v>
      </c>
      <c r="P250" t="e">
        <f>VLOOKUP(탐구!$P$16, '전체성적(반별)'!S113:V113, 4, FALSE)</f>
        <v>#N/A</v>
      </c>
      <c r="Q250" t="e">
        <f>VLOOKUP(탐구!$Q$16, '전체성적(반별)'!S113:V113, 4, FALSE)</f>
        <v>#N/A</v>
      </c>
      <c r="R250" t="e">
        <f>VLOOKUP(탐구!$R$16, '전체성적(반별)'!S113:V113, 4, FALSE)</f>
        <v>#N/A</v>
      </c>
      <c r="S250" t="e">
        <f>VLOOKUP(탐구!$S$16, '전체성적(반별)'!S113:V113, 4, FALSE)</f>
        <v>#N/A</v>
      </c>
    </row>
    <row r="251" spans="1:19">
      <c r="A251">
        <v>235</v>
      </c>
      <c r="C251" t="e">
        <f>VLOOKUP(탐구!$C$16, '전체성적(반별)'!S114:V114, 4, FALSE)</f>
        <v>#N/A</v>
      </c>
      <c r="D251" t="e">
        <f>VLOOKUP(탐구!$D$16, '전체성적(반별)'!S114:V114, 4, FALSE)</f>
        <v>#N/A</v>
      </c>
      <c r="E251" t="e">
        <f>VLOOKUP(탐구!$E$16, '전체성적(반별)'!S114:V114, 4, FALSE)</f>
        <v>#N/A</v>
      </c>
      <c r="F251">
        <f>VLOOKUP(탐구!$F$16, '전체성적(반별)'!S114:V114, 4, FALSE)</f>
        <v>5</v>
      </c>
      <c r="G251" t="e">
        <f>VLOOKUP(탐구!$G$16, '전체성적(반별)'!S114:V114, 4, FALSE)</f>
        <v>#N/A</v>
      </c>
      <c r="H251" t="e">
        <f>VLOOKUP(탐구!$H$16, '전체성적(반별)'!S114:V114, 4, FALSE)</f>
        <v>#N/A</v>
      </c>
      <c r="I251" t="e">
        <f>VLOOKUP(탐구!$I$16, '전체성적(반별)'!S114:V114, 4, FALSE)</f>
        <v>#N/A</v>
      </c>
      <c r="J251" t="e">
        <f>VLOOKUP(탐구!$J$16, '전체성적(반별)'!S114:V114, 4, FALSE)</f>
        <v>#N/A</v>
      </c>
      <c r="K251" t="e">
        <f>VLOOKUP(탐구!$K$16, '전체성적(반별)'!S114:V114, 4, FALSE)</f>
        <v>#N/A</v>
      </c>
      <c r="L251" t="e">
        <f>VLOOKUP(탐구!$L$16, '전체성적(반별)'!S114:V114, 4, FALSE)</f>
        <v>#N/A</v>
      </c>
      <c r="M251" t="e">
        <f>VLOOKUP(탐구!$M$16, '전체성적(반별)'!S114:V114, 4, FALSE)</f>
        <v>#N/A</v>
      </c>
      <c r="N251" t="e">
        <f>VLOOKUP(탐구!$N$16, '전체성적(반별)'!S114:V114, 4, FALSE)</f>
        <v>#N/A</v>
      </c>
      <c r="O251" t="e">
        <f>VLOOKUP(탐구!$O$16, '전체성적(반별)'!S114:V114, 4, FALSE)</f>
        <v>#N/A</v>
      </c>
      <c r="P251" t="e">
        <f>VLOOKUP(탐구!$P$16, '전체성적(반별)'!S114:V114, 4, FALSE)</f>
        <v>#N/A</v>
      </c>
      <c r="Q251" t="e">
        <f>VLOOKUP(탐구!$Q$16, '전체성적(반별)'!S114:V114, 4, FALSE)</f>
        <v>#N/A</v>
      </c>
      <c r="R251" t="e">
        <f>VLOOKUP(탐구!$R$16, '전체성적(반별)'!S114:V114, 4, FALSE)</f>
        <v>#N/A</v>
      </c>
      <c r="S251" t="e">
        <f>VLOOKUP(탐구!$S$16, '전체성적(반별)'!S114:V114, 4, FALSE)</f>
        <v>#N/A</v>
      </c>
    </row>
    <row r="252" spans="1:19">
      <c r="A252">
        <v>236</v>
      </c>
      <c r="C252" t="e">
        <f>VLOOKUP(탐구!$C$16, '전체성적(반별)'!S115:V115, 4, FALSE)</f>
        <v>#N/A</v>
      </c>
      <c r="D252" t="e">
        <f>VLOOKUP(탐구!$D$16, '전체성적(반별)'!S115:V115, 4, FALSE)</f>
        <v>#N/A</v>
      </c>
      <c r="E252" t="e">
        <f>VLOOKUP(탐구!$E$16, '전체성적(반별)'!S115:V115, 4, FALSE)</f>
        <v>#N/A</v>
      </c>
      <c r="F252">
        <f>VLOOKUP(탐구!$F$16, '전체성적(반별)'!S115:V115, 4, FALSE)</f>
        <v>6</v>
      </c>
      <c r="G252" t="e">
        <f>VLOOKUP(탐구!$G$16, '전체성적(반별)'!S115:V115, 4, FALSE)</f>
        <v>#N/A</v>
      </c>
      <c r="H252" t="e">
        <f>VLOOKUP(탐구!$H$16, '전체성적(반별)'!S115:V115, 4, FALSE)</f>
        <v>#N/A</v>
      </c>
      <c r="I252" t="e">
        <f>VLOOKUP(탐구!$I$16, '전체성적(반별)'!S115:V115, 4, FALSE)</f>
        <v>#N/A</v>
      </c>
      <c r="J252" t="e">
        <f>VLOOKUP(탐구!$J$16, '전체성적(반별)'!S115:V115, 4, FALSE)</f>
        <v>#N/A</v>
      </c>
      <c r="K252" t="e">
        <f>VLOOKUP(탐구!$K$16, '전체성적(반별)'!S115:V115, 4, FALSE)</f>
        <v>#N/A</v>
      </c>
      <c r="L252" t="e">
        <f>VLOOKUP(탐구!$L$16, '전체성적(반별)'!S115:V115, 4, FALSE)</f>
        <v>#N/A</v>
      </c>
      <c r="M252" t="e">
        <f>VLOOKUP(탐구!$M$16, '전체성적(반별)'!S115:V115, 4, FALSE)</f>
        <v>#N/A</v>
      </c>
      <c r="N252" t="e">
        <f>VLOOKUP(탐구!$N$16, '전체성적(반별)'!S115:V115, 4, FALSE)</f>
        <v>#N/A</v>
      </c>
      <c r="O252" t="e">
        <f>VLOOKUP(탐구!$O$16, '전체성적(반별)'!S115:V115, 4, FALSE)</f>
        <v>#N/A</v>
      </c>
      <c r="P252" t="e">
        <f>VLOOKUP(탐구!$P$16, '전체성적(반별)'!S115:V115, 4, FALSE)</f>
        <v>#N/A</v>
      </c>
      <c r="Q252" t="e">
        <f>VLOOKUP(탐구!$Q$16, '전체성적(반별)'!S115:V115, 4, FALSE)</f>
        <v>#N/A</v>
      </c>
      <c r="R252" t="e">
        <f>VLOOKUP(탐구!$R$16, '전체성적(반별)'!S115:V115, 4, FALSE)</f>
        <v>#N/A</v>
      </c>
      <c r="S252" t="e">
        <f>VLOOKUP(탐구!$S$16, '전체성적(반별)'!S115:V115, 4, FALSE)</f>
        <v>#N/A</v>
      </c>
    </row>
    <row r="253" spans="1:19">
      <c r="A253">
        <v>237</v>
      </c>
      <c r="C253" t="e">
        <f>VLOOKUP(탐구!$C$16, '전체성적(반별)'!S116:V116, 4, FALSE)</f>
        <v>#N/A</v>
      </c>
      <c r="D253" t="e">
        <f>VLOOKUP(탐구!$D$16, '전체성적(반별)'!S116:V116, 4, FALSE)</f>
        <v>#N/A</v>
      </c>
      <c r="E253" t="e">
        <f>VLOOKUP(탐구!$E$16, '전체성적(반별)'!S116:V116, 4, FALSE)</f>
        <v>#N/A</v>
      </c>
      <c r="F253">
        <f>VLOOKUP(탐구!$F$16, '전체성적(반별)'!S116:V116, 4, FALSE)</f>
        <v>5</v>
      </c>
      <c r="G253" t="e">
        <f>VLOOKUP(탐구!$G$16, '전체성적(반별)'!S116:V116, 4, FALSE)</f>
        <v>#N/A</v>
      </c>
      <c r="H253" t="e">
        <f>VLOOKUP(탐구!$H$16, '전체성적(반별)'!S116:V116, 4, FALSE)</f>
        <v>#N/A</v>
      </c>
      <c r="I253" t="e">
        <f>VLOOKUP(탐구!$I$16, '전체성적(반별)'!S116:V116, 4, FALSE)</f>
        <v>#N/A</v>
      </c>
      <c r="J253" t="e">
        <f>VLOOKUP(탐구!$J$16, '전체성적(반별)'!S116:V116, 4, FALSE)</f>
        <v>#N/A</v>
      </c>
      <c r="K253" t="e">
        <f>VLOOKUP(탐구!$K$16, '전체성적(반별)'!S116:V116, 4, FALSE)</f>
        <v>#N/A</v>
      </c>
      <c r="L253" t="e">
        <f>VLOOKUP(탐구!$L$16, '전체성적(반별)'!S116:V116, 4, FALSE)</f>
        <v>#N/A</v>
      </c>
      <c r="M253" t="e">
        <f>VLOOKUP(탐구!$M$16, '전체성적(반별)'!S116:V116, 4, FALSE)</f>
        <v>#N/A</v>
      </c>
      <c r="N253" t="e">
        <f>VLOOKUP(탐구!$N$16, '전체성적(반별)'!S116:V116, 4, FALSE)</f>
        <v>#N/A</v>
      </c>
      <c r="O253" t="e">
        <f>VLOOKUP(탐구!$O$16, '전체성적(반별)'!S116:V116, 4, FALSE)</f>
        <v>#N/A</v>
      </c>
      <c r="P253" t="e">
        <f>VLOOKUP(탐구!$P$16, '전체성적(반별)'!S116:V116, 4, FALSE)</f>
        <v>#N/A</v>
      </c>
      <c r="Q253" t="e">
        <f>VLOOKUP(탐구!$Q$16, '전체성적(반별)'!S116:V116, 4, FALSE)</f>
        <v>#N/A</v>
      </c>
      <c r="R253" t="e">
        <f>VLOOKUP(탐구!$R$16, '전체성적(반별)'!S116:V116, 4, FALSE)</f>
        <v>#N/A</v>
      </c>
      <c r="S253" t="e">
        <f>VLOOKUP(탐구!$S$16, '전체성적(반별)'!S116:V116, 4, FALSE)</f>
        <v>#N/A</v>
      </c>
    </row>
    <row r="254" spans="1:19">
      <c r="A254">
        <v>238</v>
      </c>
      <c r="C254" t="e">
        <f>VLOOKUP(탐구!$C$16, '전체성적(반별)'!S117:V117, 4, FALSE)</f>
        <v>#N/A</v>
      </c>
      <c r="D254" t="e">
        <f>VLOOKUP(탐구!$D$16, '전체성적(반별)'!S117:V117, 4, FALSE)</f>
        <v>#N/A</v>
      </c>
      <c r="E254" t="e">
        <f>VLOOKUP(탐구!$E$16, '전체성적(반별)'!S117:V117, 4, FALSE)</f>
        <v>#N/A</v>
      </c>
      <c r="F254">
        <f>VLOOKUP(탐구!$F$16, '전체성적(반별)'!S117:V117, 4, FALSE)</f>
        <v>6</v>
      </c>
      <c r="G254" t="e">
        <f>VLOOKUP(탐구!$G$16, '전체성적(반별)'!S117:V117, 4, FALSE)</f>
        <v>#N/A</v>
      </c>
      <c r="H254" t="e">
        <f>VLOOKUP(탐구!$H$16, '전체성적(반별)'!S117:V117, 4, FALSE)</f>
        <v>#N/A</v>
      </c>
      <c r="I254" t="e">
        <f>VLOOKUP(탐구!$I$16, '전체성적(반별)'!S117:V117, 4, FALSE)</f>
        <v>#N/A</v>
      </c>
      <c r="J254" t="e">
        <f>VLOOKUP(탐구!$J$16, '전체성적(반별)'!S117:V117, 4, FALSE)</f>
        <v>#N/A</v>
      </c>
      <c r="K254" t="e">
        <f>VLOOKUP(탐구!$K$16, '전체성적(반별)'!S117:V117, 4, FALSE)</f>
        <v>#N/A</v>
      </c>
      <c r="L254" t="e">
        <f>VLOOKUP(탐구!$L$16, '전체성적(반별)'!S117:V117, 4, FALSE)</f>
        <v>#N/A</v>
      </c>
      <c r="M254" t="e">
        <f>VLOOKUP(탐구!$M$16, '전체성적(반별)'!S117:V117, 4, FALSE)</f>
        <v>#N/A</v>
      </c>
      <c r="N254" t="e">
        <f>VLOOKUP(탐구!$N$16, '전체성적(반별)'!S117:V117, 4, FALSE)</f>
        <v>#N/A</v>
      </c>
      <c r="O254" t="e">
        <f>VLOOKUP(탐구!$O$16, '전체성적(반별)'!S117:V117, 4, FALSE)</f>
        <v>#N/A</v>
      </c>
      <c r="P254" t="e">
        <f>VLOOKUP(탐구!$P$16, '전체성적(반별)'!S117:V117, 4, FALSE)</f>
        <v>#N/A</v>
      </c>
      <c r="Q254" t="e">
        <f>VLOOKUP(탐구!$Q$16, '전체성적(반별)'!S117:V117, 4, FALSE)</f>
        <v>#N/A</v>
      </c>
      <c r="R254" t="e">
        <f>VLOOKUP(탐구!$R$16, '전체성적(반별)'!S117:V117, 4, FALSE)</f>
        <v>#N/A</v>
      </c>
      <c r="S254" t="e">
        <f>VLOOKUP(탐구!$S$16, '전체성적(반별)'!S117:V117, 4, FALSE)</f>
        <v>#N/A</v>
      </c>
    </row>
    <row r="255" spans="1:19">
      <c r="A255">
        <v>239</v>
      </c>
      <c r="C255" t="e">
        <f>VLOOKUP(탐구!$C$16, '전체성적(반별)'!S118:V118, 4, FALSE)</f>
        <v>#N/A</v>
      </c>
      <c r="D255" t="e">
        <f>VLOOKUP(탐구!$D$16, '전체성적(반별)'!S118:V118, 4, FALSE)</f>
        <v>#N/A</v>
      </c>
      <c r="E255">
        <f>VLOOKUP(탐구!$E$16, '전체성적(반별)'!S118:V118, 4, FALSE)</f>
        <v>4</v>
      </c>
      <c r="F255" t="e">
        <f>VLOOKUP(탐구!$F$16, '전체성적(반별)'!S118:V118, 4, FALSE)</f>
        <v>#N/A</v>
      </c>
      <c r="G255" t="e">
        <f>VLOOKUP(탐구!$G$16, '전체성적(반별)'!S118:V118, 4, FALSE)</f>
        <v>#N/A</v>
      </c>
      <c r="H255" t="e">
        <f>VLOOKUP(탐구!$H$16, '전체성적(반별)'!S118:V118, 4, FALSE)</f>
        <v>#N/A</v>
      </c>
      <c r="I255" t="e">
        <f>VLOOKUP(탐구!$I$16, '전체성적(반별)'!S118:V118, 4, FALSE)</f>
        <v>#N/A</v>
      </c>
      <c r="J255" t="e">
        <f>VLOOKUP(탐구!$J$16, '전체성적(반별)'!S118:V118, 4, FALSE)</f>
        <v>#N/A</v>
      </c>
      <c r="K255" t="e">
        <f>VLOOKUP(탐구!$K$16, '전체성적(반별)'!S118:V118, 4, FALSE)</f>
        <v>#N/A</v>
      </c>
      <c r="L255" t="e">
        <f>VLOOKUP(탐구!$L$16, '전체성적(반별)'!S118:V118, 4, FALSE)</f>
        <v>#N/A</v>
      </c>
      <c r="M255" t="e">
        <f>VLOOKUP(탐구!$M$16, '전체성적(반별)'!S118:V118, 4, FALSE)</f>
        <v>#N/A</v>
      </c>
      <c r="N255" t="e">
        <f>VLOOKUP(탐구!$N$16, '전체성적(반별)'!S118:V118, 4, FALSE)</f>
        <v>#N/A</v>
      </c>
      <c r="O255" t="e">
        <f>VLOOKUP(탐구!$O$16, '전체성적(반별)'!S118:V118, 4, FALSE)</f>
        <v>#N/A</v>
      </c>
      <c r="P255" t="e">
        <f>VLOOKUP(탐구!$P$16, '전체성적(반별)'!S118:V118, 4, FALSE)</f>
        <v>#N/A</v>
      </c>
      <c r="Q255" t="e">
        <f>VLOOKUP(탐구!$Q$16, '전체성적(반별)'!S118:V118, 4, FALSE)</f>
        <v>#N/A</v>
      </c>
      <c r="R255" t="e">
        <f>VLOOKUP(탐구!$R$16, '전체성적(반별)'!S118:V118, 4, FALSE)</f>
        <v>#N/A</v>
      </c>
      <c r="S255" t="e">
        <f>VLOOKUP(탐구!$S$16, '전체성적(반별)'!S118:V118, 4, FALSE)</f>
        <v>#N/A</v>
      </c>
    </row>
    <row r="256" spans="1:19">
      <c r="A256">
        <v>240</v>
      </c>
      <c r="C256" t="e">
        <f>VLOOKUP(탐구!$C$16, '전체성적(반별)'!S119:V119, 4, FALSE)</f>
        <v>#N/A</v>
      </c>
      <c r="D256" t="e">
        <f>VLOOKUP(탐구!$D$16, '전체성적(반별)'!S119:V119, 4, FALSE)</f>
        <v>#N/A</v>
      </c>
      <c r="E256" t="e">
        <f>VLOOKUP(탐구!$E$16, '전체성적(반별)'!S119:V119, 4, FALSE)</f>
        <v>#N/A</v>
      </c>
      <c r="F256">
        <f>VLOOKUP(탐구!$F$16, '전체성적(반별)'!S119:V119, 4, FALSE)</f>
        <v>7</v>
      </c>
      <c r="G256" t="e">
        <f>VLOOKUP(탐구!$G$16, '전체성적(반별)'!S119:V119, 4, FALSE)</f>
        <v>#N/A</v>
      </c>
      <c r="H256" t="e">
        <f>VLOOKUP(탐구!$H$16, '전체성적(반별)'!S119:V119, 4, FALSE)</f>
        <v>#N/A</v>
      </c>
      <c r="I256" t="e">
        <f>VLOOKUP(탐구!$I$16, '전체성적(반별)'!S119:V119, 4, FALSE)</f>
        <v>#N/A</v>
      </c>
      <c r="J256" t="e">
        <f>VLOOKUP(탐구!$J$16, '전체성적(반별)'!S119:V119, 4, FALSE)</f>
        <v>#N/A</v>
      </c>
      <c r="K256" t="e">
        <f>VLOOKUP(탐구!$K$16, '전체성적(반별)'!S119:V119, 4, FALSE)</f>
        <v>#N/A</v>
      </c>
      <c r="L256" t="e">
        <f>VLOOKUP(탐구!$L$16, '전체성적(반별)'!S119:V119, 4, FALSE)</f>
        <v>#N/A</v>
      </c>
      <c r="M256" t="e">
        <f>VLOOKUP(탐구!$M$16, '전체성적(반별)'!S119:V119, 4, FALSE)</f>
        <v>#N/A</v>
      </c>
      <c r="N256" t="e">
        <f>VLOOKUP(탐구!$N$16, '전체성적(반별)'!S119:V119, 4, FALSE)</f>
        <v>#N/A</v>
      </c>
      <c r="O256" t="e">
        <f>VLOOKUP(탐구!$O$16, '전체성적(반별)'!S119:V119, 4, FALSE)</f>
        <v>#N/A</v>
      </c>
      <c r="P256" t="e">
        <f>VLOOKUP(탐구!$P$16, '전체성적(반별)'!S119:V119, 4, FALSE)</f>
        <v>#N/A</v>
      </c>
      <c r="Q256" t="e">
        <f>VLOOKUP(탐구!$Q$16, '전체성적(반별)'!S119:V119, 4, FALSE)</f>
        <v>#N/A</v>
      </c>
      <c r="R256" t="e">
        <f>VLOOKUP(탐구!$R$16, '전체성적(반별)'!S119:V119, 4, FALSE)</f>
        <v>#N/A</v>
      </c>
      <c r="S256" t="e">
        <f>VLOOKUP(탐구!$S$16, '전체성적(반별)'!S119:V119, 4, FALSE)</f>
        <v>#N/A</v>
      </c>
    </row>
    <row r="257" spans="1:19">
      <c r="A257">
        <v>241</v>
      </c>
      <c r="C257" t="e">
        <f>VLOOKUP(탐구!$C$16, '전체성적(반별)'!S120:V120, 4, FALSE)</f>
        <v>#N/A</v>
      </c>
      <c r="D257" t="e">
        <f>VLOOKUP(탐구!$D$16, '전체성적(반별)'!S120:V120, 4, FALSE)</f>
        <v>#N/A</v>
      </c>
      <c r="E257" t="e">
        <f>VLOOKUP(탐구!$E$16, '전체성적(반별)'!S120:V120, 4, FALSE)</f>
        <v>#N/A</v>
      </c>
      <c r="F257">
        <f>VLOOKUP(탐구!$F$16, '전체성적(반별)'!S120:V120, 4, FALSE)</f>
        <v>2</v>
      </c>
      <c r="G257" t="e">
        <f>VLOOKUP(탐구!$G$16, '전체성적(반별)'!S120:V120, 4, FALSE)</f>
        <v>#N/A</v>
      </c>
      <c r="H257" t="e">
        <f>VLOOKUP(탐구!$H$16, '전체성적(반별)'!S120:V120, 4, FALSE)</f>
        <v>#N/A</v>
      </c>
      <c r="I257" t="e">
        <f>VLOOKUP(탐구!$I$16, '전체성적(반별)'!S120:V120, 4, FALSE)</f>
        <v>#N/A</v>
      </c>
      <c r="J257" t="e">
        <f>VLOOKUP(탐구!$J$16, '전체성적(반별)'!S120:V120, 4, FALSE)</f>
        <v>#N/A</v>
      </c>
      <c r="K257" t="e">
        <f>VLOOKUP(탐구!$K$16, '전체성적(반별)'!S120:V120, 4, FALSE)</f>
        <v>#N/A</v>
      </c>
      <c r="L257" t="e">
        <f>VLOOKUP(탐구!$L$16, '전체성적(반별)'!S120:V120, 4, FALSE)</f>
        <v>#N/A</v>
      </c>
      <c r="M257" t="e">
        <f>VLOOKUP(탐구!$M$16, '전체성적(반별)'!S120:V120, 4, FALSE)</f>
        <v>#N/A</v>
      </c>
      <c r="N257" t="e">
        <f>VLOOKUP(탐구!$N$16, '전체성적(반별)'!S120:V120, 4, FALSE)</f>
        <v>#N/A</v>
      </c>
      <c r="O257" t="e">
        <f>VLOOKUP(탐구!$O$16, '전체성적(반별)'!S120:V120, 4, FALSE)</f>
        <v>#N/A</v>
      </c>
      <c r="P257" t="e">
        <f>VLOOKUP(탐구!$P$16, '전체성적(반별)'!S120:V120, 4, FALSE)</f>
        <v>#N/A</v>
      </c>
      <c r="Q257" t="e">
        <f>VLOOKUP(탐구!$Q$16, '전체성적(반별)'!S120:V120, 4, FALSE)</f>
        <v>#N/A</v>
      </c>
      <c r="R257" t="e">
        <f>VLOOKUP(탐구!$R$16, '전체성적(반별)'!S120:V120, 4, FALSE)</f>
        <v>#N/A</v>
      </c>
      <c r="S257" t="e">
        <f>VLOOKUP(탐구!$S$16, '전체성적(반별)'!S120:V120, 4, FALSE)</f>
        <v>#N/A</v>
      </c>
    </row>
    <row r="258" spans="1:19">
      <c r="A258">
        <v>242</v>
      </c>
      <c r="C258" t="e">
        <f>VLOOKUP(탐구!$C$16, '전체성적(반별)'!S121:V121, 4, FALSE)</f>
        <v>#N/A</v>
      </c>
      <c r="D258" t="e">
        <f>VLOOKUP(탐구!$D$16, '전체성적(반별)'!S121:V121, 4, FALSE)</f>
        <v>#N/A</v>
      </c>
      <c r="E258" t="e">
        <f>VLOOKUP(탐구!$E$16, '전체성적(반별)'!S121:V121, 4, FALSE)</f>
        <v>#N/A</v>
      </c>
      <c r="F258">
        <f>VLOOKUP(탐구!$F$16, '전체성적(반별)'!S121:V121, 4, FALSE)</f>
        <v>7</v>
      </c>
      <c r="G258" t="e">
        <f>VLOOKUP(탐구!$G$16, '전체성적(반별)'!S121:V121, 4, FALSE)</f>
        <v>#N/A</v>
      </c>
      <c r="H258" t="e">
        <f>VLOOKUP(탐구!$H$16, '전체성적(반별)'!S121:V121, 4, FALSE)</f>
        <v>#N/A</v>
      </c>
      <c r="I258" t="e">
        <f>VLOOKUP(탐구!$I$16, '전체성적(반별)'!S121:V121, 4, FALSE)</f>
        <v>#N/A</v>
      </c>
      <c r="J258" t="e">
        <f>VLOOKUP(탐구!$J$16, '전체성적(반별)'!S121:V121, 4, FALSE)</f>
        <v>#N/A</v>
      </c>
      <c r="K258" t="e">
        <f>VLOOKUP(탐구!$K$16, '전체성적(반별)'!S121:V121, 4, FALSE)</f>
        <v>#N/A</v>
      </c>
      <c r="L258" t="e">
        <f>VLOOKUP(탐구!$L$16, '전체성적(반별)'!S121:V121, 4, FALSE)</f>
        <v>#N/A</v>
      </c>
      <c r="M258" t="e">
        <f>VLOOKUP(탐구!$M$16, '전체성적(반별)'!S121:V121, 4, FALSE)</f>
        <v>#N/A</v>
      </c>
      <c r="N258" t="e">
        <f>VLOOKUP(탐구!$N$16, '전체성적(반별)'!S121:V121, 4, FALSE)</f>
        <v>#N/A</v>
      </c>
      <c r="O258" t="e">
        <f>VLOOKUP(탐구!$O$16, '전체성적(반별)'!S121:V121, 4, FALSE)</f>
        <v>#N/A</v>
      </c>
      <c r="P258" t="e">
        <f>VLOOKUP(탐구!$P$16, '전체성적(반별)'!S121:V121, 4, FALSE)</f>
        <v>#N/A</v>
      </c>
      <c r="Q258" t="e">
        <f>VLOOKUP(탐구!$Q$16, '전체성적(반별)'!S121:V121, 4, FALSE)</f>
        <v>#N/A</v>
      </c>
      <c r="R258" t="e">
        <f>VLOOKUP(탐구!$R$16, '전체성적(반별)'!S121:V121, 4, FALSE)</f>
        <v>#N/A</v>
      </c>
      <c r="S258" t="e">
        <f>VLOOKUP(탐구!$S$16, '전체성적(반별)'!S121:V121, 4, FALSE)</f>
        <v>#N/A</v>
      </c>
    </row>
    <row r="259" spans="1:19">
      <c r="A259">
        <v>243</v>
      </c>
      <c r="C259" t="e">
        <f>VLOOKUP(탐구!$C$16, '전체성적(반별)'!S122:V122, 4, FALSE)</f>
        <v>#N/A</v>
      </c>
      <c r="D259" t="e">
        <f>VLOOKUP(탐구!$D$16, '전체성적(반별)'!S122:V122, 4, FALSE)</f>
        <v>#N/A</v>
      </c>
      <c r="E259" t="e">
        <f>VLOOKUP(탐구!$E$16, '전체성적(반별)'!S122:V122, 4, FALSE)</f>
        <v>#N/A</v>
      </c>
      <c r="F259">
        <f>VLOOKUP(탐구!$F$16, '전체성적(반별)'!S122:V122, 4, FALSE)</f>
        <v>2</v>
      </c>
      <c r="G259" t="e">
        <f>VLOOKUP(탐구!$G$16, '전체성적(반별)'!S122:V122, 4, FALSE)</f>
        <v>#N/A</v>
      </c>
      <c r="H259" t="e">
        <f>VLOOKUP(탐구!$H$16, '전체성적(반별)'!S122:V122, 4, FALSE)</f>
        <v>#N/A</v>
      </c>
      <c r="I259" t="e">
        <f>VLOOKUP(탐구!$I$16, '전체성적(반별)'!S122:V122, 4, FALSE)</f>
        <v>#N/A</v>
      </c>
      <c r="J259" t="e">
        <f>VLOOKUP(탐구!$J$16, '전체성적(반별)'!S122:V122, 4, FALSE)</f>
        <v>#N/A</v>
      </c>
      <c r="K259" t="e">
        <f>VLOOKUP(탐구!$K$16, '전체성적(반별)'!S122:V122, 4, FALSE)</f>
        <v>#N/A</v>
      </c>
      <c r="L259" t="e">
        <f>VLOOKUP(탐구!$L$16, '전체성적(반별)'!S122:V122, 4, FALSE)</f>
        <v>#N/A</v>
      </c>
      <c r="M259" t="e">
        <f>VLOOKUP(탐구!$M$16, '전체성적(반별)'!S122:V122, 4, FALSE)</f>
        <v>#N/A</v>
      </c>
      <c r="N259" t="e">
        <f>VLOOKUP(탐구!$N$16, '전체성적(반별)'!S122:V122, 4, FALSE)</f>
        <v>#N/A</v>
      </c>
      <c r="O259" t="e">
        <f>VLOOKUP(탐구!$O$16, '전체성적(반별)'!S122:V122, 4, FALSE)</f>
        <v>#N/A</v>
      </c>
      <c r="P259" t="e">
        <f>VLOOKUP(탐구!$P$16, '전체성적(반별)'!S122:V122, 4, FALSE)</f>
        <v>#N/A</v>
      </c>
      <c r="Q259" t="e">
        <f>VLOOKUP(탐구!$Q$16, '전체성적(반별)'!S122:V122, 4, FALSE)</f>
        <v>#N/A</v>
      </c>
      <c r="R259" t="e">
        <f>VLOOKUP(탐구!$R$16, '전체성적(반별)'!S122:V122, 4, FALSE)</f>
        <v>#N/A</v>
      </c>
      <c r="S259" t="e">
        <f>VLOOKUP(탐구!$S$16, '전체성적(반별)'!S122:V122, 4, FALSE)</f>
        <v>#N/A</v>
      </c>
    </row>
    <row r="260" spans="1:19">
      <c r="A260">
        <v>244</v>
      </c>
      <c r="C260" t="e">
        <f>VLOOKUP(탐구!$C$16, '전체성적(반별)'!S123:V123, 4, FALSE)</f>
        <v>#N/A</v>
      </c>
      <c r="D260" t="e">
        <f>VLOOKUP(탐구!$D$16, '전체성적(반별)'!S123:V123, 4, FALSE)</f>
        <v>#N/A</v>
      </c>
      <c r="E260" t="e">
        <f>VLOOKUP(탐구!$E$16, '전체성적(반별)'!S123:V123, 4, FALSE)</f>
        <v>#N/A</v>
      </c>
      <c r="F260">
        <f>VLOOKUP(탐구!$F$16, '전체성적(반별)'!S123:V123, 4, FALSE)</f>
        <v>7</v>
      </c>
      <c r="G260" t="e">
        <f>VLOOKUP(탐구!$G$16, '전체성적(반별)'!S123:V123, 4, FALSE)</f>
        <v>#N/A</v>
      </c>
      <c r="H260" t="e">
        <f>VLOOKUP(탐구!$H$16, '전체성적(반별)'!S123:V123, 4, FALSE)</f>
        <v>#N/A</v>
      </c>
      <c r="I260" t="e">
        <f>VLOOKUP(탐구!$I$16, '전체성적(반별)'!S123:V123, 4, FALSE)</f>
        <v>#N/A</v>
      </c>
      <c r="J260" t="e">
        <f>VLOOKUP(탐구!$J$16, '전체성적(반별)'!S123:V123, 4, FALSE)</f>
        <v>#N/A</v>
      </c>
      <c r="K260" t="e">
        <f>VLOOKUP(탐구!$K$16, '전체성적(반별)'!S123:V123, 4, FALSE)</f>
        <v>#N/A</v>
      </c>
      <c r="L260" t="e">
        <f>VLOOKUP(탐구!$L$16, '전체성적(반별)'!S123:V123, 4, FALSE)</f>
        <v>#N/A</v>
      </c>
      <c r="M260" t="e">
        <f>VLOOKUP(탐구!$M$16, '전체성적(반별)'!S123:V123, 4, FALSE)</f>
        <v>#N/A</v>
      </c>
      <c r="N260" t="e">
        <f>VLOOKUP(탐구!$N$16, '전체성적(반별)'!S123:V123, 4, FALSE)</f>
        <v>#N/A</v>
      </c>
      <c r="O260" t="e">
        <f>VLOOKUP(탐구!$O$16, '전체성적(반별)'!S123:V123, 4, FALSE)</f>
        <v>#N/A</v>
      </c>
      <c r="P260" t="e">
        <f>VLOOKUP(탐구!$P$16, '전체성적(반별)'!S123:V123, 4, FALSE)</f>
        <v>#N/A</v>
      </c>
      <c r="Q260" t="e">
        <f>VLOOKUP(탐구!$Q$16, '전체성적(반별)'!S123:V123, 4, FALSE)</f>
        <v>#N/A</v>
      </c>
      <c r="R260" t="e">
        <f>VLOOKUP(탐구!$R$16, '전체성적(반별)'!S123:V123, 4, FALSE)</f>
        <v>#N/A</v>
      </c>
      <c r="S260" t="e">
        <f>VLOOKUP(탐구!$S$16, '전체성적(반별)'!S123:V123, 4, FALSE)</f>
        <v>#N/A</v>
      </c>
    </row>
    <row r="261" spans="1:19">
      <c r="A261">
        <v>245</v>
      </c>
      <c r="C261" t="e">
        <f>VLOOKUP(탐구!$C$16, '전체성적(반별)'!S124:V124, 4, FALSE)</f>
        <v>#N/A</v>
      </c>
      <c r="D261" t="e">
        <f>VLOOKUP(탐구!$D$16, '전체성적(반별)'!S124:V124, 4, FALSE)</f>
        <v>#N/A</v>
      </c>
      <c r="E261">
        <f>VLOOKUP(탐구!$E$16, '전체성적(반별)'!S124:V124, 4, FALSE)</f>
        <v>1</v>
      </c>
      <c r="F261" t="e">
        <f>VLOOKUP(탐구!$F$16, '전체성적(반별)'!S124:V124, 4, FALSE)</f>
        <v>#N/A</v>
      </c>
      <c r="G261" t="e">
        <f>VLOOKUP(탐구!$G$16, '전체성적(반별)'!S124:V124, 4, FALSE)</f>
        <v>#N/A</v>
      </c>
      <c r="H261" t="e">
        <f>VLOOKUP(탐구!$H$16, '전체성적(반별)'!S124:V124, 4, FALSE)</f>
        <v>#N/A</v>
      </c>
      <c r="I261" t="e">
        <f>VLOOKUP(탐구!$I$16, '전체성적(반별)'!S124:V124, 4, FALSE)</f>
        <v>#N/A</v>
      </c>
      <c r="J261" t="e">
        <f>VLOOKUP(탐구!$J$16, '전체성적(반별)'!S124:V124, 4, FALSE)</f>
        <v>#N/A</v>
      </c>
      <c r="K261" t="e">
        <f>VLOOKUP(탐구!$K$16, '전체성적(반별)'!S124:V124, 4, FALSE)</f>
        <v>#N/A</v>
      </c>
      <c r="L261" t="e">
        <f>VLOOKUP(탐구!$L$16, '전체성적(반별)'!S124:V124, 4, FALSE)</f>
        <v>#N/A</v>
      </c>
      <c r="M261" t="e">
        <f>VLOOKUP(탐구!$M$16, '전체성적(반별)'!S124:V124, 4, FALSE)</f>
        <v>#N/A</v>
      </c>
      <c r="N261" t="e">
        <f>VLOOKUP(탐구!$N$16, '전체성적(반별)'!S124:V124, 4, FALSE)</f>
        <v>#N/A</v>
      </c>
      <c r="O261" t="e">
        <f>VLOOKUP(탐구!$O$16, '전체성적(반별)'!S124:V124, 4, FALSE)</f>
        <v>#N/A</v>
      </c>
      <c r="P261" t="e">
        <f>VLOOKUP(탐구!$P$16, '전체성적(반별)'!S124:V124, 4, FALSE)</f>
        <v>#N/A</v>
      </c>
      <c r="Q261" t="e">
        <f>VLOOKUP(탐구!$Q$16, '전체성적(반별)'!S124:V124, 4, FALSE)</f>
        <v>#N/A</v>
      </c>
      <c r="R261" t="e">
        <f>VLOOKUP(탐구!$R$16, '전체성적(반별)'!S124:V124, 4, FALSE)</f>
        <v>#N/A</v>
      </c>
      <c r="S261" t="e">
        <f>VLOOKUP(탐구!$S$16, '전체성적(반별)'!S124:V124, 4, FALSE)</f>
        <v>#N/A</v>
      </c>
    </row>
    <row r="262" spans="1:19">
      <c r="A262">
        <v>246</v>
      </c>
      <c r="C262" t="e">
        <f>VLOOKUP(탐구!$C$16, '전체성적(반별)'!S125:V125, 4, FALSE)</f>
        <v>#N/A</v>
      </c>
      <c r="D262" t="e">
        <f>VLOOKUP(탐구!$D$16, '전체성적(반별)'!S125:V125, 4, FALSE)</f>
        <v>#N/A</v>
      </c>
      <c r="E262" t="e">
        <f>VLOOKUP(탐구!$E$16, '전체성적(반별)'!S125:V125, 4, FALSE)</f>
        <v>#N/A</v>
      </c>
      <c r="F262">
        <f>VLOOKUP(탐구!$F$16, '전체성적(반별)'!S125:V125, 4, FALSE)</f>
        <v>2</v>
      </c>
      <c r="G262" t="e">
        <f>VLOOKUP(탐구!$G$16, '전체성적(반별)'!S125:V125, 4, FALSE)</f>
        <v>#N/A</v>
      </c>
      <c r="H262" t="e">
        <f>VLOOKUP(탐구!$H$16, '전체성적(반별)'!S125:V125, 4, FALSE)</f>
        <v>#N/A</v>
      </c>
      <c r="I262" t="e">
        <f>VLOOKUP(탐구!$I$16, '전체성적(반별)'!S125:V125, 4, FALSE)</f>
        <v>#N/A</v>
      </c>
      <c r="J262" t="e">
        <f>VLOOKUP(탐구!$J$16, '전체성적(반별)'!S125:V125, 4, FALSE)</f>
        <v>#N/A</v>
      </c>
      <c r="K262" t="e">
        <f>VLOOKUP(탐구!$K$16, '전체성적(반별)'!S125:V125, 4, FALSE)</f>
        <v>#N/A</v>
      </c>
      <c r="L262" t="e">
        <f>VLOOKUP(탐구!$L$16, '전체성적(반별)'!S125:V125, 4, FALSE)</f>
        <v>#N/A</v>
      </c>
      <c r="M262" t="e">
        <f>VLOOKUP(탐구!$M$16, '전체성적(반별)'!S125:V125, 4, FALSE)</f>
        <v>#N/A</v>
      </c>
      <c r="N262" t="e">
        <f>VLOOKUP(탐구!$N$16, '전체성적(반별)'!S125:V125, 4, FALSE)</f>
        <v>#N/A</v>
      </c>
      <c r="O262" t="e">
        <f>VLOOKUP(탐구!$O$16, '전체성적(반별)'!S125:V125, 4, FALSE)</f>
        <v>#N/A</v>
      </c>
      <c r="P262" t="e">
        <f>VLOOKUP(탐구!$P$16, '전체성적(반별)'!S125:V125, 4, FALSE)</f>
        <v>#N/A</v>
      </c>
      <c r="Q262" t="e">
        <f>VLOOKUP(탐구!$Q$16, '전체성적(반별)'!S125:V125, 4, FALSE)</f>
        <v>#N/A</v>
      </c>
      <c r="R262" t="e">
        <f>VLOOKUP(탐구!$R$16, '전체성적(반별)'!S125:V125, 4, FALSE)</f>
        <v>#N/A</v>
      </c>
      <c r="S262" t="e">
        <f>VLOOKUP(탐구!$S$16, '전체성적(반별)'!S125:V125, 4, FALSE)</f>
        <v>#N/A</v>
      </c>
    </row>
    <row r="263" spans="1:19">
      <c r="A263">
        <v>247</v>
      </c>
      <c r="C263" t="e">
        <f>VLOOKUP(탐구!$C$16, '전체성적(반별)'!S126:V126, 4, FALSE)</f>
        <v>#N/A</v>
      </c>
      <c r="D263" t="e">
        <f>VLOOKUP(탐구!$D$16, '전체성적(반별)'!S126:V126, 4, FALSE)</f>
        <v>#N/A</v>
      </c>
      <c r="E263" t="e">
        <f>VLOOKUP(탐구!$E$16, '전체성적(반별)'!S126:V126, 4, FALSE)</f>
        <v>#N/A</v>
      </c>
      <c r="F263" t="e">
        <f>VLOOKUP(탐구!$F$16, '전체성적(반별)'!S126:V126, 4, FALSE)</f>
        <v>#N/A</v>
      </c>
      <c r="G263" t="e">
        <f>VLOOKUP(탐구!$G$16, '전체성적(반별)'!S126:V126, 4, FALSE)</f>
        <v>#N/A</v>
      </c>
      <c r="H263" t="e">
        <f>VLOOKUP(탐구!$H$16, '전체성적(반별)'!S126:V126, 4, FALSE)</f>
        <v>#N/A</v>
      </c>
      <c r="I263" t="e">
        <f>VLOOKUP(탐구!$I$16, '전체성적(반별)'!S126:V126, 4, FALSE)</f>
        <v>#N/A</v>
      </c>
      <c r="J263" t="e">
        <f>VLOOKUP(탐구!$J$16, '전체성적(반별)'!S126:V126, 4, FALSE)</f>
        <v>#N/A</v>
      </c>
      <c r="K263" t="e">
        <f>VLOOKUP(탐구!$K$16, '전체성적(반별)'!S126:V126, 4, FALSE)</f>
        <v>#N/A</v>
      </c>
      <c r="L263" t="e">
        <f>VLOOKUP(탐구!$L$16, '전체성적(반별)'!S126:V126, 4, FALSE)</f>
        <v>#N/A</v>
      </c>
      <c r="M263" t="e">
        <f>VLOOKUP(탐구!$M$16, '전체성적(반별)'!S126:V126, 4, FALSE)</f>
        <v>#N/A</v>
      </c>
      <c r="N263" t="e">
        <f>VLOOKUP(탐구!$N$16, '전체성적(반별)'!S126:V126, 4, FALSE)</f>
        <v>#N/A</v>
      </c>
      <c r="O263">
        <f>VLOOKUP(탐구!$O$16, '전체성적(반별)'!S126:V126, 4, FALSE)</f>
        <v>6</v>
      </c>
      <c r="P263" t="e">
        <f>VLOOKUP(탐구!$P$16, '전체성적(반별)'!S126:V126, 4, FALSE)</f>
        <v>#N/A</v>
      </c>
      <c r="Q263" t="e">
        <f>VLOOKUP(탐구!$Q$16, '전체성적(반별)'!S126:V126, 4, FALSE)</f>
        <v>#N/A</v>
      </c>
      <c r="R263" t="e">
        <f>VLOOKUP(탐구!$R$16, '전체성적(반별)'!S126:V126, 4, FALSE)</f>
        <v>#N/A</v>
      </c>
      <c r="S263" t="e">
        <f>VLOOKUP(탐구!$S$16, '전체성적(반별)'!S126:V126, 4, FALSE)</f>
        <v>#N/A</v>
      </c>
    </row>
    <row r="264" spans="1:19">
      <c r="A264">
        <v>248</v>
      </c>
      <c r="C264" t="e">
        <f>VLOOKUP(탐구!$C$16, '전체성적(반별)'!S127:V127, 4, FALSE)</f>
        <v>#N/A</v>
      </c>
      <c r="D264">
        <f>VLOOKUP(탐구!$D$16, '전체성적(반별)'!S127:V127, 4, FALSE)</f>
        <v>6</v>
      </c>
      <c r="E264" t="e">
        <f>VLOOKUP(탐구!$E$16, '전체성적(반별)'!S127:V127, 4, FALSE)</f>
        <v>#N/A</v>
      </c>
      <c r="F264" t="e">
        <f>VLOOKUP(탐구!$F$16, '전체성적(반별)'!S127:V127, 4, FALSE)</f>
        <v>#N/A</v>
      </c>
      <c r="G264" t="e">
        <f>VLOOKUP(탐구!$G$16, '전체성적(반별)'!S127:V127, 4, FALSE)</f>
        <v>#N/A</v>
      </c>
      <c r="H264" t="e">
        <f>VLOOKUP(탐구!$H$16, '전체성적(반별)'!S127:V127, 4, FALSE)</f>
        <v>#N/A</v>
      </c>
      <c r="I264" t="e">
        <f>VLOOKUP(탐구!$I$16, '전체성적(반별)'!S127:V127, 4, FALSE)</f>
        <v>#N/A</v>
      </c>
      <c r="J264" t="e">
        <f>VLOOKUP(탐구!$J$16, '전체성적(반별)'!S127:V127, 4, FALSE)</f>
        <v>#N/A</v>
      </c>
      <c r="K264" t="e">
        <f>VLOOKUP(탐구!$K$16, '전체성적(반별)'!S127:V127, 4, FALSE)</f>
        <v>#N/A</v>
      </c>
      <c r="L264" t="e">
        <f>VLOOKUP(탐구!$L$16, '전체성적(반별)'!S127:V127, 4, FALSE)</f>
        <v>#N/A</v>
      </c>
      <c r="M264" t="e">
        <f>VLOOKUP(탐구!$M$16, '전체성적(반별)'!S127:V127, 4, FALSE)</f>
        <v>#N/A</v>
      </c>
      <c r="N264" t="e">
        <f>VLOOKUP(탐구!$N$16, '전체성적(반별)'!S127:V127, 4, FALSE)</f>
        <v>#N/A</v>
      </c>
      <c r="O264" t="e">
        <f>VLOOKUP(탐구!$O$16, '전체성적(반별)'!S127:V127, 4, FALSE)</f>
        <v>#N/A</v>
      </c>
      <c r="P264" t="e">
        <f>VLOOKUP(탐구!$P$16, '전체성적(반별)'!S127:V127, 4, FALSE)</f>
        <v>#N/A</v>
      </c>
      <c r="Q264" t="e">
        <f>VLOOKUP(탐구!$Q$16, '전체성적(반별)'!S127:V127, 4, FALSE)</f>
        <v>#N/A</v>
      </c>
      <c r="R264" t="e">
        <f>VLOOKUP(탐구!$R$16, '전체성적(반별)'!S127:V127, 4, FALSE)</f>
        <v>#N/A</v>
      </c>
      <c r="S264" t="e">
        <f>VLOOKUP(탐구!$S$16, '전체성적(반별)'!S127:V127, 4, FALSE)</f>
        <v>#N/A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N14"/>
  <sheetViews>
    <sheetView workbookViewId="0">
      <selection activeCell="A4" sqref="A4"/>
    </sheetView>
  </sheetViews>
  <sheetFormatPr defaultRowHeight="16.5"/>
  <cols>
    <col min="1" max="1" width="5" customWidth="1"/>
    <col min="2" max="2" width="6.25" customWidth="1"/>
    <col min="3" max="3" width="7.5" customWidth="1"/>
    <col min="4" max="4" width="8.25" style="81" customWidth="1"/>
    <col min="5" max="5" width="8.625" customWidth="1"/>
    <col min="6" max="7" width="7" customWidth="1"/>
    <col min="8" max="8" width="5" customWidth="1"/>
    <col min="9" max="9" width="6.25" customWidth="1"/>
    <col min="10" max="10" width="7.5" customWidth="1"/>
    <col min="11" max="11" width="8.25" style="81" customWidth="1"/>
    <col min="12" max="12" width="8.625" customWidth="1"/>
    <col min="13" max="14" width="7" customWidth="1"/>
  </cols>
  <sheetData>
    <row r="1" spans="1:14" ht="20.25">
      <c r="A1" s="3" t="s">
        <v>12</v>
      </c>
    </row>
    <row r="2" spans="1:14" ht="11.25" customHeight="1" thickBot="1"/>
    <row r="3" spans="1:14" ht="24" customHeight="1" thickBot="1">
      <c r="A3" s="454" t="s">
        <v>110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6"/>
    </row>
    <row r="4" spans="1:14" ht="24" customHeight="1">
      <c r="A4" s="83" t="s">
        <v>6</v>
      </c>
      <c r="B4" s="84" t="s">
        <v>83</v>
      </c>
      <c r="C4" s="85" t="s">
        <v>7</v>
      </c>
      <c r="D4" s="82" t="s">
        <v>81</v>
      </c>
      <c r="E4" s="63" t="s">
        <v>84</v>
      </c>
      <c r="F4" s="85" t="s">
        <v>0</v>
      </c>
      <c r="G4" s="85" t="s">
        <v>85</v>
      </c>
      <c r="H4" s="83" t="s">
        <v>6</v>
      </c>
      <c r="I4" s="84" t="s">
        <v>83</v>
      </c>
      <c r="J4" s="85" t="s">
        <v>7</v>
      </c>
      <c r="K4" s="86" t="s">
        <v>81</v>
      </c>
      <c r="L4" s="85" t="s">
        <v>84</v>
      </c>
      <c r="M4" s="87" t="s">
        <v>0</v>
      </c>
      <c r="N4" s="88" t="s">
        <v>85</v>
      </c>
    </row>
    <row r="5" spans="1:14" ht="24" customHeight="1">
      <c r="A5" s="156" t="e">
        <f>VLOOKUP(ROW()-4,'2'!$A$1:$G$207,COLUMN(),FALSE)</f>
        <v>#N/A</v>
      </c>
      <c r="B5" s="148" t="e">
        <f>VLOOKUP(ROW()-4,'2'!$A$1:$G$207,COLUMN(),FALSE)</f>
        <v>#N/A</v>
      </c>
      <c r="C5" s="149" t="e">
        <f>VLOOKUP(ROW()-4,'2'!$A$1:$G$207,COLUMN(),FALSE)</f>
        <v>#N/A</v>
      </c>
      <c r="D5" s="11" t="e">
        <f>VLOOKUP(ROW()-4,'2'!$A$1:$G$207,COLUMN(),FALSE)</f>
        <v>#N/A</v>
      </c>
      <c r="E5" s="28" t="e">
        <f>VLOOKUP(ROW()-4,'2'!$A$1:$G$207,COLUMN(),FALSE)</f>
        <v>#N/A</v>
      </c>
      <c r="F5" s="10" t="e">
        <f>VLOOKUP(ROW()-4,'2'!$A$1:$G$207,COLUMN(),FALSE)</f>
        <v>#N/A</v>
      </c>
      <c r="G5" s="11" t="e">
        <f>VLOOKUP(ROW()-4,'2'!$A$1:$G$207,COLUMN(),FALSE)</f>
        <v>#N/A</v>
      </c>
      <c r="H5" s="156" t="e">
        <f>VLOOKUP(ROW()+6,'2'!$A$1:$P$207,COLUMN()-7,FALSE)</f>
        <v>#N/A</v>
      </c>
      <c r="I5" s="148" t="e">
        <f>VLOOKUP(ROW()+6,'2'!$A$1:$P$207,COLUMN()-7,FALSE)</f>
        <v>#N/A</v>
      </c>
      <c r="J5" s="149" t="e">
        <f>VLOOKUP(ROW()+6,'2'!$A$1:$P$207,COLUMN()-7,FALSE)</f>
        <v>#N/A</v>
      </c>
      <c r="K5" s="11" t="e">
        <f>VLOOKUP(ROW()+6,'2'!$A$1:$P$207,COLUMN()-7,FALSE)</f>
        <v>#N/A</v>
      </c>
      <c r="L5" s="28" t="e">
        <f>VLOOKUP(ROW()+6,'2'!$A$1:$P$207,COLUMN()-7,FALSE)</f>
        <v>#N/A</v>
      </c>
      <c r="M5" s="10" t="e">
        <f>VLOOKUP(ROW()+6,'2'!$A$1:$P$207,COLUMN()-7,FALSE)</f>
        <v>#N/A</v>
      </c>
      <c r="N5" s="59" t="e">
        <f>VLOOKUP(ROW()+6,'2'!$A$1:$P$207,COLUMN()-7,FALSE)</f>
        <v>#N/A</v>
      </c>
    </row>
    <row r="6" spans="1:14" ht="24" customHeight="1">
      <c r="A6" s="157" t="e">
        <f>VLOOKUP(ROW()-4,'2'!$A$1:$G$207,COLUMN(),FALSE)</f>
        <v>#N/A</v>
      </c>
      <c r="B6" s="150" t="e">
        <f>VLOOKUP(ROW()-4,'2'!$A$1:$G$207,COLUMN(),FALSE)</f>
        <v>#N/A</v>
      </c>
      <c r="C6" s="151" t="e">
        <f>VLOOKUP(ROW()-4,'2'!$A$1:$G$207,COLUMN(),FALSE)</f>
        <v>#N/A</v>
      </c>
      <c r="D6" s="12" t="e">
        <f>VLOOKUP(ROW()-4,'2'!$A$1:$G$207,COLUMN(),FALSE)</f>
        <v>#N/A</v>
      </c>
      <c r="E6" s="29" t="e">
        <f>VLOOKUP(ROW()-4,'2'!$A$1:$G$207,COLUMN(),FALSE)</f>
        <v>#N/A</v>
      </c>
      <c r="F6" s="1" t="e">
        <f>VLOOKUP(ROW()-4,'2'!$A$1:$G$207,COLUMN(),FALSE)</f>
        <v>#N/A</v>
      </c>
      <c r="G6" s="12" t="e">
        <f>VLOOKUP(ROW()-4,'2'!$A$1:$G$207,COLUMN(),FALSE)</f>
        <v>#N/A</v>
      </c>
      <c r="H6" s="157" t="e">
        <f>VLOOKUP(ROW()+6,'2'!$A$1:$P$207,COLUMN()-7,FALSE)</f>
        <v>#N/A</v>
      </c>
      <c r="I6" s="150" t="e">
        <f>VLOOKUP(ROW()+6,'2'!$A$1:$P$207,COLUMN()-7,FALSE)</f>
        <v>#N/A</v>
      </c>
      <c r="J6" s="151" t="e">
        <f>VLOOKUP(ROW()+6,'2'!$A$1:$P$207,COLUMN()-7,FALSE)</f>
        <v>#N/A</v>
      </c>
      <c r="K6" s="12" t="e">
        <f>VLOOKUP(ROW()+6,'2'!$A$1:$P$207,COLUMN()-7,FALSE)</f>
        <v>#N/A</v>
      </c>
      <c r="L6" s="29" t="e">
        <f>VLOOKUP(ROW()+6,'2'!$A$1:$P$207,COLUMN()-7,FALSE)</f>
        <v>#N/A</v>
      </c>
      <c r="M6" s="1" t="e">
        <f>VLOOKUP(ROW()+6,'2'!$A$1:$P$207,COLUMN()-7,FALSE)</f>
        <v>#N/A</v>
      </c>
      <c r="N6" s="60" t="e">
        <f>VLOOKUP(ROW()+6,'2'!$A$1:$P$207,COLUMN()-7,FALSE)</f>
        <v>#N/A</v>
      </c>
    </row>
    <row r="7" spans="1:14" ht="24" customHeight="1">
      <c r="A7" s="157" t="e">
        <f>VLOOKUP(ROW()-4,'2'!$A$1:$G$207,COLUMN(),FALSE)</f>
        <v>#N/A</v>
      </c>
      <c r="B7" s="150" t="e">
        <f>VLOOKUP(ROW()-4,'2'!$A$1:$G$207,COLUMN(),FALSE)</f>
        <v>#N/A</v>
      </c>
      <c r="C7" s="151" t="e">
        <f>VLOOKUP(ROW()-4,'2'!$A$1:$G$207,COLUMN(),FALSE)</f>
        <v>#N/A</v>
      </c>
      <c r="D7" s="12" t="e">
        <f>VLOOKUP(ROW()-4,'2'!$A$1:$G$207,COLUMN(),FALSE)</f>
        <v>#N/A</v>
      </c>
      <c r="E7" s="29" t="e">
        <f>VLOOKUP(ROW()-4,'2'!$A$1:$G$207,COLUMN(),FALSE)</f>
        <v>#N/A</v>
      </c>
      <c r="F7" s="1" t="e">
        <f>VLOOKUP(ROW()-4,'2'!$A$1:$G$207,COLUMN(),FALSE)</f>
        <v>#N/A</v>
      </c>
      <c r="G7" s="12" t="e">
        <f>VLOOKUP(ROW()-4,'2'!$A$1:$G$207,COLUMN(),FALSE)</f>
        <v>#N/A</v>
      </c>
      <c r="H7" s="157" t="e">
        <f>VLOOKUP(ROW()+6,'2'!$A$1:$P$207,COLUMN()-7,FALSE)</f>
        <v>#N/A</v>
      </c>
      <c r="I7" s="150" t="e">
        <f>VLOOKUP(ROW()+6,'2'!$A$1:$P$207,COLUMN()-7,FALSE)</f>
        <v>#N/A</v>
      </c>
      <c r="J7" s="151" t="e">
        <f>VLOOKUP(ROW()+6,'2'!$A$1:$P$207,COLUMN()-7,FALSE)</f>
        <v>#N/A</v>
      </c>
      <c r="K7" s="12" t="e">
        <f>VLOOKUP(ROW()+6,'2'!$A$1:$P$207,COLUMN()-7,FALSE)</f>
        <v>#N/A</v>
      </c>
      <c r="L7" s="29" t="e">
        <f>VLOOKUP(ROW()+6,'2'!$A$1:$P$207,COLUMN()-7,FALSE)</f>
        <v>#N/A</v>
      </c>
      <c r="M7" s="1" t="e">
        <f>VLOOKUP(ROW()+6,'2'!$A$1:$P$207,COLUMN()-7,FALSE)</f>
        <v>#N/A</v>
      </c>
      <c r="N7" s="60" t="e">
        <f>VLOOKUP(ROW()+6,'2'!$A$1:$P$207,COLUMN()-7,FALSE)</f>
        <v>#N/A</v>
      </c>
    </row>
    <row r="8" spans="1:14" ht="24" customHeight="1">
      <c r="A8" s="157" t="e">
        <f>VLOOKUP(ROW()-4,'2'!$A$1:$G$207,COLUMN(),FALSE)</f>
        <v>#N/A</v>
      </c>
      <c r="B8" s="150" t="e">
        <f>VLOOKUP(ROW()-4,'2'!$A$1:$G$207,COLUMN(),FALSE)</f>
        <v>#N/A</v>
      </c>
      <c r="C8" s="151" t="e">
        <f>VLOOKUP(ROW()-4,'2'!$A$1:$G$207,COLUMN(),FALSE)</f>
        <v>#N/A</v>
      </c>
      <c r="D8" s="12" t="e">
        <f>VLOOKUP(ROW()-4,'2'!$A$1:$G$207,COLUMN(),FALSE)</f>
        <v>#N/A</v>
      </c>
      <c r="E8" s="29" t="e">
        <f>VLOOKUP(ROW()-4,'2'!$A$1:$G$207,COLUMN(),FALSE)</f>
        <v>#N/A</v>
      </c>
      <c r="F8" s="1" t="e">
        <f>VLOOKUP(ROW()-4,'2'!$A$1:$G$207,COLUMN(),FALSE)</f>
        <v>#N/A</v>
      </c>
      <c r="G8" s="12" t="e">
        <f>VLOOKUP(ROW()-4,'2'!$A$1:$G$207,COLUMN(),FALSE)</f>
        <v>#N/A</v>
      </c>
      <c r="H8" s="157" t="e">
        <f>VLOOKUP(ROW()+6,'2'!$A$1:$P$207,COLUMN()-7,FALSE)</f>
        <v>#N/A</v>
      </c>
      <c r="I8" s="150" t="e">
        <f>VLOOKUP(ROW()+6,'2'!$A$1:$P$207,COLUMN()-7,FALSE)</f>
        <v>#N/A</v>
      </c>
      <c r="J8" s="151" t="e">
        <f>VLOOKUP(ROW()+6,'2'!$A$1:$P$207,COLUMN()-7,FALSE)</f>
        <v>#N/A</v>
      </c>
      <c r="K8" s="12" t="e">
        <f>VLOOKUP(ROW()+6,'2'!$A$1:$P$207,COLUMN()-7,FALSE)</f>
        <v>#N/A</v>
      </c>
      <c r="L8" s="29" t="e">
        <f>VLOOKUP(ROW()+6,'2'!$A$1:$P$207,COLUMN()-7,FALSE)</f>
        <v>#N/A</v>
      </c>
      <c r="M8" s="1" t="e">
        <f>VLOOKUP(ROW()+6,'2'!$A$1:$P$207,COLUMN()-7,FALSE)</f>
        <v>#N/A</v>
      </c>
      <c r="N8" s="60" t="e">
        <f>VLOOKUP(ROW()+6,'2'!$A$1:$P$207,COLUMN()-7,FALSE)</f>
        <v>#N/A</v>
      </c>
    </row>
    <row r="9" spans="1:14" ht="24" customHeight="1">
      <c r="A9" s="158" t="e">
        <f>VLOOKUP(ROW()-4,'2'!$A$1:$G$207,COLUMN(),FALSE)</f>
        <v>#N/A</v>
      </c>
      <c r="B9" s="152" t="e">
        <f>VLOOKUP(ROW()-4,'2'!$A$1:$G$207,COLUMN(),FALSE)</f>
        <v>#N/A</v>
      </c>
      <c r="C9" s="153" t="e">
        <f>VLOOKUP(ROW()-4,'2'!$A$1:$G$207,COLUMN(),FALSE)</f>
        <v>#N/A</v>
      </c>
      <c r="D9" s="13" t="e">
        <f>VLOOKUP(ROW()-4,'2'!$A$1:$G$207,COLUMN(),FALSE)</f>
        <v>#N/A</v>
      </c>
      <c r="E9" s="30" t="e">
        <f>VLOOKUP(ROW()-4,'2'!$A$1:$G$207,COLUMN(),FALSE)</f>
        <v>#N/A</v>
      </c>
      <c r="F9" s="2" t="e">
        <f>VLOOKUP(ROW()-4,'2'!$A$1:$G$207,COLUMN(),FALSE)</f>
        <v>#N/A</v>
      </c>
      <c r="G9" s="13" t="e">
        <f>VLOOKUP(ROW()-4,'2'!$A$1:$G$207,COLUMN(),FALSE)</f>
        <v>#N/A</v>
      </c>
      <c r="H9" s="158" t="e">
        <f>VLOOKUP(ROW()+6,'2'!$A$1:$P$207,COLUMN()-7,FALSE)</f>
        <v>#N/A</v>
      </c>
      <c r="I9" s="152" t="e">
        <f>VLOOKUP(ROW()+6,'2'!$A$1:$P$207,COLUMN()-7,FALSE)</f>
        <v>#N/A</v>
      </c>
      <c r="J9" s="153" t="e">
        <f>VLOOKUP(ROW()+6,'2'!$A$1:$P$207,COLUMN()-7,FALSE)</f>
        <v>#N/A</v>
      </c>
      <c r="K9" s="13" t="e">
        <f>VLOOKUP(ROW()+6,'2'!$A$1:$P$207,COLUMN()-7,FALSE)</f>
        <v>#N/A</v>
      </c>
      <c r="L9" s="30" t="e">
        <f>VLOOKUP(ROW()+6,'2'!$A$1:$P$207,COLUMN()-7,FALSE)</f>
        <v>#N/A</v>
      </c>
      <c r="M9" s="2" t="e">
        <f>VLOOKUP(ROW()+6,'2'!$A$1:$P$207,COLUMN()-7,FALSE)</f>
        <v>#N/A</v>
      </c>
      <c r="N9" s="61" t="e">
        <f>VLOOKUP(ROW()+6,'2'!$A$1:$P$207,COLUMN()-7,FALSE)</f>
        <v>#N/A</v>
      </c>
    </row>
    <row r="10" spans="1:14" ht="24" customHeight="1">
      <c r="A10" s="157" t="e">
        <f>VLOOKUP(ROW()-4,'2'!$A$1:$G$207,COLUMN(),FALSE)</f>
        <v>#N/A</v>
      </c>
      <c r="B10" s="150" t="e">
        <f>VLOOKUP(ROW()-4,'2'!$A$1:$G$207,COLUMN(),FALSE)</f>
        <v>#N/A</v>
      </c>
      <c r="C10" s="151" t="e">
        <f>VLOOKUP(ROW()-4,'2'!$A$1:$G$207,COLUMN(),FALSE)</f>
        <v>#N/A</v>
      </c>
      <c r="D10" s="12" t="e">
        <f>VLOOKUP(ROW()-4,'2'!$A$1:$G$207,COLUMN(),FALSE)</f>
        <v>#N/A</v>
      </c>
      <c r="E10" s="29" t="e">
        <f>VLOOKUP(ROW()-4,'2'!$A$1:$G$207,COLUMN(),FALSE)</f>
        <v>#N/A</v>
      </c>
      <c r="F10" s="1" t="e">
        <f>VLOOKUP(ROW()-4,'2'!$A$1:$G$207,COLUMN(),FALSE)</f>
        <v>#N/A</v>
      </c>
      <c r="G10" s="12" t="e">
        <f>VLOOKUP(ROW()-4,'2'!$A$1:$G$207,COLUMN(),FALSE)</f>
        <v>#N/A</v>
      </c>
      <c r="H10" s="157" t="e">
        <f>VLOOKUP(ROW()+6,'2'!$A$1:$P$207,COLUMN()-7,FALSE)</f>
        <v>#N/A</v>
      </c>
      <c r="I10" s="150" t="e">
        <f>VLOOKUP(ROW()+6,'2'!$A$1:$P$207,COLUMN()-7,FALSE)</f>
        <v>#N/A</v>
      </c>
      <c r="J10" s="151" t="e">
        <f>VLOOKUP(ROW()+6,'2'!$A$1:$P$207,COLUMN()-7,FALSE)</f>
        <v>#N/A</v>
      </c>
      <c r="K10" s="12" t="e">
        <f>VLOOKUP(ROW()+6,'2'!$A$1:$P$207,COLUMN()-7,FALSE)</f>
        <v>#N/A</v>
      </c>
      <c r="L10" s="29" t="e">
        <f>VLOOKUP(ROW()+6,'2'!$A$1:$P$207,COLUMN()-7,FALSE)</f>
        <v>#N/A</v>
      </c>
      <c r="M10" s="1" t="e">
        <f>VLOOKUP(ROW()+6,'2'!$A$1:$P$207,COLUMN()-7,FALSE)</f>
        <v>#N/A</v>
      </c>
      <c r="N10" s="60" t="e">
        <f>VLOOKUP(ROW()+6,'2'!$A$1:$P$207,COLUMN()-7,FALSE)</f>
        <v>#N/A</v>
      </c>
    </row>
    <row r="11" spans="1:14" ht="24" customHeight="1">
      <c r="A11" s="157" t="e">
        <f>VLOOKUP(ROW()-4,'2'!$A$1:$G$207,COLUMN(),FALSE)</f>
        <v>#N/A</v>
      </c>
      <c r="B11" s="150" t="e">
        <f>VLOOKUP(ROW()-4,'2'!$A$1:$G$207,COLUMN(),FALSE)</f>
        <v>#N/A</v>
      </c>
      <c r="C11" s="151" t="e">
        <f>VLOOKUP(ROW()-4,'2'!$A$1:$G$207,COLUMN(),FALSE)</f>
        <v>#N/A</v>
      </c>
      <c r="D11" s="12" t="e">
        <f>VLOOKUP(ROW()-4,'2'!$A$1:$G$207,COLUMN(),FALSE)</f>
        <v>#N/A</v>
      </c>
      <c r="E11" s="29" t="e">
        <f>VLOOKUP(ROW()-4,'2'!$A$1:$G$207,COLUMN(),FALSE)</f>
        <v>#N/A</v>
      </c>
      <c r="F11" s="1" t="e">
        <f>VLOOKUP(ROW()-4,'2'!$A$1:$G$207,COLUMN(),FALSE)</f>
        <v>#N/A</v>
      </c>
      <c r="G11" s="12" t="e">
        <f>VLOOKUP(ROW()-4,'2'!$A$1:$G$207,COLUMN(),FALSE)</f>
        <v>#N/A</v>
      </c>
      <c r="H11" s="157" t="e">
        <f>VLOOKUP(ROW()+6,'2'!$A$1:$P$207,COLUMN()-7,FALSE)</f>
        <v>#N/A</v>
      </c>
      <c r="I11" s="150" t="e">
        <f>VLOOKUP(ROW()+6,'2'!$A$1:$P$207,COLUMN()-7,FALSE)</f>
        <v>#N/A</v>
      </c>
      <c r="J11" s="151" t="e">
        <f>VLOOKUP(ROW()+6,'2'!$A$1:$P$207,COLUMN()-7,FALSE)</f>
        <v>#N/A</v>
      </c>
      <c r="K11" s="12" t="e">
        <f>VLOOKUP(ROW()+6,'2'!$A$1:$P$207,COLUMN()-7,FALSE)</f>
        <v>#N/A</v>
      </c>
      <c r="L11" s="29" t="e">
        <f>VLOOKUP(ROW()+6,'2'!$A$1:$P$207,COLUMN()-7,FALSE)</f>
        <v>#N/A</v>
      </c>
      <c r="M11" s="1" t="e">
        <f>VLOOKUP(ROW()+6,'2'!$A$1:$P$207,COLUMN()-7,FALSE)</f>
        <v>#N/A</v>
      </c>
      <c r="N11" s="60" t="e">
        <f>VLOOKUP(ROW()+6,'2'!$A$1:$P$207,COLUMN()-7,FALSE)</f>
        <v>#N/A</v>
      </c>
    </row>
    <row r="12" spans="1:14" ht="24" customHeight="1">
      <c r="A12" s="157" t="e">
        <f>VLOOKUP(ROW()-4,'2'!$A$1:$G$207,COLUMN(),FALSE)</f>
        <v>#N/A</v>
      </c>
      <c r="B12" s="150" t="e">
        <f>VLOOKUP(ROW()-4,'2'!$A$1:$G$207,COLUMN(),FALSE)</f>
        <v>#N/A</v>
      </c>
      <c r="C12" s="151" t="e">
        <f>VLOOKUP(ROW()-4,'2'!$A$1:$G$207,COLUMN(),FALSE)</f>
        <v>#N/A</v>
      </c>
      <c r="D12" s="12" t="e">
        <f>VLOOKUP(ROW()-4,'2'!$A$1:$G$207,COLUMN(),FALSE)</f>
        <v>#N/A</v>
      </c>
      <c r="E12" s="29" t="e">
        <f>VLOOKUP(ROW()-4,'2'!$A$1:$G$207,COLUMN(),FALSE)</f>
        <v>#N/A</v>
      </c>
      <c r="F12" s="1" t="e">
        <f>VLOOKUP(ROW()-4,'2'!$A$1:$G$207,COLUMN(),FALSE)</f>
        <v>#N/A</v>
      </c>
      <c r="G12" s="12" t="e">
        <f>VLOOKUP(ROW()-4,'2'!$A$1:$G$207,COLUMN(),FALSE)</f>
        <v>#N/A</v>
      </c>
      <c r="H12" s="157" t="e">
        <f>VLOOKUP(ROW()+6,'2'!$A$1:$P$207,COLUMN()-7,FALSE)</f>
        <v>#N/A</v>
      </c>
      <c r="I12" s="150" t="e">
        <f>VLOOKUP(ROW()+6,'2'!$A$1:$P$207,COLUMN()-7,FALSE)</f>
        <v>#N/A</v>
      </c>
      <c r="J12" s="151" t="e">
        <f>VLOOKUP(ROW()+6,'2'!$A$1:$P$207,COLUMN()-7,FALSE)</f>
        <v>#N/A</v>
      </c>
      <c r="K12" s="12" t="e">
        <f>VLOOKUP(ROW()+6,'2'!$A$1:$P$207,COLUMN()-7,FALSE)</f>
        <v>#N/A</v>
      </c>
      <c r="L12" s="29" t="e">
        <f>VLOOKUP(ROW()+6,'2'!$A$1:$P$207,COLUMN()-7,FALSE)</f>
        <v>#N/A</v>
      </c>
      <c r="M12" s="1" t="e">
        <f>VLOOKUP(ROW()+6,'2'!$A$1:$P$207,COLUMN()-7,FALSE)</f>
        <v>#N/A</v>
      </c>
      <c r="N12" s="60" t="e">
        <f>VLOOKUP(ROW()+6,'2'!$A$1:$P$207,COLUMN()-7,FALSE)</f>
        <v>#N/A</v>
      </c>
    </row>
    <row r="13" spans="1:14" ht="24" customHeight="1">
      <c r="A13" s="157" t="e">
        <f>VLOOKUP(ROW()-4,'2'!$A$1:$G$207,COLUMN(),FALSE)</f>
        <v>#N/A</v>
      </c>
      <c r="B13" s="150" t="e">
        <f>VLOOKUP(ROW()-4,'2'!$A$1:$G$207,COLUMN(),FALSE)</f>
        <v>#N/A</v>
      </c>
      <c r="C13" s="151" t="e">
        <f>VLOOKUP(ROW()-4,'2'!$A$1:$G$207,COLUMN(),FALSE)</f>
        <v>#N/A</v>
      </c>
      <c r="D13" s="12" t="e">
        <f>VLOOKUP(ROW()-4,'2'!$A$1:$G$207,COLUMN(),FALSE)</f>
        <v>#N/A</v>
      </c>
      <c r="E13" s="29" t="e">
        <f>VLOOKUP(ROW()-4,'2'!$A$1:$G$207,COLUMN(),FALSE)</f>
        <v>#N/A</v>
      </c>
      <c r="F13" s="1" t="e">
        <f>VLOOKUP(ROW()-4,'2'!$A$1:$G$207,COLUMN(),FALSE)</f>
        <v>#N/A</v>
      </c>
      <c r="G13" s="12" t="e">
        <f>VLOOKUP(ROW()-4,'2'!$A$1:$G$207,COLUMN(),FALSE)</f>
        <v>#N/A</v>
      </c>
      <c r="H13" s="157" t="e">
        <f>VLOOKUP(ROW()+6,'2'!$A$1:$P$207,COLUMN()-7,FALSE)</f>
        <v>#N/A</v>
      </c>
      <c r="I13" s="150" t="e">
        <f>VLOOKUP(ROW()+6,'2'!$A$1:$P$207,COLUMN()-7,FALSE)</f>
        <v>#N/A</v>
      </c>
      <c r="J13" s="151" t="e">
        <f>VLOOKUP(ROW()+6,'2'!$A$1:$P$207,COLUMN()-7,FALSE)</f>
        <v>#N/A</v>
      </c>
      <c r="K13" s="12" t="e">
        <f>VLOOKUP(ROW()+6,'2'!$A$1:$P$207,COLUMN()-7,FALSE)</f>
        <v>#N/A</v>
      </c>
      <c r="L13" s="29" t="e">
        <f>VLOOKUP(ROW()+6,'2'!$A$1:$P$207,COLUMN()-7,FALSE)</f>
        <v>#N/A</v>
      </c>
      <c r="M13" s="1" t="e">
        <f>VLOOKUP(ROW()+6,'2'!$A$1:$P$207,COLUMN()-7,FALSE)</f>
        <v>#N/A</v>
      </c>
      <c r="N13" s="60" t="e">
        <f>VLOOKUP(ROW()+6,'2'!$A$1:$P$207,COLUMN()-7,FALSE)</f>
        <v>#N/A</v>
      </c>
    </row>
    <row r="14" spans="1:14" ht="24" customHeight="1" thickBot="1">
      <c r="A14" s="159" t="e">
        <f>VLOOKUP(ROW()-4,'2'!$A$1:$G$207,COLUMN(),FALSE)</f>
        <v>#N/A</v>
      </c>
      <c r="B14" s="154" t="e">
        <f>VLOOKUP(ROW()-4,'2'!$A$1:$G$207,COLUMN(),FALSE)</f>
        <v>#N/A</v>
      </c>
      <c r="C14" s="155" t="e">
        <f>VLOOKUP(ROW()-4,'2'!$A$1:$G$207,COLUMN(),FALSE)</f>
        <v>#N/A</v>
      </c>
      <c r="D14" s="27" t="e">
        <f>VLOOKUP(ROW()-4,'2'!$A$1:$G$207,COLUMN(),FALSE)</f>
        <v>#N/A</v>
      </c>
      <c r="E14" s="31" t="e">
        <f>VLOOKUP(ROW()-4,'2'!$A$1:$G$207,COLUMN(),FALSE)</f>
        <v>#N/A</v>
      </c>
      <c r="F14" s="26" t="e">
        <f>VLOOKUP(ROW()-4,'2'!$A$1:$G$207,COLUMN(),FALSE)</f>
        <v>#N/A</v>
      </c>
      <c r="G14" s="27" t="e">
        <f>VLOOKUP(ROW()-4,'2'!$A$1:$G$207,COLUMN(),FALSE)</f>
        <v>#N/A</v>
      </c>
      <c r="H14" s="159" t="e">
        <f>VLOOKUP(ROW()+6,'2'!$A$1:$P$207,COLUMN()-7,FALSE)</f>
        <v>#N/A</v>
      </c>
      <c r="I14" s="154" t="e">
        <f>VLOOKUP(ROW()+6,'2'!$A$1:$P$207,COLUMN()-7,FALSE)</f>
        <v>#N/A</v>
      </c>
      <c r="J14" s="155" t="e">
        <f>VLOOKUP(ROW()+6,'2'!$A$1:$P$207,COLUMN()-7,FALSE)</f>
        <v>#N/A</v>
      </c>
      <c r="K14" s="27" t="e">
        <f>VLOOKUP(ROW()+6,'2'!$A$1:$P$207,COLUMN()-7,FALSE)</f>
        <v>#N/A</v>
      </c>
      <c r="L14" s="31" t="e">
        <f>VLOOKUP(ROW()+6,'2'!$A$1:$P$207,COLUMN()-7,FALSE)</f>
        <v>#N/A</v>
      </c>
      <c r="M14" s="26" t="e">
        <f>VLOOKUP(ROW()+6,'2'!$A$1:$P$207,COLUMN()-7,FALSE)</f>
        <v>#N/A</v>
      </c>
      <c r="N14" s="62" t="e">
        <f>VLOOKUP(ROW()+6,'2'!$A$1:$P$207,COLUMN()-7,FALSE)</f>
        <v>#N/A</v>
      </c>
    </row>
  </sheetData>
  <sheetProtection algorithmName="SHA-512" hashValue="UDo2Lxc5/sk2C6FVXGHOEoKxgkP5maLB3GEG/+80vsVDHYNnejeTlcTzbn94PFlmmiuuKf4eu8PQ+Rr2k7UHug==" saltValue="I3D0HI2PN4nWV7rLM8eEPA==" spinCount="100000" sheet="1" selectLockedCells="1" selectUnlockedCells="1"/>
  <mergeCells count="1">
    <mergeCell ref="A3:N3"/>
  </mergeCells>
  <phoneticPr fontId="1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N28"/>
  <sheetViews>
    <sheetView workbookViewId="0">
      <selection activeCell="P7" sqref="P7"/>
    </sheetView>
  </sheetViews>
  <sheetFormatPr defaultColWidth="9" defaultRowHeight="16.5"/>
  <cols>
    <col min="1" max="1" width="8" style="6" customWidth="1"/>
    <col min="2" max="2" width="13.25" style="6" customWidth="1"/>
    <col min="3" max="11" width="6.25" style="6" customWidth="1"/>
    <col min="12" max="13" width="6.5" style="6" customWidth="1"/>
    <col min="14" max="16384" width="9" style="6"/>
  </cols>
  <sheetData>
    <row r="1" spans="1:14" ht="20.25">
      <c r="A1" s="4" t="s">
        <v>5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1.25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9.5" customHeight="1">
      <c r="A3" s="459" t="s">
        <v>1</v>
      </c>
      <c r="B3" s="460"/>
      <c r="C3" s="139">
        <v>1</v>
      </c>
      <c r="D3" s="140">
        <v>2</v>
      </c>
      <c r="E3" s="141">
        <v>3</v>
      </c>
      <c r="F3" s="142">
        <v>4</v>
      </c>
      <c r="G3" s="140">
        <v>5</v>
      </c>
      <c r="H3" s="141">
        <v>6</v>
      </c>
      <c r="I3" s="142">
        <v>7</v>
      </c>
      <c r="J3" s="140">
        <v>8</v>
      </c>
      <c r="K3" s="143">
        <v>9</v>
      </c>
      <c r="L3" s="144" t="s">
        <v>2</v>
      </c>
      <c r="M3" s="145" t="s">
        <v>1</v>
      </c>
      <c r="N3" s="5"/>
    </row>
    <row r="4" spans="1:14" ht="19.5" customHeight="1" thickBot="1">
      <c r="A4" s="457" t="s">
        <v>9</v>
      </c>
      <c r="B4" s="458"/>
      <c r="C4" s="46">
        <v>4</v>
      </c>
      <c r="D4" s="47">
        <v>7</v>
      </c>
      <c r="E4" s="48">
        <v>12</v>
      </c>
      <c r="F4" s="49">
        <v>17</v>
      </c>
      <c r="G4" s="47">
        <v>20</v>
      </c>
      <c r="H4" s="48">
        <v>17</v>
      </c>
      <c r="I4" s="49">
        <v>12</v>
      </c>
      <c r="J4" s="47">
        <v>7</v>
      </c>
      <c r="K4" s="50">
        <v>4</v>
      </c>
      <c r="L4" s="146" t="s">
        <v>3</v>
      </c>
      <c r="M4" s="147" t="s">
        <v>14</v>
      </c>
      <c r="N4" s="5"/>
    </row>
    <row r="5" spans="1:14" ht="19.5" customHeight="1">
      <c r="A5" s="471" t="s">
        <v>102</v>
      </c>
      <c r="B5" s="167" t="s">
        <v>158</v>
      </c>
      <c r="C5" s="37">
        <f>'1'!D133</f>
        <v>0</v>
      </c>
      <c r="D5" s="38">
        <f>'1'!E133</f>
        <v>3</v>
      </c>
      <c r="E5" s="39">
        <f>'1'!F133</f>
        <v>3</v>
      </c>
      <c r="F5" s="40">
        <f>'1'!G133</f>
        <v>13</v>
      </c>
      <c r="G5" s="38">
        <f>'1'!H133</f>
        <v>25</v>
      </c>
      <c r="H5" s="39">
        <f>'1'!I133</f>
        <v>22</v>
      </c>
      <c r="I5" s="40">
        <f>'1'!J133</f>
        <v>9</v>
      </c>
      <c r="J5" s="38">
        <f>'1'!K133</f>
        <v>4</v>
      </c>
      <c r="K5" s="41">
        <f>'1'!L133</f>
        <v>7</v>
      </c>
      <c r="L5" s="42">
        <f>SUM(C5:K5)</f>
        <v>86</v>
      </c>
      <c r="M5" s="186">
        <f>IFERROR(SUMPRODUCT(($C$3:$K$3)*($C5:$K5))/$L5,"")</f>
        <v>5.6046511627906979</v>
      </c>
      <c r="N5" s="5"/>
    </row>
    <row r="6" spans="1:14" ht="19.5" customHeight="1">
      <c r="A6" s="472"/>
      <c r="B6" s="168" t="s">
        <v>160</v>
      </c>
      <c r="C6" s="179">
        <f>'1'!D134</f>
        <v>0</v>
      </c>
      <c r="D6" s="180">
        <f>'1'!E134</f>
        <v>7</v>
      </c>
      <c r="E6" s="181">
        <f>'1'!F134</f>
        <v>8</v>
      </c>
      <c r="F6" s="182">
        <f>'1'!G134</f>
        <v>6</v>
      </c>
      <c r="G6" s="180">
        <f>'1'!H134</f>
        <v>6</v>
      </c>
      <c r="H6" s="181">
        <f>'1'!I134</f>
        <v>3</v>
      </c>
      <c r="I6" s="182">
        <f>'1'!J134</f>
        <v>2</v>
      </c>
      <c r="J6" s="180">
        <f>'1'!K134</f>
        <v>3</v>
      </c>
      <c r="K6" s="183">
        <f>'1'!L134</f>
        <v>1</v>
      </c>
      <c r="L6" s="184">
        <f>SUM(C6:K6)</f>
        <v>36</v>
      </c>
      <c r="M6" s="187">
        <f>IFERROR(SUMPRODUCT(($C$3:$K$3)*($C6:$K6))/$L6,"")</f>
        <v>4.3611111111111107</v>
      </c>
      <c r="N6" s="5"/>
    </row>
    <row r="7" spans="1:14" ht="19.5" customHeight="1">
      <c r="A7" s="473" t="s">
        <v>103</v>
      </c>
      <c r="B7" s="169" t="s">
        <v>159</v>
      </c>
      <c r="C7" s="102">
        <f>'1'!D135</f>
        <v>0</v>
      </c>
      <c r="D7" s="103">
        <f>'1'!E135</f>
        <v>0</v>
      </c>
      <c r="E7" s="104">
        <f>'1'!F135</f>
        <v>2</v>
      </c>
      <c r="F7" s="105">
        <f>'1'!G135</f>
        <v>8</v>
      </c>
      <c r="G7" s="103">
        <f>'1'!H135</f>
        <v>16</v>
      </c>
      <c r="H7" s="104">
        <f>'1'!I135</f>
        <v>10</v>
      </c>
      <c r="I7" s="105">
        <f>'1'!J135</f>
        <v>7</v>
      </c>
      <c r="J7" s="103">
        <f>'1'!K135</f>
        <v>3</v>
      </c>
      <c r="K7" s="106">
        <f>'1'!L135</f>
        <v>1</v>
      </c>
      <c r="L7" s="35">
        <f t="shared" ref="L7:L22" si="0">SUM(C7:K7)</f>
        <v>47</v>
      </c>
      <c r="M7" s="188">
        <f t="shared" ref="M7:M28" si="1">IFERROR(SUMPRODUCT(($C$3:$K$3)*($C7:$K7))/$L7,"")</f>
        <v>5.5319148936170217</v>
      </c>
      <c r="N7" s="5"/>
    </row>
    <row r="8" spans="1:14" ht="19.5" customHeight="1">
      <c r="A8" s="473"/>
      <c r="B8" s="170" t="s">
        <v>104</v>
      </c>
      <c r="C8" s="112">
        <f>'1'!D136</f>
        <v>6</v>
      </c>
      <c r="D8" s="113">
        <f>'1'!E136</f>
        <v>2</v>
      </c>
      <c r="E8" s="114">
        <f>'1'!F136</f>
        <v>17</v>
      </c>
      <c r="F8" s="115">
        <f>'1'!G136</f>
        <v>19</v>
      </c>
      <c r="G8" s="113">
        <f>'1'!H136</f>
        <v>13</v>
      </c>
      <c r="H8" s="114">
        <f>'1'!I136</f>
        <v>4</v>
      </c>
      <c r="I8" s="115">
        <f>'1'!J136</f>
        <v>3</v>
      </c>
      <c r="J8" s="113">
        <f>'1'!K136</f>
        <v>3</v>
      </c>
      <c r="K8" s="116">
        <f>'1'!L136</f>
        <v>2</v>
      </c>
      <c r="L8" s="9">
        <f t="shared" si="0"/>
        <v>69</v>
      </c>
      <c r="M8" s="189">
        <f t="shared" si="1"/>
        <v>4.1884057971014492</v>
      </c>
      <c r="N8" s="5"/>
    </row>
    <row r="9" spans="1:14" ht="19.5" customHeight="1">
      <c r="A9" s="473"/>
      <c r="B9" s="171" t="s">
        <v>105</v>
      </c>
      <c r="C9" s="107">
        <f>'1'!D137</f>
        <v>0</v>
      </c>
      <c r="D9" s="108">
        <f>'1'!E137</f>
        <v>0</v>
      </c>
      <c r="E9" s="109">
        <f>'1'!F137</f>
        <v>0</v>
      </c>
      <c r="F9" s="110">
        <f>'1'!G137</f>
        <v>1</v>
      </c>
      <c r="G9" s="108">
        <f>'1'!H137</f>
        <v>4</v>
      </c>
      <c r="H9" s="109">
        <f>'1'!I137</f>
        <v>1</v>
      </c>
      <c r="I9" s="110">
        <f>'1'!J137</f>
        <v>0</v>
      </c>
      <c r="J9" s="108">
        <f>'1'!K137</f>
        <v>0</v>
      </c>
      <c r="K9" s="111">
        <f>'1'!L137</f>
        <v>0</v>
      </c>
      <c r="L9" s="172">
        <f t="shared" si="0"/>
        <v>6</v>
      </c>
      <c r="M9" s="190">
        <f>IFERROR(SUMPRODUCT(($C$3:$K$3)*($C9:$K9))/$L9,"")</f>
        <v>5</v>
      </c>
      <c r="N9" s="5"/>
    </row>
    <row r="10" spans="1:14" ht="19.5" customHeight="1">
      <c r="A10" s="469" t="s">
        <v>50</v>
      </c>
      <c r="B10" s="470"/>
      <c r="C10" s="173">
        <f>'1'!D138</f>
        <v>7</v>
      </c>
      <c r="D10" s="174">
        <f>'1'!E138</f>
        <v>9</v>
      </c>
      <c r="E10" s="175">
        <f>'1'!F138</f>
        <v>37</v>
      </c>
      <c r="F10" s="176">
        <f>'1'!G138</f>
        <v>29</v>
      </c>
      <c r="G10" s="174">
        <f>'1'!H138</f>
        <v>18</v>
      </c>
      <c r="H10" s="175">
        <f>'1'!I138</f>
        <v>11</v>
      </c>
      <c r="I10" s="176">
        <f>'1'!J138</f>
        <v>1</v>
      </c>
      <c r="J10" s="174">
        <f>'1'!K138</f>
        <v>6</v>
      </c>
      <c r="K10" s="177">
        <f>'1'!L138</f>
        <v>4</v>
      </c>
      <c r="L10" s="178">
        <f t="shared" si="0"/>
        <v>122</v>
      </c>
      <c r="M10" s="191">
        <f t="shared" si="1"/>
        <v>4.0901639344262293</v>
      </c>
      <c r="N10" s="5"/>
    </row>
    <row r="11" spans="1:14" ht="19.5" customHeight="1" thickBot="1">
      <c r="A11" s="467" t="s">
        <v>11</v>
      </c>
      <c r="B11" s="468"/>
      <c r="C11" s="117">
        <f>'1'!D139</f>
        <v>21</v>
      </c>
      <c r="D11" s="118">
        <f>'1'!E139</f>
        <v>27</v>
      </c>
      <c r="E11" s="119">
        <f>'1'!F139</f>
        <v>21</v>
      </c>
      <c r="F11" s="120">
        <f>'1'!G139</f>
        <v>21</v>
      </c>
      <c r="G11" s="118">
        <f>'1'!H139</f>
        <v>10</v>
      </c>
      <c r="H11" s="119">
        <f>'1'!I139</f>
        <v>12</v>
      </c>
      <c r="I11" s="120">
        <f>'1'!J139</f>
        <v>6</v>
      </c>
      <c r="J11" s="118">
        <f>'1'!K139</f>
        <v>2</v>
      </c>
      <c r="K11" s="121">
        <f>'1'!L139</f>
        <v>2</v>
      </c>
      <c r="L11" s="45">
        <f t="shared" si="0"/>
        <v>122</v>
      </c>
      <c r="M11" s="192">
        <f t="shared" si="1"/>
        <v>3.442622950819672</v>
      </c>
      <c r="N11" s="5"/>
    </row>
    <row r="12" spans="1:14" ht="19.5" customHeight="1">
      <c r="A12" s="461" t="s">
        <v>107</v>
      </c>
      <c r="B12" s="161" t="s">
        <v>41</v>
      </c>
      <c r="C12" s="122">
        <f>'1'!D140</f>
        <v>4</v>
      </c>
      <c r="D12" s="123">
        <f>'1'!E140</f>
        <v>2</v>
      </c>
      <c r="E12" s="124">
        <f>'1'!F140</f>
        <v>2</v>
      </c>
      <c r="F12" s="125">
        <f>'1'!G140</f>
        <v>4</v>
      </c>
      <c r="G12" s="123">
        <f>'1'!H140</f>
        <v>4</v>
      </c>
      <c r="H12" s="124">
        <f>'1'!I140</f>
        <v>5</v>
      </c>
      <c r="I12" s="125">
        <f>'1'!J140</f>
        <v>4</v>
      </c>
      <c r="J12" s="123">
        <f>'1'!K140</f>
        <v>1</v>
      </c>
      <c r="K12" s="126">
        <f>'1'!L140</f>
        <v>0</v>
      </c>
      <c r="L12" s="35">
        <f t="shared" si="0"/>
        <v>26</v>
      </c>
      <c r="M12" s="188">
        <f t="shared" si="1"/>
        <v>4.4615384615384617</v>
      </c>
      <c r="N12" s="5"/>
    </row>
    <row r="13" spans="1:14" ht="19.5" customHeight="1">
      <c r="A13" s="462"/>
      <c r="B13" s="161" t="s">
        <v>43</v>
      </c>
      <c r="C13" s="112">
        <f>'1'!D141</f>
        <v>0</v>
      </c>
      <c r="D13" s="113">
        <f>'1'!E141</f>
        <v>0</v>
      </c>
      <c r="E13" s="114">
        <f>'1'!F141</f>
        <v>0</v>
      </c>
      <c r="F13" s="115">
        <f>'1'!G141</f>
        <v>0</v>
      </c>
      <c r="G13" s="113">
        <f>'1'!H141</f>
        <v>0</v>
      </c>
      <c r="H13" s="114">
        <f>'1'!I141</f>
        <v>1</v>
      </c>
      <c r="I13" s="115">
        <f>'1'!J141</f>
        <v>2</v>
      </c>
      <c r="J13" s="113">
        <f>'1'!K141</f>
        <v>0</v>
      </c>
      <c r="K13" s="116">
        <f>'1'!L141</f>
        <v>0</v>
      </c>
      <c r="L13" s="9">
        <f t="shared" si="0"/>
        <v>3</v>
      </c>
      <c r="M13" s="189">
        <f t="shared" si="1"/>
        <v>6.666666666666667</v>
      </c>
      <c r="N13" s="5"/>
    </row>
    <row r="14" spans="1:14" ht="19.5" customHeight="1">
      <c r="A14" s="462"/>
      <c r="B14" s="161" t="s">
        <v>47</v>
      </c>
      <c r="C14" s="112">
        <f>'1'!D142</f>
        <v>1</v>
      </c>
      <c r="D14" s="113">
        <f>'1'!E142</f>
        <v>1</v>
      </c>
      <c r="E14" s="114">
        <f>'1'!F142</f>
        <v>5</v>
      </c>
      <c r="F14" s="115">
        <f>'1'!G142</f>
        <v>5</v>
      </c>
      <c r="G14" s="113">
        <f>'1'!H142</f>
        <v>3</v>
      </c>
      <c r="H14" s="114">
        <f>'1'!I142</f>
        <v>4</v>
      </c>
      <c r="I14" s="115">
        <f>'1'!J142</f>
        <v>2</v>
      </c>
      <c r="J14" s="113">
        <f>'1'!K142</f>
        <v>0</v>
      </c>
      <c r="K14" s="116">
        <f>'1'!L142</f>
        <v>0</v>
      </c>
      <c r="L14" s="9">
        <f t="shared" si="0"/>
        <v>21</v>
      </c>
      <c r="M14" s="189">
        <f t="shared" si="1"/>
        <v>4.333333333333333</v>
      </c>
      <c r="N14" s="5"/>
    </row>
    <row r="15" spans="1:14" ht="19.5" customHeight="1">
      <c r="A15" s="462"/>
      <c r="B15" s="161" t="s">
        <v>46</v>
      </c>
      <c r="C15" s="112">
        <f>'1'!D143</f>
        <v>0</v>
      </c>
      <c r="D15" s="113">
        <f>'1'!E143</f>
        <v>1</v>
      </c>
      <c r="E15" s="114">
        <f>'1'!F143</f>
        <v>0</v>
      </c>
      <c r="F15" s="115">
        <f>'1'!G143</f>
        <v>0</v>
      </c>
      <c r="G15" s="113">
        <f>'1'!H143</f>
        <v>1</v>
      </c>
      <c r="H15" s="114">
        <f>'1'!I143</f>
        <v>0</v>
      </c>
      <c r="I15" s="115">
        <f>'1'!J143</f>
        <v>0</v>
      </c>
      <c r="J15" s="113">
        <f>'1'!K143</f>
        <v>2</v>
      </c>
      <c r="K15" s="116">
        <f>'1'!L143</f>
        <v>0</v>
      </c>
      <c r="L15" s="9">
        <f t="shared" si="0"/>
        <v>4</v>
      </c>
      <c r="M15" s="189">
        <f t="shared" si="1"/>
        <v>5.75</v>
      </c>
      <c r="N15" s="5"/>
    </row>
    <row r="16" spans="1:14" ht="19.5" customHeight="1">
      <c r="A16" s="462"/>
      <c r="B16" s="161" t="s">
        <v>42</v>
      </c>
      <c r="C16" s="112">
        <f>'1'!D144</f>
        <v>3</v>
      </c>
      <c r="D16" s="113">
        <f>'1'!E144</f>
        <v>0</v>
      </c>
      <c r="E16" s="114">
        <f>'1'!F144</f>
        <v>1</v>
      </c>
      <c r="F16" s="115">
        <f>'1'!G144</f>
        <v>2</v>
      </c>
      <c r="G16" s="113">
        <f>'1'!H144</f>
        <v>5</v>
      </c>
      <c r="H16" s="114">
        <f>'1'!I144</f>
        <v>0</v>
      </c>
      <c r="I16" s="115">
        <f>'1'!J144</f>
        <v>0</v>
      </c>
      <c r="J16" s="113">
        <f>'1'!K144</f>
        <v>1</v>
      </c>
      <c r="K16" s="116">
        <f>'1'!L144</f>
        <v>0</v>
      </c>
      <c r="L16" s="9">
        <f t="shared" si="0"/>
        <v>12</v>
      </c>
      <c r="M16" s="32">
        <f t="shared" si="1"/>
        <v>3.9166666666666665</v>
      </c>
      <c r="N16" s="5"/>
    </row>
    <row r="17" spans="1:14" ht="19.5" customHeight="1">
      <c r="A17" s="462"/>
      <c r="B17" s="161" t="s">
        <v>44</v>
      </c>
      <c r="C17" s="112">
        <f>'1'!D145</f>
        <v>0</v>
      </c>
      <c r="D17" s="113">
        <f>'1'!E145</f>
        <v>0</v>
      </c>
      <c r="E17" s="114">
        <f>'1'!F145</f>
        <v>2</v>
      </c>
      <c r="F17" s="115">
        <f>'1'!G145</f>
        <v>0</v>
      </c>
      <c r="G17" s="113">
        <f>'1'!H145</f>
        <v>1</v>
      </c>
      <c r="H17" s="114">
        <f>'1'!I145</f>
        <v>0</v>
      </c>
      <c r="I17" s="115">
        <f>'1'!J145</f>
        <v>1</v>
      </c>
      <c r="J17" s="113">
        <f>'1'!K145</f>
        <v>0</v>
      </c>
      <c r="K17" s="116">
        <f>'1'!L145</f>
        <v>0</v>
      </c>
      <c r="L17" s="9">
        <f t="shared" si="0"/>
        <v>4</v>
      </c>
      <c r="M17" s="189">
        <f t="shared" si="1"/>
        <v>4.5</v>
      </c>
      <c r="N17" s="5"/>
    </row>
    <row r="18" spans="1:14" ht="19.5" customHeight="1">
      <c r="A18" s="462"/>
      <c r="B18" s="162" t="s">
        <v>106</v>
      </c>
      <c r="C18" s="112">
        <f>'1'!D146</f>
        <v>1</v>
      </c>
      <c r="D18" s="113">
        <f>'1'!E146</f>
        <v>3</v>
      </c>
      <c r="E18" s="114">
        <f>'1'!F146</f>
        <v>1</v>
      </c>
      <c r="F18" s="115">
        <f>'1'!G146</f>
        <v>5</v>
      </c>
      <c r="G18" s="113">
        <f>'1'!H146</f>
        <v>4</v>
      </c>
      <c r="H18" s="114">
        <f>'1'!I146</f>
        <v>1</v>
      </c>
      <c r="I18" s="115">
        <f>'1'!J146</f>
        <v>0</v>
      </c>
      <c r="J18" s="113">
        <f>'1'!K146</f>
        <v>1</v>
      </c>
      <c r="K18" s="116">
        <f>'1'!L146</f>
        <v>1</v>
      </c>
      <c r="L18" s="9">
        <f t="shared" si="0"/>
        <v>17</v>
      </c>
      <c r="M18" s="32">
        <f t="shared" si="1"/>
        <v>4.2941176470588234</v>
      </c>
      <c r="N18" s="5"/>
    </row>
    <row r="19" spans="1:14" ht="19.5" customHeight="1">
      <c r="A19" s="462"/>
      <c r="B19" s="162" t="s">
        <v>45</v>
      </c>
      <c r="C19" s="112">
        <f>'1'!D147</f>
        <v>0</v>
      </c>
      <c r="D19" s="113">
        <f>'1'!E147</f>
        <v>1</v>
      </c>
      <c r="E19" s="114">
        <f>'1'!F147</f>
        <v>1</v>
      </c>
      <c r="F19" s="115">
        <f>'1'!G147</f>
        <v>2</v>
      </c>
      <c r="G19" s="113">
        <f>'1'!H147</f>
        <v>0</v>
      </c>
      <c r="H19" s="114">
        <f>'1'!I147</f>
        <v>1</v>
      </c>
      <c r="I19" s="115">
        <f>'1'!J147</f>
        <v>0</v>
      </c>
      <c r="J19" s="113">
        <f>'1'!K147</f>
        <v>0</v>
      </c>
      <c r="K19" s="116">
        <f>'1'!L147</f>
        <v>0</v>
      </c>
      <c r="L19" s="9">
        <f t="shared" si="0"/>
        <v>5</v>
      </c>
      <c r="M19" s="32">
        <f t="shared" si="1"/>
        <v>3.8</v>
      </c>
      <c r="N19" s="5"/>
    </row>
    <row r="20" spans="1:14" ht="19.5" customHeight="1" thickBot="1">
      <c r="A20" s="463"/>
      <c r="B20" s="163" t="s">
        <v>48</v>
      </c>
      <c r="C20" s="122">
        <v>1</v>
      </c>
      <c r="D20" s="123">
        <v>4</v>
      </c>
      <c r="E20" s="124">
        <v>3</v>
      </c>
      <c r="F20" s="125">
        <v>5</v>
      </c>
      <c r="G20" s="123">
        <v>9</v>
      </c>
      <c r="H20" s="124">
        <v>4</v>
      </c>
      <c r="I20" s="125">
        <v>1</v>
      </c>
      <c r="J20" s="123">
        <v>5</v>
      </c>
      <c r="K20" s="126">
        <f>'1'!L148</f>
        <v>0</v>
      </c>
      <c r="L20" s="35">
        <f t="shared" si="0"/>
        <v>32</v>
      </c>
      <c r="M20" s="36">
        <f t="shared" si="1"/>
        <v>4.8125</v>
      </c>
      <c r="N20" s="5"/>
    </row>
    <row r="21" spans="1:14" ht="19.5" customHeight="1">
      <c r="A21" s="464" t="s">
        <v>108</v>
      </c>
      <c r="B21" s="164" t="s">
        <v>111</v>
      </c>
      <c r="C21" s="127">
        <f>'1'!D149</f>
        <v>0</v>
      </c>
      <c r="D21" s="128">
        <f>'1'!E149</f>
        <v>0</v>
      </c>
      <c r="E21" s="129">
        <f>'1'!F149</f>
        <v>0</v>
      </c>
      <c r="F21" s="130">
        <f>'1'!G149</f>
        <v>3</v>
      </c>
      <c r="G21" s="128">
        <f>'1'!H149</f>
        <v>3</v>
      </c>
      <c r="H21" s="129">
        <f>'1'!I149</f>
        <v>7</v>
      </c>
      <c r="I21" s="130">
        <f>'1'!J149</f>
        <v>0</v>
      </c>
      <c r="J21" s="128">
        <f>'1'!K149</f>
        <v>0</v>
      </c>
      <c r="K21" s="131">
        <f>'1'!L149</f>
        <v>0</v>
      </c>
      <c r="L21" s="42">
        <f t="shared" si="0"/>
        <v>13</v>
      </c>
      <c r="M21" s="43">
        <f t="shared" si="1"/>
        <v>5.3076923076923075</v>
      </c>
      <c r="N21" s="5"/>
    </row>
    <row r="22" spans="1:14" ht="19.5" customHeight="1">
      <c r="A22" s="465"/>
      <c r="B22" s="165" t="s">
        <v>112</v>
      </c>
      <c r="C22" s="112">
        <f>'1'!D150</f>
        <v>0</v>
      </c>
      <c r="D22" s="113">
        <v>1</v>
      </c>
      <c r="E22" s="114">
        <f>'1'!F150</f>
        <v>1</v>
      </c>
      <c r="F22" s="115">
        <f>'1'!G150</f>
        <v>4</v>
      </c>
      <c r="G22" s="113">
        <f>'1'!H150</f>
        <v>2</v>
      </c>
      <c r="H22" s="114">
        <f>'1'!I150</f>
        <v>0</v>
      </c>
      <c r="I22" s="115">
        <f>'1'!J150</f>
        <v>2</v>
      </c>
      <c r="J22" s="113">
        <f>'1'!K150</f>
        <v>1</v>
      </c>
      <c r="K22" s="116">
        <f>'1'!L150</f>
        <v>0</v>
      </c>
      <c r="L22" s="9">
        <f t="shared" si="0"/>
        <v>11</v>
      </c>
      <c r="M22" s="32">
        <f t="shared" si="1"/>
        <v>4.8181818181818183</v>
      </c>
      <c r="N22" s="5"/>
    </row>
    <row r="23" spans="1:14" ht="19.5" customHeight="1">
      <c r="A23" s="465"/>
      <c r="B23" s="165" t="s">
        <v>113</v>
      </c>
      <c r="C23" s="112">
        <f>'1'!D151</f>
        <v>1</v>
      </c>
      <c r="D23" s="113">
        <f>'1'!E151</f>
        <v>2</v>
      </c>
      <c r="E23" s="114">
        <f>'1'!F151</f>
        <v>1</v>
      </c>
      <c r="F23" s="115">
        <f>'1'!G151</f>
        <v>6</v>
      </c>
      <c r="G23" s="113">
        <f>'1'!H151</f>
        <v>6</v>
      </c>
      <c r="H23" s="114">
        <f>'1'!I151</f>
        <v>3</v>
      </c>
      <c r="I23" s="115">
        <f>'1'!J151</f>
        <v>4</v>
      </c>
      <c r="J23" s="113">
        <f>'1'!K151</f>
        <v>4</v>
      </c>
      <c r="K23" s="116">
        <f>'1'!L151</f>
        <v>0</v>
      </c>
      <c r="L23" s="9">
        <f t="shared" ref="L23:L28" si="2">SUM(C23:K23)</f>
        <v>27</v>
      </c>
      <c r="M23" s="32">
        <f t="shared" si="1"/>
        <v>5.1851851851851851</v>
      </c>
      <c r="N23" s="5"/>
    </row>
    <row r="24" spans="1:14" ht="19.5" customHeight="1">
      <c r="A24" s="465"/>
      <c r="B24" s="165" t="s">
        <v>114</v>
      </c>
      <c r="C24" s="112">
        <f>'1'!D152</f>
        <v>0</v>
      </c>
      <c r="D24" s="113">
        <f>'1'!E152</f>
        <v>8</v>
      </c>
      <c r="E24" s="114">
        <f>'1'!F152</f>
        <v>3</v>
      </c>
      <c r="F24" s="115">
        <f>'1'!G152</f>
        <v>6</v>
      </c>
      <c r="G24" s="113">
        <f>'1'!H152</f>
        <v>12</v>
      </c>
      <c r="H24" s="114">
        <f>'1'!I152</f>
        <v>10</v>
      </c>
      <c r="I24" s="115">
        <f>'1'!J152</f>
        <v>5</v>
      </c>
      <c r="J24" s="113">
        <f>'1'!K152</f>
        <v>3</v>
      </c>
      <c r="K24" s="116">
        <f>'1'!L152</f>
        <v>0</v>
      </c>
      <c r="L24" s="9">
        <f t="shared" si="2"/>
        <v>47</v>
      </c>
      <c r="M24" s="32">
        <f t="shared" si="1"/>
        <v>4.8510638297872344</v>
      </c>
      <c r="N24" s="5"/>
    </row>
    <row r="25" spans="1:14" ht="19.5" customHeight="1">
      <c r="A25" s="465"/>
      <c r="B25" s="165" t="s">
        <v>115</v>
      </c>
      <c r="C25" s="112">
        <f>'1'!D153</f>
        <v>0</v>
      </c>
      <c r="D25" s="113">
        <f>'1'!E153</f>
        <v>0</v>
      </c>
      <c r="E25" s="114">
        <f>'1'!F153</f>
        <v>0</v>
      </c>
      <c r="F25" s="115">
        <f>'1'!G153</f>
        <v>2</v>
      </c>
      <c r="G25" s="113">
        <f>'1'!H153</f>
        <v>0</v>
      </c>
      <c r="H25" s="114">
        <f>'1'!I153</f>
        <v>2</v>
      </c>
      <c r="I25" s="115">
        <f>'1'!J153</f>
        <v>0</v>
      </c>
      <c r="J25" s="113">
        <f>'1'!K153</f>
        <v>0</v>
      </c>
      <c r="K25" s="116">
        <f>'1'!L153</f>
        <v>0</v>
      </c>
      <c r="L25" s="9">
        <f t="shared" si="2"/>
        <v>4</v>
      </c>
      <c r="M25" s="32">
        <f t="shared" si="1"/>
        <v>5</v>
      </c>
      <c r="N25" s="5"/>
    </row>
    <row r="26" spans="1:14" ht="19.5" customHeight="1">
      <c r="A26" s="465"/>
      <c r="B26" s="165" t="s">
        <v>116</v>
      </c>
      <c r="C26" s="112">
        <f>'1'!D154</f>
        <v>0</v>
      </c>
      <c r="D26" s="113">
        <f>'1'!E154</f>
        <v>0</v>
      </c>
      <c r="E26" s="114">
        <f>'1'!F154</f>
        <v>0</v>
      </c>
      <c r="F26" s="115">
        <f>'1'!G154</f>
        <v>0</v>
      </c>
      <c r="G26" s="113">
        <f>'1'!H154</f>
        <v>0</v>
      </c>
      <c r="H26" s="114">
        <f>'1'!I154</f>
        <v>0</v>
      </c>
      <c r="I26" s="115">
        <f>'1'!J154</f>
        <v>0</v>
      </c>
      <c r="J26" s="113">
        <f>'1'!K154</f>
        <v>0</v>
      </c>
      <c r="K26" s="116">
        <f>'1'!L154</f>
        <v>0</v>
      </c>
      <c r="L26" s="9">
        <f t="shared" si="2"/>
        <v>0</v>
      </c>
      <c r="M26" s="32" t="str">
        <f t="shared" si="1"/>
        <v/>
      </c>
      <c r="N26" s="5"/>
    </row>
    <row r="27" spans="1:14" ht="19.5" customHeight="1">
      <c r="A27" s="465"/>
      <c r="B27" s="165" t="s">
        <v>117</v>
      </c>
      <c r="C27" s="112">
        <f>'1'!D155</f>
        <v>0</v>
      </c>
      <c r="D27" s="113">
        <v>1</v>
      </c>
      <c r="E27" s="114">
        <f>'1'!F155</f>
        <v>0</v>
      </c>
      <c r="F27" s="115">
        <f>'1'!G155</f>
        <v>1</v>
      </c>
      <c r="G27" s="113">
        <f>'1'!H155</f>
        <v>0</v>
      </c>
      <c r="H27" s="114">
        <f>'1'!I155</f>
        <v>1</v>
      </c>
      <c r="I27" s="115">
        <f>'1'!J155</f>
        <v>0</v>
      </c>
      <c r="J27" s="113">
        <f>'1'!K155</f>
        <v>0</v>
      </c>
      <c r="K27" s="116">
        <f>'1'!L155</f>
        <v>0</v>
      </c>
      <c r="L27" s="9">
        <f t="shared" si="2"/>
        <v>3</v>
      </c>
      <c r="M27" s="32">
        <f t="shared" si="1"/>
        <v>4</v>
      </c>
      <c r="N27" s="5"/>
    </row>
    <row r="28" spans="1:14" ht="19.5" customHeight="1" thickBot="1">
      <c r="A28" s="466"/>
      <c r="B28" s="166" t="s">
        <v>118</v>
      </c>
      <c r="C28" s="132">
        <f>'1'!D156</f>
        <v>0</v>
      </c>
      <c r="D28" s="133">
        <f>'1'!E156</f>
        <v>0</v>
      </c>
      <c r="E28" s="134">
        <f>'1'!F156</f>
        <v>0</v>
      </c>
      <c r="F28" s="135">
        <f>'1'!G156</f>
        <v>0</v>
      </c>
      <c r="G28" s="133">
        <f>'1'!H156</f>
        <v>1</v>
      </c>
      <c r="H28" s="134">
        <f>'1'!I156</f>
        <v>0</v>
      </c>
      <c r="I28" s="135">
        <f>'1'!J156</f>
        <v>0</v>
      </c>
      <c r="J28" s="133">
        <f>'1'!K156</f>
        <v>0</v>
      </c>
      <c r="K28" s="136">
        <f>'1'!L156</f>
        <v>0</v>
      </c>
      <c r="L28" s="33">
        <f t="shared" si="2"/>
        <v>1</v>
      </c>
      <c r="M28" s="34">
        <f t="shared" si="1"/>
        <v>5</v>
      </c>
      <c r="N28" s="5"/>
    </row>
  </sheetData>
  <sheetProtection selectLockedCells="1" selectUnlockedCells="1"/>
  <mergeCells count="8">
    <mergeCell ref="A4:B4"/>
    <mergeCell ref="A3:B3"/>
    <mergeCell ref="A12:A20"/>
    <mergeCell ref="A21:A28"/>
    <mergeCell ref="A11:B11"/>
    <mergeCell ref="A10:B10"/>
    <mergeCell ref="A5:A6"/>
    <mergeCell ref="A7:A9"/>
  </mergeCells>
  <phoneticPr fontId="1" type="noConversion"/>
  <conditionalFormatting sqref="M5:M22">
    <cfRule type="cellIs" dxfId="1" priority="17" stopIfTrue="1" operator="between">
      <formula>0.001</formula>
      <formula>5</formula>
    </cfRule>
  </conditionalFormatting>
  <conditionalFormatting sqref="C4:K4">
    <cfRule type="dataBar" priority="14">
      <dataBar>
        <cfvo type="percent" val="0"/>
        <cfvo type="percent" val="100"/>
        <color rgb="FFFFB628"/>
      </dataBar>
    </cfRule>
  </conditionalFormatting>
  <conditionalFormatting sqref="C5:K22">
    <cfRule type="dataBar" priority="18">
      <dataBar>
        <cfvo type="percent" val="0"/>
        <cfvo type="percent" val="100"/>
        <color rgb="FF638EC6"/>
      </dataBar>
    </cfRule>
  </conditionalFormatting>
  <conditionalFormatting sqref="M23:M28">
    <cfRule type="cellIs" dxfId="0" priority="1" stopIfTrue="1" operator="between">
      <formula>0.001</formula>
      <formula>5</formula>
    </cfRule>
  </conditionalFormatting>
  <conditionalFormatting sqref="C23:K28">
    <cfRule type="dataBar" priority="2">
      <dataBar>
        <cfvo type="percent" val="0"/>
        <cfvo type="percent" val="100"/>
        <color rgb="FF638EC6"/>
      </dataBar>
    </cfRule>
  </conditionalFormatting>
  <printOptions horizontalCentered="1" verticalCentered="1"/>
  <pageMargins left="0.51181102362204722" right="0.51181102362204722" top="0.35433070866141736" bottom="0.35433070866141736" header="0.31496062992125984" footer="0.31496062992125984"/>
  <pageSetup paperSize="9" orientation="portrait" verticalDpi="200" r:id="rId1"/>
  <ignoredErrors>
    <ignoredError sqref="C10:K19 C5:K5 C7:K8 C21:K21 K20 C22 E22:K2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AC170"/>
  <sheetViews>
    <sheetView zoomScale="130" zoomScaleNormal="130" workbookViewId="0">
      <selection activeCell="AB133" sqref="AB133:AC151"/>
    </sheetView>
  </sheetViews>
  <sheetFormatPr defaultRowHeight="16.5"/>
  <cols>
    <col min="1" max="1" width="6.25" bestFit="1" customWidth="1"/>
    <col min="2" max="2" width="8.75" customWidth="1"/>
    <col min="3" max="5" width="5" customWidth="1"/>
    <col min="6" max="6" width="3.75" customWidth="1"/>
    <col min="7" max="9" width="5" customWidth="1"/>
    <col min="10" max="10" width="3.75" customWidth="1"/>
    <col min="11" max="12" width="5" customWidth="1"/>
    <col min="13" max="13" width="6.125" customWidth="1"/>
    <col min="14" max="14" width="5" customWidth="1"/>
    <col min="15" max="15" width="8" style="18" customWidth="1"/>
    <col min="16" max="17" width="5" style="18" customWidth="1"/>
    <col min="18" max="18" width="3.75" style="18" customWidth="1"/>
    <col min="19" max="21" width="5" style="18" customWidth="1"/>
    <col min="22" max="22" width="3.75" style="18" customWidth="1"/>
    <col min="23" max="25" width="5" style="18" customWidth="1"/>
    <col min="26" max="26" width="3.75" style="18" customWidth="1"/>
    <col min="27" max="27" width="8.625" customWidth="1"/>
    <col min="28" max="28" width="7.5" customWidth="1"/>
    <col min="29" max="30" width="6.25" customWidth="1"/>
  </cols>
  <sheetData>
    <row r="1" spans="1:26">
      <c r="A1" s="52"/>
      <c r="B1" s="474" t="s">
        <v>15</v>
      </c>
      <c r="C1" s="101" t="s">
        <v>97</v>
      </c>
      <c r="D1" s="53" t="s">
        <v>4</v>
      </c>
      <c r="E1" s="53"/>
      <c r="F1" s="53"/>
      <c r="G1" s="54" t="s">
        <v>16</v>
      </c>
      <c r="H1" s="53"/>
      <c r="I1" s="53"/>
      <c r="J1" s="53"/>
      <c r="K1" s="53" t="s">
        <v>62</v>
      </c>
      <c r="L1" s="55" t="s">
        <v>61</v>
      </c>
      <c r="M1" s="475" t="s">
        <v>17</v>
      </c>
      <c r="N1" s="55" t="s">
        <v>18</v>
      </c>
      <c r="O1" s="55"/>
      <c r="P1" s="55"/>
      <c r="Q1" s="55"/>
      <c r="R1" s="55" t="s">
        <v>20</v>
      </c>
      <c r="S1" s="55"/>
      <c r="T1" s="55"/>
      <c r="U1" s="55"/>
      <c r="V1" s="53" t="s">
        <v>22</v>
      </c>
      <c r="W1" s="53"/>
      <c r="X1" s="53"/>
      <c r="Y1" s="53"/>
      <c r="Z1"/>
    </row>
    <row r="2" spans="1:26">
      <c r="A2" s="56"/>
      <c r="B2" s="474"/>
      <c r="C2" s="101" t="s">
        <v>100</v>
      </c>
      <c r="D2" s="57" t="s">
        <v>23</v>
      </c>
      <c r="E2" s="57" t="str">
        <f>IF($A2="가채점","원점수","백분위")</f>
        <v>백분위</v>
      </c>
      <c r="F2" s="57" t="s">
        <v>1</v>
      </c>
      <c r="G2" s="55" t="s">
        <v>26</v>
      </c>
      <c r="H2" s="57" t="s">
        <v>23</v>
      </c>
      <c r="I2" s="57" t="str">
        <f>IF($A2="가채점","원점수","백분위")</f>
        <v>백분위</v>
      </c>
      <c r="J2" s="57" t="s">
        <v>1</v>
      </c>
      <c r="K2" s="57" t="s">
        <v>1</v>
      </c>
      <c r="L2" s="55" t="s">
        <v>1</v>
      </c>
      <c r="M2" s="475"/>
      <c r="N2" s="55" t="s">
        <v>31</v>
      </c>
      <c r="O2" s="55" t="s">
        <v>29</v>
      </c>
      <c r="P2" s="55" t="str">
        <f>IF($A2="가채점","원점수","백분위")</f>
        <v>백분위</v>
      </c>
      <c r="Q2" s="55" t="s">
        <v>1</v>
      </c>
      <c r="R2" s="55" t="s">
        <v>31</v>
      </c>
      <c r="S2" s="55" t="s">
        <v>29</v>
      </c>
      <c r="T2" s="55" t="str">
        <f>IF($A2="가채점","원점수","백분위")</f>
        <v>백분위</v>
      </c>
      <c r="U2" s="55" t="s">
        <v>1</v>
      </c>
      <c r="V2" s="57" t="s">
        <v>35</v>
      </c>
      <c r="W2" s="57" t="str">
        <f>IF($A2="가채점","원점수","백분위")&amp; "평균"</f>
        <v>백분위평균</v>
      </c>
      <c r="X2" s="57" t="s">
        <v>36</v>
      </c>
      <c r="Y2" s="57" t="s">
        <v>37</v>
      </c>
      <c r="Z2"/>
    </row>
    <row r="3" spans="1:26">
      <c r="A3" s="14">
        <f>'전체성적(반별)'!C4</f>
        <v>1</v>
      </c>
      <c r="B3" s="14" t="str">
        <f>'전체성적(반별)'!D4</f>
        <v>고경현</v>
      </c>
      <c r="C3" s="14" t="str">
        <f>'전체성적(반별)'!E4</f>
        <v>언어와 매체</v>
      </c>
      <c r="D3" s="14">
        <f>'전체성적(반별)'!F4</f>
        <v>95</v>
      </c>
      <c r="E3" s="14">
        <f>'전체성적(반별)'!G4</f>
        <v>34</v>
      </c>
      <c r="F3" s="14">
        <f>'전체성적(반별)'!H4</f>
        <v>6</v>
      </c>
      <c r="G3" s="14" t="str">
        <f>'전체성적(반별)'!I4</f>
        <v>확률과 통계</v>
      </c>
      <c r="H3" s="14">
        <f>'전체성적(반별)'!J4</f>
        <v>97</v>
      </c>
      <c r="I3" s="14">
        <f>'전체성적(반별)'!K4</f>
        <v>43</v>
      </c>
      <c r="J3" s="14">
        <f>'전체성적(반별)'!L4</f>
        <v>5</v>
      </c>
      <c r="K3" s="14">
        <f>'전체성적(반별)'!M4</f>
        <v>3</v>
      </c>
      <c r="L3" s="24">
        <f>'전체성적(반별)'!N4</f>
        <v>7</v>
      </c>
      <c r="M3" s="14" t="e">
        <f>'전체성적(반별)'!#REF!</f>
        <v>#REF!</v>
      </c>
      <c r="N3" s="24" t="str">
        <f>'전체성적(반별)'!O4</f>
        <v>생활과윤리</v>
      </c>
      <c r="O3" s="24">
        <f>'전체성적(반별)'!P4</f>
        <v>38</v>
      </c>
      <c r="P3" s="24">
        <f>'전체성적(반별)'!Q4</f>
        <v>17</v>
      </c>
      <c r="Q3" s="24">
        <f>'전체성적(반별)'!R4</f>
        <v>7</v>
      </c>
      <c r="R3" s="24" t="str">
        <f>'전체성적(반별)'!S4</f>
        <v>사회·문화</v>
      </c>
      <c r="S3" s="24">
        <f>'전체성적(반별)'!T4</f>
        <v>52</v>
      </c>
      <c r="T3" s="24">
        <f>'전체성적(반별)'!U4</f>
        <v>53</v>
      </c>
      <c r="U3" s="24">
        <f>'전체성적(반별)'!V4</f>
        <v>5</v>
      </c>
      <c r="V3" s="14">
        <f>'전체성적(반별)'!X4</f>
        <v>282</v>
      </c>
      <c r="W3" s="14">
        <f>'전체성적(반별)'!Y4</f>
        <v>37.333333333333336</v>
      </c>
      <c r="X3" s="14" t="e">
        <f>'전체성적(반별)'!Z4</f>
        <v>#REF!</v>
      </c>
      <c r="Y3" s="14" t="e">
        <f>'전체성적(반별)'!AA4</f>
        <v>#REF!</v>
      </c>
      <c r="Z3"/>
    </row>
    <row r="4" spans="1:26">
      <c r="A4" s="14">
        <f>'전체성적(반별)'!C5</f>
        <v>2</v>
      </c>
      <c r="B4" s="14" t="str">
        <f>'전체성적(반별)'!D5</f>
        <v>공루가</v>
      </c>
      <c r="C4" s="14" t="str">
        <f>'전체성적(반별)'!E5</f>
        <v>화법과 작문</v>
      </c>
      <c r="D4" s="14">
        <f>'전체성적(반별)'!F5</f>
        <v>95</v>
      </c>
      <c r="E4" s="14">
        <f>'전체성적(반별)'!G5</f>
        <v>34</v>
      </c>
      <c r="F4" s="14">
        <f>'전체성적(반별)'!H5</f>
        <v>6</v>
      </c>
      <c r="G4" s="14" t="str">
        <f>'전체성적(반별)'!I5</f>
        <v>확률과 통계</v>
      </c>
      <c r="H4" s="14">
        <f>'전체성적(반별)'!J5</f>
        <v>92</v>
      </c>
      <c r="I4" s="14">
        <f>'전체성적(반별)'!K5</f>
        <v>36</v>
      </c>
      <c r="J4" s="14">
        <f>'전체성적(반별)'!L5</f>
        <v>6</v>
      </c>
      <c r="K4" s="14">
        <f>'전체성적(반별)'!M5</f>
        <v>4</v>
      </c>
      <c r="L4" s="24">
        <f>'전체성적(반별)'!N5</f>
        <v>1</v>
      </c>
      <c r="M4" s="14" t="e">
        <f>'전체성적(반별)'!#REF!</f>
        <v>#REF!</v>
      </c>
      <c r="N4" s="24" t="str">
        <f>'전체성적(반별)'!O5</f>
        <v>생활과윤리</v>
      </c>
      <c r="O4" s="24">
        <f>'전체성적(반별)'!P5</f>
        <v>42</v>
      </c>
      <c r="P4" s="24">
        <f>'전체성적(반별)'!Q5</f>
        <v>25</v>
      </c>
      <c r="Q4" s="24">
        <f>'전체성적(반별)'!R5</f>
        <v>6</v>
      </c>
      <c r="R4" s="24" t="str">
        <f>'전체성적(반별)'!S5</f>
        <v>사회·문화</v>
      </c>
      <c r="S4" s="24">
        <f>'전체성적(반별)'!T5</f>
        <v>38</v>
      </c>
      <c r="T4" s="24">
        <f>'전체성적(반별)'!U5</f>
        <v>17</v>
      </c>
      <c r="U4" s="24">
        <f>'전체성적(반별)'!V5</f>
        <v>7</v>
      </c>
      <c r="V4" s="14">
        <f>'전체성적(반별)'!X5</f>
        <v>267</v>
      </c>
      <c r="W4" s="14">
        <f>'전체성적(반별)'!Y5</f>
        <v>30.333333333333332</v>
      </c>
      <c r="X4" s="14" t="e">
        <f>'전체성적(반별)'!Z5</f>
        <v>#REF!</v>
      </c>
      <c r="Y4" s="14" t="e">
        <f>'전체성적(반별)'!AA5</f>
        <v>#REF!</v>
      </c>
      <c r="Z4"/>
    </row>
    <row r="5" spans="1:26">
      <c r="A5" s="14">
        <f>'전체성적(반별)'!C6</f>
        <v>3</v>
      </c>
      <c r="B5" s="14" t="str">
        <f>'전체성적(반별)'!D6</f>
        <v>곽해찬</v>
      </c>
      <c r="C5" s="14" t="str">
        <f>'전체성적(반별)'!E6</f>
        <v>화법과 작문</v>
      </c>
      <c r="D5" s="14">
        <f>'전체성적(반별)'!F6</f>
        <v>96</v>
      </c>
      <c r="E5" s="14">
        <f>'전체성적(반별)'!G6</f>
        <v>36</v>
      </c>
      <c r="F5" s="14">
        <f>'전체성적(반별)'!H6</f>
        <v>6</v>
      </c>
      <c r="G5" s="14" t="str">
        <f>'전체성적(반별)'!I6</f>
        <v>확률과 통계</v>
      </c>
      <c r="H5" s="14">
        <f>'전체성적(반별)'!J6</f>
        <v>75</v>
      </c>
      <c r="I5" s="14">
        <f>'전체성적(반별)'!K6</f>
        <v>16</v>
      </c>
      <c r="J5" s="14">
        <f>'전체성적(반별)'!L6</f>
        <v>7</v>
      </c>
      <c r="K5" s="14">
        <f>'전체성적(반별)'!M6</f>
        <v>6</v>
      </c>
      <c r="L5" s="24">
        <f>'전체성적(반별)'!N6</f>
        <v>1</v>
      </c>
      <c r="M5" s="14" t="e">
        <f>'전체성적(반별)'!#REF!</f>
        <v>#REF!</v>
      </c>
      <c r="N5" s="24" t="str">
        <f>'전체성적(반별)'!O6</f>
        <v>동아시아사</v>
      </c>
      <c r="O5" s="24">
        <f>'전체성적(반별)'!P6</f>
        <v>52</v>
      </c>
      <c r="P5" s="24">
        <f>'전체성적(반별)'!Q6</f>
        <v>56</v>
      </c>
      <c r="Q5" s="24">
        <f>'전체성적(반별)'!R6</f>
        <v>5</v>
      </c>
      <c r="R5" s="24" t="str">
        <f>'전체성적(반별)'!S6</f>
        <v>세계사</v>
      </c>
      <c r="S5" s="24">
        <f>'전체성적(반별)'!T6</f>
        <v>49</v>
      </c>
      <c r="T5" s="24">
        <f>'전체성적(반별)'!U6</f>
        <v>54</v>
      </c>
      <c r="U5" s="24">
        <f>'전체성적(반별)'!V6</f>
        <v>5</v>
      </c>
      <c r="V5" s="14">
        <f>'전체성적(반별)'!X6</f>
        <v>272</v>
      </c>
      <c r="W5" s="14">
        <f>'전체성적(반별)'!Y6</f>
        <v>35.666666666666664</v>
      </c>
      <c r="X5" s="14" t="e">
        <f>'전체성적(반별)'!Z6</f>
        <v>#REF!</v>
      </c>
      <c r="Y5" s="14" t="e">
        <f>'전체성적(반별)'!AA6</f>
        <v>#REF!</v>
      </c>
      <c r="Z5"/>
    </row>
    <row r="6" spans="1:26">
      <c r="A6" s="14">
        <f>'전체성적(반별)'!C7</f>
        <v>4</v>
      </c>
      <c r="B6" s="14" t="str">
        <f>'전체성적(반별)'!D7</f>
        <v>김기동</v>
      </c>
      <c r="C6" s="14" t="str">
        <f>'전체성적(반별)'!E7</f>
        <v>화법과 작문</v>
      </c>
      <c r="D6" s="14">
        <f>'전체성적(반별)'!F7</f>
        <v>66</v>
      </c>
      <c r="E6" s="14">
        <f>'전체성적(반별)'!G7</f>
        <v>10</v>
      </c>
      <c r="F6" s="14">
        <f>'전체성적(반별)'!H7</f>
        <v>8</v>
      </c>
      <c r="G6" s="14" t="str">
        <f>'전체성적(반별)'!I7</f>
        <v>확률과 통계</v>
      </c>
      <c r="H6" s="14">
        <f>'전체성적(반별)'!J7</f>
        <v>90</v>
      </c>
      <c r="I6" s="14">
        <f>'전체성적(반별)'!K7</f>
        <v>34</v>
      </c>
      <c r="J6" s="14">
        <f>'전체성적(반별)'!L7</f>
        <v>6</v>
      </c>
      <c r="K6" s="14">
        <f>'전체성적(반별)'!M7</f>
        <v>5</v>
      </c>
      <c r="L6" s="24">
        <f>'전체성적(반별)'!N7</f>
        <v>3</v>
      </c>
      <c r="M6" s="14" t="e">
        <f>'전체성적(반별)'!#REF!</f>
        <v>#REF!</v>
      </c>
      <c r="N6" s="24" t="str">
        <f>'전체성적(반별)'!O7</f>
        <v>생활과윤리</v>
      </c>
      <c r="O6" s="24">
        <f>'전체성적(반별)'!P7</f>
        <v>38</v>
      </c>
      <c r="P6" s="24">
        <f>'전체성적(반별)'!Q7</f>
        <v>17</v>
      </c>
      <c r="Q6" s="24">
        <f>'전체성적(반별)'!R7</f>
        <v>7</v>
      </c>
      <c r="R6" s="24" t="str">
        <f>'전체성적(반별)'!S7</f>
        <v>사회·문화</v>
      </c>
      <c r="S6" s="24">
        <f>'전체성적(반별)'!T7</f>
        <v>37</v>
      </c>
      <c r="T6" s="24">
        <f>'전체성적(반별)'!U7</f>
        <v>15</v>
      </c>
      <c r="U6" s="24">
        <f>'전체성적(반별)'!V7</f>
        <v>7</v>
      </c>
      <c r="V6" s="14">
        <f>'전체성적(반별)'!X7</f>
        <v>231</v>
      </c>
      <c r="W6" s="14">
        <f>'전체성적(반별)'!Y7</f>
        <v>20</v>
      </c>
      <c r="X6" s="14" t="e">
        <f>'전체성적(반별)'!Z7</f>
        <v>#REF!</v>
      </c>
      <c r="Y6" s="14" t="e">
        <f>'전체성적(반별)'!AA7</f>
        <v>#REF!</v>
      </c>
      <c r="Z6"/>
    </row>
    <row r="7" spans="1:26">
      <c r="A7" s="14">
        <f>'전체성적(반별)'!C8</f>
        <v>5</v>
      </c>
      <c r="B7" s="14" t="str">
        <f>'전체성적(반별)'!D8</f>
        <v>김성민</v>
      </c>
      <c r="C7" s="14" t="str">
        <f>'전체성적(반별)'!E8</f>
        <v>언어와 매체</v>
      </c>
      <c r="D7" s="14">
        <f>'전체성적(반별)'!F8</f>
        <v>113</v>
      </c>
      <c r="E7" s="14">
        <f>'전체성적(반별)'!G8</f>
        <v>68</v>
      </c>
      <c r="F7" s="14">
        <f>'전체성적(반별)'!H8</f>
        <v>4</v>
      </c>
      <c r="G7" s="14" t="str">
        <f>'전체성적(반별)'!I8</f>
        <v>미적분</v>
      </c>
      <c r="H7" s="14">
        <f>'전체성적(반별)'!J8</f>
        <v>116</v>
      </c>
      <c r="I7" s="14">
        <f>'전체성적(반별)'!K8</f>
        <v>73</v>
      </c>
      <c r="J7" s="14">
        <f>'전체성적(반별)'!L8</f>
        <v>4</v>
      </c>
      <c r="K7" s="14">
        <f>'전체성적(반별)'!M8</f>
        <v>3</v>
      </c>
      <c r="L7" s="24">
        <f>'전체성적(반별)'!N8</f>
        <v>1</v>
      </c>
      <c r="M7" s="14" t="e">
        <f>'전체성적(반별)'!#REF!</f>
        <v>#REF!</v>
      </c>
      <c r="N7" s="24" t="str">
        <f>'전체성적(반별)'!O8</f>
        <v>정치와법</v>
      </c>
      <c r="O7" s="24">
        <f>'전체성적(반별)'!P8</f>
        <v>65</v>
      </c>
      <c r="P7" s="24">
        <f>'전체성적(반별)'!Q8</f>
        <v>96</v>
      </c>
      <c r="Q7" s="24">
        <f>'전체성적(반별)'!R8</f>
        <v>1</v>
      </c>
      <c r="R7" s="24" t="str">
        <f>'전체성적(반별)'!S8</f>
        <v>사회·문화</v>
      </c>
      <c r="S7" s="24">
        <f>'전체성적(반별)'!T8</f>
        <v>62</v>
      </c>
      <c r="T7" s="24">
        <f>'전체성적(반별)'!U8</f>
        <v>88</v>
      </c>
      <c r="U7" s="24">
        <f>'전체성적(반별)'!V8</f>
        <v>2</v>
      </c>
      <c r="V7" s="14">
        <f>'전체성적(반별)'!X8</f>
        <v>356</v>
      </c>
      <c r="W7" s="14">
        <f>'전체성적(반별)'!Y8</f>
        <v>77.666666666666671</v>
      </c>
      <c r="X7" s="14" t="e">
        <f>'전체성적(반별)'!Z8</f>
        <v>#REF!</v>
      </c>
      <c r="Y7" s="14" t="e">
        <f>'전체성적(반별)'!AA8</f>
        <v>#REF!</v>
      </c>
      <c r="Z7"/>
    </row>
    <row r="8" spans="1:26">
      <c r="A8" s="14">
        <f>'전체성적(반별)'!C9</f>
        <v>6</v>
      </c>
      <c r="B8" s="14" t="str">
        <f>'전체성적(반별)'!D9</f>
        <v>김태민</v>
      </c>
      <c r="C8" s="14" t="str">
        <f>'전체성적(반별)'!E9</f>
        <v>화법과 작문</v>
      </c>
      <c r="D8" s="14">
        <f>'전체성적(반별)'!F9</f>
        <v>91</v>
      </c>
      <c r="E8" s="14">
        <f>'전체성적(반별)'!G9</f>
        <v>29</v>
      </c>
      <c r="F8" s="14">
        <f>'전체성적(반별)'!H9</f>
        <v>6</v>
      </c>
      <c r="G8" s="14" t="str">
        <f>'전체성적(반별)'!I9</f>
        <v>확률과 통계</v>
      </c>
      <c r="H8" s="14">
        <f>'전체성적(반별)'!J9</f>
        <v>91</v>
      </c>
      <c r="I8" s="14">
        <f>'전체성적(반별)'!K9</f>
        <v>35</v>
      </c>
      <c r="J8" s="14">
        <f>'전체성적(반별)'!L9</f>
        <v>6</v>
      </c>
      <c r="K8" s="14">
        <f>'전체성적(반별)'!M9</f>
        <v>4</v>
      </c>
      <c r="L8" s="24">
        <f>'전체성적(반별)'!N9</f>
        <v>1</v>
      </c>
      <c r="M8" s="14" t="e">
        <f>'전체성적(반별)'!#REF!</f>
        <v>#REF!</v>
      </c>
      <c r="N8" s="24" t="str">
        <f>'전체성적(반별)'!O9</f>
        <v>동아시아사</v>
      </c>
      <c r="O8" s="24">
        <f>'전체성적(반별)'!P9</f>
        <v>65</v>
      </c>
      <c r="P8" s="24">
        <f>'전체성적(반별)'!Q9</f>
        <v>94</v>
      </c>
      <c r="Q8" s="24">
        <f>'전체성적(반별)'!R9</f>
        <v>1</v>
      </c>
      <c r="R8" s="24" t="str">
        <f>'전체성적(반별)'!S9</f>
        <v>사회·문화</v>
      </c>
      <c r="S8" s="24">
        <f>'전체성적(반별)'!T9</f>
        <v>47</v>
      </c>
      <c r="T8" s="24">
        <f>'전체성적(반별)'!U9</f>
        <v>39</v>
      </c>
      <c r="U8" s="24">
        <f>'전체성적(반별)'!V9</f>
        <v>5</v>
      </c>
      <c r="V8" s="14">
        <f>'전체성적(반별)'!X9</f>
        <v>294</v>
      </c>
      <c r="W8" s="14">
        <f>'전체성적(반별)'!Y9</f>
        <v>43.5</v>
      </c>
      <c r="X8" s="14" t="e">
        <f>'전체성적(반별)'!Z9</f>
        <v>#REF!</v>
      </c>
      <c r="Y8" s="14" t="e">
        <f>'전체성적(반별)'!AA9</f>
        <v>#REF!</v>
      </c>
      <c r="Z8"/>
    </row>
    <row r="9" spans="1:26">
      <c r="A9" s="14">
        <f>'전체성적(반별)'!C10</f>
        <v>7</v>
      </c>
      <c r="B9" s="14" t="str">
        <f>'전체성적(반별)'!D10</f>
        <v>박세환</v>
      </c>
      <c r="C9" s="14" t="str">
        <f>'전체성적(반별)'!E10</f>
        <v>화법과 작문</v>
      </c>
      <c r="D9" s="14">
        <f>'전체성적(반별)'!F10</f>
        <v>105</v>
      </c>
      <c r="E9" s="14">
        <f>'전체성적(반별)'!G10</f>
        <v>51</v>
      </c>
      <c r="F9" s="14">
        <f>'전체성적(반별)'!H10</f>
        <v>5</v>
      </c>
      <c r="G9" s="14" t="str">
        <f>'전체성적(반별)'!I10</f>
        <v>확률과 통계</v>
      </c>
      <c r="H9" s="14">
        <f>'전체성적(반별)'!J10</f>
        <v>91</v>
      </c>
      <c r="I9" s="14">
        <f>'전체성적(반별)'!K10</f>
        <v>35</v>
      </c>
      <c r="J9" s="14">
        <f>'전체성적(반별)'!L10</f>
        <v>6</v>
      </c>
      <c r="K9" s="14">
        <f>'전체성적(반별)'!M10</f>
        <v>2</v>
      </c>
      <c r="L9" s="24">
        <f>'전체성적(반별)'!N10</f>
        <v>1</v>
      </c>
      <c r="M9" s="14" t="e">
        <f>'전체성적(반별)'!#REF!</f>
        <v>#REF!</v>
      </c>
      <c r="N9" s="24" t="str">
        <f>'전체성적(반별)'!O10</f>
        <v>생활과윤리</v>
      </c>
      <c r="O9" s="24">
        <f>'전체성적(반별)'!P10</f>
        <v>64</v>
      </c>
      <c r="P9" s="24">
        <f>'전체성적(반별)'!Q10</f>
        <v>94</v>
      </c>
      <c r="Q9" s="24">
        <f>'전체성적(반별)'!R10</f>
        <v>1</v>
      </c>
      <c r="R9" s="24" t="str">
        <f>'전체성적(반별)'!S10</f>
        <v>한국지리</v>
      </c>
      <c r="S9" s="24">
        <f>'전체성적(반별)'!T10</f>
        <v>50</v>
      </c>
      <c r="T9" s="24">
        <f>'전체성적(반별)'!U10</f>
        <v>53</v>
      </c>
      <c r="U9" s="24">
        <f>'전체성적(반별)'!V10</f>
        <v>5</v>
      </c>
      <c r="V9" s="14">
        <f>'전체성적(반별)'!X10</f>
        <v>310</v>
      </c>
      <c r="W9" s="14">
        <f>'전체성적(반별)'!Y10</f>
        <v>53.166666666666664</v>
      </c>
      <c r="X9" s="14" t="e">
        <f>'전체성적(반별)'!Z10</f>
        <v>#REF!</v>
      </c>
      <c r="Y9" s="14" t="e">
        <f>'전체성적(반별)'!AA10</f>
        <v>#REF!</v>
      </c>
      <c r="Z9"/>
    </row>
    <row r="10" spans="1:26">
      <c r="A10" s="14">
        <f>'전체성적(반별)'!C11</f>
        <v>8</v>
      </c>
      <c r="B10" s="14" t="str">
        <f>'전체성적(반별)'!D11</f>
        <v>방준혁</v>
      </c>
      <c r="C10" s="14" t="str">
        <f>'전체성적(반별)'!E11</f>
        <v>화법과 작문</v>
      </c>
      <c r="D10" s="14">
        <f>'전체성적(반별)'!F11</f>
        <v>113</v>
      </c>
      <c r="E10" s="14">
        <f>'전체성적(반별)'!G11</f>
        <v>68</v>
      </c>
      <c r="F10" s="14">
        <f>'전체성적(반별)'!H11</f>
        <v>4</v>
      </c>
      <c r="G10" s="14" t="str">
        <f>'전체성적(반별)'!I11</f>
        <v>미적분</v>
      </c>
      <c r="H10" s="14">
        <f>'전체성적(반별)'!J11</f>
        <v>127</v>
      </c>
      <c r="I10" s="14">
        <f>'전체성적(반별)'!K11</f>
        <v>91</v>
      </c>
      <c r="J10" s="14">
        <f>'전체성적(반별)'!L11</f>
        <v>2</v>
      </c>
      <c r="K10" s="14">
        <f>'전체성적(반별)'!M11</f>
        <v>1</v>
      </c>
      <c r="L10" s="24">
        <f>'전체성적(반별)'!N11</f>
        <v>1</v>
      </c>
      <c r="M10" s="14" t="e">
        <f>'전체성적(반별)'!#REF!</f>
        <v>#REF!</v>
      </c>
      <c r="N10" s="24" t="str">
        <f>'전체성적(반별)'!O11</f>
        <v>경제</v>
      </c>
      <c r="O10" s="24">
        <f>'전체성적(반별)'!P11</f>
        <v>64</v>
      </c>
      <c r="P10" s="24">
        <f>'전체성적(반별)'!Q11</f>
        <v>88</v>
      </c>
      <c r="Q10" s="24">
        <f>'전체성적(반별)'!R11</f>
        <v>3</v>
      </c>
      <c r="R10" s="24" t="str">
        <f>'전체성적(반별)'!S11</f>
        <v>사회·문화</v>
      </c>
      <c r="S10" s="24">
        <f>'전체성적(반별)'!T11</f>
        <v>60</v>
      </c>
      <c r="T10" s="24">
        <f>'전체성적(반별)'!U11</f>
        <v>81</v>
      </c>
      <c r="U10" s="24">
        <f>'전체성적(반별)'!V11</f>
        <v>3</v>
      </c>
      <c r="V10" s="14">
        <f>'전체성적(반별)'!X11</f>
        <v>364</v>
      </c>
      <c r="W10" s="14">
        <f>'전체성적(반별)'!Y11</f>
        <v>81.166666666666671</v>
      </c>
      <c r="X10" s="14" t="e">
        <f>'전체성적(반별)'!Z11</f>
        <v>#REF!</v>
      </c>
      <c r="Y10" s="14" t="e">
        <f>'전체성적(반별)'!AA11</f>
        <v>#REF!</v>
      </c>
      <c r="Z10"/>
    </row>
    <row r="11" spans="1:26">
      <c r="A11" s="14">
        <f>'전체성적(반별)'!C12</f>
        <v>9</v>
      </c>
      <c r="B11" s="14" t="str">
        <f>'전체성적(반별)'!D12</f>
        <v>성시온</v>
      </c>
      <c r="C11" s="14" t="str">
        <f>'전체성적(반별)'!E12</f>
        <v>화법과 작문</v>
      </c>
      <c r="D11" s="14">
        <f>'전체성적(반별)'!F12</f>
        <v>112</v>
      </c>
      <c r="E11" s="14">
        <f>'전체성적(반별)'!G12</f>
        <v>65</v>
      </c>
      <c r="F11" s="14">
        <f>'전체성적(반별)'!H12</f>
        <v>4</v>
      </c>
      <c r="G11" s="14" t="str">
        <f>'전체성적(반별)'!I12</f>
        <v>확률과 통계</v>
      </c>
      <c r="H11" s="14">
        <f>'전체성적(반별)'!J12</f>
        <v>75</v>
      </c>
      <c r="I11" s="14">
        <f>'전체성적(반별)'!K12</f>
        <v>16</v>
      </c>
      <c r="J11" s="14">
        <f>'전체성적(반별)'!L12</f>
        <v>7</v>
      </c>
      <c r="K11" s="14">
        <f>'전체성적(반별)'!M12</f>
        <v>5</v>
      </c>
      <c r="L11" s="24">
        <f>'전체성적(반별)'!N12</f>
        <v>4</v>
      </c>
      <c r="M11" s="14" t="e">
        <f>'전체성적(반별)'!#REF!</f>
        <v>#REF!</v>
      </c>
      <c r="N11" s="24" t="str">
        <f>'전체성적(반별)'!O12</f>
        <v>물리학I</v>
      </c>
      <c r="O11" s="24">
        <f>'전체성적(반별)'!P12</f>
        <v>43</v>
      </c>
      <c r="P11" s="24">
        <f>'전체성적(반별)'!Q12</f>
        <v>28</v>
      </c>
      <c r="Q11" s="24">
        <f>'전체성적(반별)'!R12</f>
        <v>6</v>
      </c>
      <c r="R11" s="24" t="str">
        <f>'전체성적(반별)'!S12</f>
        <v>생명과학I</v>
      </c>
      <c r="S11" s="24">
        <f>'전체성적(반별)'!T12</f>
        <v>51</v>
      </c>
      <c r="T11" s="24">
        <f>'전체성적(반별)'!U12</f>
        <v>49</v>
      </c>
      <c r="U11" s="24">
        <f>'전체성적(반별)'!V12</f>
        <v>5</v>
      </c>
      <c r="V11" s="14">
        <f>'전체성적(반별)'!X12</f>
        <v>281</v>
      </c>
      <c r="W11" s="14">
        <f>'전체성적(반별)'!Y12</f>
        <v>39.833333333333336</v>
      </c>
      <c r="X11" s="14" t="e">
        <f>'전체성적(반별)'!Z12</f>
        <v>#REF!</v>
      </c>
      <c r="Y11" s="14" t="e">
        <f>'전체성적(반별)'!AA12</f>
        <v>#REF!</v>
      </c>
      <c r="Z11"/>
    </row>
    <row r="12" spans="1:26">
      <c r="A12" s="14">
        <f>'전체성적(반별)'!C13</f>
        <v>10</v>
      </c>
      <c r="B12" s="14" t="str">
        <f>'전체성적(반별)'!D13</f>
        <v>안대근</v>
      </c>
      <c r="C12" s="14" t="str">
        <f>'전체성적(반별)'!E13</f>
        <v>언어와 매체</v>
      </c>
      <c r="D12" s="14">
        <f>'전체성적(반별)'!F13</f>
        <v>63</v>
      </c>
      <c r="E12" s="14">
        <f>'전체성적(반별)'!G13</f>
        <v>7</v>
      </c>
      <c r="F12" s="14">
        <f>'전체성적(반별)'!H13</f>
        <v>8</v>
      </c>
      <c r="G12" s="14" t="str">
        <f>'전체성적(반별)'!I13</f>
        <v>미적분</v>
      </c>
      <c r="H12" s="14">
        <f>'전체성적(반별)'!J13</f>
        <v>72</v>
      </c>
      <c r="I12" s="14">
        <f>'전체성적(반별)'!K13</f>
        <v>9</v>
      </c>
      <c r="J12" s="14">
        <f>'전체성적(반별)'!L13</f>
        <v>8</v>
      </c>
      <c r="K12" s="14">
        <f>'전체성적(반별)'!M13</f>
        <v>8</v>
      </c>
      <c r="L12" s="24">
        <f>'전체성적(반별)'!N13</f>
        <v>2</v>
      </c>
      <c r="M12" s="14" t="e">
        <f>'전체성적(반별)'!#REF!</f>
        <v>#REF!</v>
      </c>
      <c r="N12" s="24" t="str">
        <f>'전체성적(반별)'!O13</f>
        <v>동아시아사</v>
      </c>
      <c r="O12" s="24">
        <f>'전체성적(반별)'!P13</f>
        <v>58</v>
      </c>
      <c r="P12" s="24">
        <f>'전체성적(반별)'!Q13</f>
        <v>71</v>
      </c>
      <c r="Q12" s="24">
        <f>'전체성적(반별)'!R13</f>
        <v>4</v>
      </c>
      <c r="R12" s="24" t="str">
        <f>'전체성적(반별)'!S13</f>
        <v>사회·문화</v>
      </c>
      <c r="S12" s="24">
        <f>'전체성적(반별)'!T13</f>
        <v>39</v>
      </c>
      <c r="T12" s="24">
        <f>'전체성적(반별)'!U13</f>
        <v>19</v>
      </c>
      <c r="U12" s="24">
        <f>'전체성적(반별)'!V13</f>
        <v>7</v>
      </c>
      <c r="V12" s="14">
        <f>'전체성적(반별)'!X13</f>
        <v>232</v>
      </c>
      <c r="W12" s="14">
        <f>'전체성적(반별)'!Y13</f>
        <v>20.333333333333332</v>
      </c>
      <c r="X12" s="14" t="e">
        <f>'전체성적(반별)'!Z13</f>
        <v>#REF!</v>
      </c>
      <c r="Y12" s="14" t="e">
        <f>'전체성적(반별)'!AA13</f>
        <v>#REF!</v>
      </c>
      <c r="Z12"/>
    </row>
    <row r="13" spans="1:26">
      <c r="A13" s="14">
        <f>'전체성적(반별)'!C14</f>
        <v>11</v>
      </c>
      <c r="B13" s="14" t="str">
        <f>'전체성적(반별)'!D14</f>
        <v>이순신</v>
      </c>
      <c r="C13" s="14" t="str">
        <f>'전체성적(반별)'!E14</f>
        <v>화법과 작문</v>
      </c>
      <c r="D13" s="14">
        <f>'전체성적(반별)'!F14</f>
        <v>111</v>
      </c>
      <c r="E13" s="14">
        <f>'전체성적(반별)'!G14</f>
        <v>63</v>
      </c>
      <c r="F13" s="14">
        <f>'전체성적(반별)'!H14</f>
        <v>4</v>
      </c>
      <c r="G13" s="14" t="str">
        <f>'전체성적(반별)'!I14</f>
        <v>확률과 통계</v>
      </c>
      <c r="H13" s="14">
        <f>'전체성적(반별)'!J14</f>
        <v>103</v>
      </c>
      <c r="I13" s="14">
        <f>'전체성적(반별)'!K14</f>
        <v>52</v>
      </c>
      <c r="J13" s="14">
        <f>'전체성적(반별)'!L14</f>
        <v>5</v>
      </c>
      <c r="K13" s="14">
        <f>'전체성적(반별)'!M14</f>
        <v>4</v>
      </c>
      <c r="L13" s="24">
        <f>'전체성적(반별)'!N14</f>
        <v>5</v>
      </c>
      <c r="M13" s="14" t="e">
        <f>'전체성적(반별)'!#REF!</f>
        <v>#REF!</v>
      </c>
      <c r="N13" s="24" t="str">
        <f>'전체성적(반별)'!O14</f>
        <v>생활과윤리</v>
      </c>
      <c r="O13" s="24">
        <f>'전체성적(반별)'!P14</f>
        <v>60</v>
      </c>
      <c r="P13" s="24">
        <f>'전체성적(반별)'!Q14</f>
        <v>80</v>
      </c>
      <c r="Q13" s="24">
        <f>'전체성적(반별)'!R14</f>
        <v>3</v>
      </c>
      <c r="R13" s="24" t="str">
        <f>'전체성적(반별)'!S14</f>
        <v>사회·문화</v>
      </c>
      <c r="S13" s="24">
        <f>'전체성적(반별)'!T14</f>
        <v>58</v>
      </c>
      <c r="T13" s="24">
        <f>'전체성적(반별)'!U14</f>
        <v>73</v>
      </c>
      <c r="U13" s="24">
        <f>'전체성적(반별)'!V14</f>
        <v>4</v>
      </c>
      <c r="V13" s="14">
        <f>'전체성적(반별)'!X14</f>
        <v>332</v>
      </c>
      <c r="W13" s="14">
        <f>'전체성적(반별)'!Y14</f>
        <v>63.833333333333336</v>
      </c>
      <c r="X13" s="14" t="e">
        <f>'전체성적(반별)'!Z14</f>
        <v>#REF!</v>
      </c>
      <c r="Y13" s="14" t="e">
        <f>'전체성적(반별)'!AA14</f>
        <v>#REF!</v>
      </c>
      <c r="Z13"/>
    </row>
    <row r="14" spans="1:26">
      <c r="A14" s="14">
        <f>'전체성적(반별)'!C15</f>
        <v>12</v>
      </c>
      <c r="B14" s="14" t="str">
        <f>'전체성적(반별)'!D15</f>
        <v>이진혁</v>
      </c>
      <c r="C14" s="14" t="str">
        <f>'전체성적(반별)'!E15</f>
        <v>화법과 작문</v>
      </c>
      <c r="D14" s="14">
        <f>'전체성적(반별)'!F15</f>
        <v>115</v>
      </c>
      <c r="E14" s="14">
        <f>'전체성적(반별)'!G15</f>
        <v>72</v>
      </c>
      <c r="F14" s="14">
        <f>'전체성적(반별)'!H15</f>
        <v>4</v>
      </c>
      <c r="G14" s="14" t="str">
        <f>'전체성적(반별)'!I15</f>
        <v>확률과 통계</v>
      </c>
      <c r="H14" s="14">
        <f>'전체성적(반별)'!J15</f>
        <v>104</v>
      </c>
      <c r="I14" s="14">
        <f>'전체성적(반별)'!K15</f>
        <v>54</v>
      </c>
      <c r="J14" s="14">
        <f>'전체성적(반별)'!L15</f>
        <v>5</v>
      </c>
      <c r="K14" s="14">
        <f>'전체성적(반별)'!M15</f>
        <v>4</v>
      </c>
      <c r="L14" s="24">
        <f>'전체성적(반별)'!N15</f>
        <v>1</v>
      </c>
      <c r="M14" s="14" t="e">
        <f>'전체성적(반별)'!#REF!</f>
        <v>#REF!</v>
      </c>
      <c r="N14" s="24" t="str">
        <f>'전체성적(반별)'!O15</f>
        <v>동아시아사</v>
      </c>
      <c r="O14" s="24">
        <f>'전체성적(반별)'!P15</f>
        <v>67</v>
      </c>
      <c r="P14" s="24">
        <f>'전체성적(반별)'!Q15</f>
        <v>99</v>
      </c>
      <c r="Q14" s="24">
        <f>'전체성적(반별)'!R15</f>
        <v>1</v>
      </c>
      <c r="R14" s="24" t="str">
        <f>'전체성적(반별)'!S15</f>
        <v>사회·문화</v>
      </c>
      <c r="S14" s="24">
        <f>'전체성적(반별)'!T15</f>
        <v>58</v>
      </c>
      <c r="T14" s="24">
        <f>'전체성적(반별)'!U15</f>
        <v>73</v>
      </c>
      <c r="U14" s="24">
        <f>'전체성적(반별)'!V15</f>
        <v>4</v>
      </c>
      <c r="V14" s="14">
        <f>'전체성적(반별)'!X15</f>
        <v>344</v>
      </c>
      <c r="W14" s="14">
        <f>'전체성적(반별)'!Y15</f>
        <v>70.666666666666671</v>
      </c>
      <c r="X14" s="14" t="e">
        <f>'전체성적(반별)'!Z15</f>
        <v>#REF!</v>
      </c>
      <c r="Y14" s="14" t="e">
        <f>'전체성적(반별)'!AA15</f>
        <v>#REF!</v>
      </c>
      <c r="Z14"/>
    </row>
    <row r="15" spans="1:26">
      <c r="A15" s="14">
        <f>'전체성적(반별)'!C16</f>
        <v>13</v>
      </c>
      <c r="B15" s="14" t="str">
        <f>'전체성적(반별)'!D16</f>
        <v>이현서</v>
      </c>
      <c r="C15" s="14" t="str">
        <f>'전체성적(반별)'!E16</f>
        <v>화법과 작문</v>
      </c>
      <c r="D15" s="14">
        <f>'전체성적(반별)'!F16</f>
        <v>78</v>
      </c>
      <c r="E15" s="14">
        <f>'전체성적(반별)'!G16</f>
        <v>17</v>
      </c>
      <c r="F15" s="14">
        <f>'전체성적(반별)'!H16</f>
        <v>7</v>
      </c>
      <c r="G15" s="14" t="str">
        <f>'전체성적(반별)'!I16</f>
        <v>확률과 통계</v>
      </c>
      <c r="H15" s="14">
        <f>'전체성적(반별)'!J16</f>
        <v>75</v>
      </c>
      <c r="I15" s="14">
        <f>'전체성적(반별)'!K16</f>
        <v>16</v>
      </c>
      <c r="J15" s="14">
        <f>'전체성적(반별)'!L16</f>
        <v>7</v>
      </c>
      <c r="K15" s="14">
        <f>'전체성적(반별)'!M16</f>
        <v>8</v>
      </c>
      <c r="L15" s="24">
        <f>'전체성적(반별)'!N16</f>
        <v>5</v>
      </c>
      <c r="M15" s="14" t="e">
        <f>'전체성적(반별)'!#REF!</f>
        <v>#REF!</v>
      </c>
      <c r="N15" s="24" t="str">
        <f>'전체성적(반별)'!O16</f>
        <v>한국지리</v>
      </c>
      <c r="O15" s="24">
        <f>'전체성적(반별)'!P16</f>
        <v>43</v>
      </c>
      <c r="P15" s="24">
        <f>'전체성적(반별)'!Q16</f>
        <v>32</v>
      </c>
      <c r="Q15" s="24">
        <f>'전체성적(반별)'!R16</f>
        <v>6</v>
      </c>
      <c r="R15" s="24" t="str">
        <f>'전체성적(반별)'!S16</f>
        <v>정치와법</v>
      </c>
      <c r="S15" s="24">
        <f>'전체성적(반별)'!T16</f>
        <v>51</v>
      </c>
      <c r="T15" s="24">
        <f>'전체성적(반별)'!U16</f>
        <v>52</v>
      </c>
      <c r="U15" s="24">
        <f>'전체성적(반별)'!V16</f>
        <v>5</v>
      </c>
      <c r="V15" s="14">
        <f>'전체성적(반별)'!X16</f>
        <v>247</v>
      </c>
      <c r="W15" s="14">
        <f>'전체성적(반별)'!Y16</f>
        <v>25</v>
      </c>
      <c r="X15" s="14" t="e">
        <f>'전체성적(반별)'!Z16</f>
        <v>#REF!</v>
      </c>
      <c r="Y15" s="14" t="e">
        <f>'전체성적(반별)'!AA16</f>
        <v>#REF!</v>
      </c>
      <c r="Z15"/>
    </row>
    <row r="16" spans="1:26">
      <c r="A16" s="14">
        <f>'전체성적(반별)'!C17</f>
        <v>14</v>
      </c>
      <c r="B16" s="14" t="str">
        <f>'전체성적(반별)'!D17</f>
        <v>이현욱</v>
      </c>
      <c r="C16" s="14" t="str">
        <f>'전체성적(반별)'!E17</f>
        <v>화법과 작문</v>
      </c>
      <c r="D16" s="14">
        <f>'전체성적(반별)'!F17</f>
        <v>124</v>
      </c>
      <c r="E16" s="14">
        <f>'전체성적(반별)'!G17</f>
        <v>93</v>
      </c>
      <c r="F16" s="14">
        <f>'전체성적(반별)'!H17</f>
        <v>2</v>
      </c>
      <c r="G16" s="14" t="str">
        <f>'전체성적(반별)'!I17</f>
        <v>확률과 통계</v>
      </c>
      <c r="H16" s="14">
        <f>'전체성적(반별)'!J17</f>
        <v>90</v>
      </c>
      <c r="I16" s="14">
        <f>'전체성적(반별)'!K17</f>
        <v>34</v>
      </c>
      <c r="J16" s="14">
        <f>'전체성적(반별)'!L17</f>
        <v>6</v>
      </c>
      <c r="K16" s="14">
        <f>'전체성적(반별)'!M17</f>
        <v>3</v>
      </c>
      <c r="L16" s="24">
        <f>'전체성적(반별)'!N17</f>
        <v>2</v>
      </c>
      <c r="M16" s="14" t="e">
        <f>'전체성적(반별)'!#REF!</f>
        <v>#REF!</v>
      </c>
      <c r="N16" s="24" t="str">
        <f>'전체성적(반별)'!O17</f>
        <v>생활과윤리</v>
      </c>
      <c r="O16" s="24">
        <f>'전체성적(반별)'!P17</f>
        <v>61</v>
      </c>
      <c r="P16" s="24">
        <f>'전체성적(반별)'!Q17</f>
        <v>84</v>
      </c>
      <c r="Q16" s="24">
        <f>'전체성적(반별)'!R17</f>
        <v>3</v>
      </c>
      <c r="R16" s="24" t="str">
        <f>'전체성적(반별)'!S17</f>
        <v>동아시아사</v>
      </c>
      <c r="S16" s="24">
        <f>'전체성적(반별)'!T17</f>
        <v>57</v>
      </c>
      <c r="T16" s="24">
        <f>'전체성적(반별)'!U17</f>
        <v>68</v>
      </c>
      <c r="U16" s="24">
        <f>'전체성적(반별)'!V17</f>
        <v>4</v>
      </c>
      <c r="V16" s="14">
        <f>'전체성적(반별)'!X17</f>
        <v>332</v>
      </c>
      <c r="W16" s="14">
        <f>'전체성적(반별)'!Y17</f>
        <v>67.666666666666671</v>
      </c>
      <c r="X16" s="14" t="e">
        <f>'전체성적(반별)'!Z17</f>
        <v>#REF!</v>
      </c>
      <c r="Y16" s="14" t="e">
        <f>'전체성적(반별)'!AA17</f>
        <v>#REF!</v>
      </c>
      <c r="Z16"/>
    </row>
    <row r="17" spans="1:26">
      <c r="A17" s="14">
        <f>'전체성적(반별)'!C18</f>
        <v>15</v>
      </c>
      <c r="B17" s="14" t="str">
        <f>'전체성적(반별)'!D18</f>
        <v>임현빈</v>
      </c>
      <c r="C17" s="14" t="str">
        <f>'전체성적(반별)'!E18</f>
        <v>화법과 작문</v>
      </c>
      <c r="D17" s="14">
        <f>'전체성적(반별)'!F18</f>
        <v>98</v>
      </c>
      <c r="E17" s="14">
        <f>'전체성적(반별)'!G18</f>
        <v>39</v>
      </c>
      <c r="F17" s="14">
        <f>'전체성적(반별)'!H18</f>
        <v>6</v>
      </c>
      <c r="G17" s="14" t="str">
        <f>'전체성적(반별)'!I18</f>
        <v>확률과 통계</v>
      </c>
      <c r="H17" s="14">
        <f>'전체성적(반별)'!J18</f>
        <v>79</v>
      </c>
      <c r="I17" s="14">
        <f>'전체성적(반별)'!K18</f>
        <v>23</v>
      </c>
      <c r="J17" s="14">
        <f>'전체성적(반별)'!L18</f>
        <v>6</v>
      </c>
      <c r="K17" s="14">
        <f>'전체성적(반별)'!M18</f>
        <v>4</v>
      </c>
      <c r="L17" s="24">
        <f>'전체성적(반별)'!N18</f>
        <v>4</v>
      </c>
      <c r="M17" s="14" t="e">
        <f>'전체성적(반별)'!#REF!</f>
        <v>#REF!</v>
      </c>
      <c r="N17" s="24" t="str">
        <f>'전체성적(반별)'!O18</f>
        <v>생활과윤리</v>
      </c>
      <c r="O17" s="24">
        <f>'전체성적(반별)'!P18</f>
        <v>41</v>
      </c>
      <c r="P17" s="24">
        <f>'전체성적(반별)'!Q18</f>
        <v>22</v>
      </c>
      <c r="Q17" s="24">
        <f>'전체성적(반별)'!R18</f>
        <v>6</v>
      </c>
      <c r="R17" s="24" t="str">
        <f>'전체성적(반별)'!S18</f>
        <v>사회·문화</v>
      </c>
      <c r="S17" s="24">
        <f>'전체성적(반별)'!T18</f>
        <v>50</v>
      </c>
      <c r="T17" s="24">
        <f>'전체성적(반별)'!U18</f>
        <v>47</v>
      </c>
      <c r="U17" s="24">
        <f>'전체성적(반별)'!V18</f>
        <v>5</v>
      </c>
      <c r="V17" s="14">
        <f>'전체성적(반별)'!X18</f>
        <v>268</v>
      </c>
      <c r="W17" s="14">
        <f>'전체성적(반별)'!Y18</f>
        <v>32.166666666666664</v>
      </c>
      <c r="X17" s="14" t="e">
        <f>'전체성적(반별)'!Z18</f>
        <v>#REF!</v>
      </c>
      <c r="Y17" s="14" t="e">
        <f>'전체성적(반별)'!AA18</f>
        <v>#REF!</v>
      </c>
      <c r="Z17"/>
    </row>
    <row r="18" spans="1:26">
      <c r="A18" s="14">
        <f>'전체성적(반별)'!C19</f>
        <v>16</v>
      </c>
      <c r="B18" s="14" t="str">
        <f>'전체성적(반별)'!D19</f>
        <v>전상혁</v>
      </c>
      <c r="C18" s="14" t="str">
        <f>'전체성적(반별)'!E19</f>
        <v>화법과 작문</v>
      </c>
      <c r="D18" s="14">
        <f>'전체성적(반별)'!F19</f>
        <v>110</v>
      </c>
      <c r="E18" s="14">
        <f>'전체성적(반별)'!G19</f>
        <v>61</v>
      </c>
      <c r="F18" s="14">
        <f>'전체성적(반별)'!H19</f>
        <v>4</v>
      </c>
      <c r="G18" s="14" t="str">
        <f>'전체성적(반별)'!I19</f>
        <v>확률과 통계</v>
      </c>
      <c r="H18" s="14">
        <f>'전체성적(반별)'!J19</f>
        <v>109</v>
      </c>
      <c r="I18" s="14">
        <f>'전체성적(반별)'!K19</f>
        <v>62</v>
      </c>
      <c r="J18" s="14">
        <f>'전체성적(반별)'!L19</f>
        <v>4</v>
      </c>
      <c r="K18" s="14">
        <f>'전체성적(반별)'!M19</f>
        <v>2</v>
      </c>
      <c r="L18" s="24">
        <f>'전체성적(반별)'!N19</f>
        <v>4</v>
      </c>
      <c r="M18" s="14" t="e">
        <f>'전체성적(반별)'!#REF!</f>
        <v>#REF!</v>
      </c>
      <c r="N18" s="24" t="str">
        <f>'전체성적(반별)'!O19</f>
        <v>생활과윤리</v>
      </c>
      <c r="O18" s="24">
        <f>'전체성적(반별)'!P19</f>
        <v>48</v>
      </c>
      <c r="P18" s="24">
        <f>'전체성적(반별)'!Q19</f>
        <v>41</v>
      </c>
      <c r="Q18" s="24">
        <f>'전체성적(반별)'!R19</f>
        <v>5</v>
      </c>
      <c r="R18" s="24" t="str">
        <f>'전체성적(반별)'!S19</f>
        <v>사회·문화</v>
      </c>
      <c r="S18" s="24">
        <f>'전체성적(반별)'!T19</f>
        <v>56</v>
      </c>
      <c r="T18" s="24">
        <f>'전체성적(반별)'!U19</f>
        <v>67</v>
      </c>
      <c r="U18" s="24">
        <f>'전체성적(반별)'!V19</f>
        <v>4</v>
      </c>
      <c r="V18" s="14">
        <f>'전체성적(반별)'!X19</f>
        <v>323</v>
      </c>
      <c r="W18" s="14">
        <f>'전체성적(반별)'!Y19</f>
        <v>59</v>
      </c>
      <c r="X18" s="14" t="e">
        <f>'전체성적(반별)'!Z19</f>
        <v>#REF!</v>
      </c>
      <c r="Y18" s="14" t="e">
        <f>'전체성적(반별)'!AA19</f>
        <v>#REF!</v>
      </c>
      <c r="Z18"/>
    </row>
    <row r="19" spans="1:26">
      <c r="A19" s="14">
        <f>'전체성적(반별)'!C20</f>
        <v>17</v>
      </c>
      <c r="B19" s="14" t="str">
        <f>'전체성적(반별)'!D20</f>
        <v>정민겸</v>
      </c>
      <c r="C19" s="14" t="str">
        <f>'전체성적(반별)'!E20</f>
        <v>화법과 작문</v>
      </c>
      <c r="D19" s="14">
        <f>'전체성적(반별)'!F20</f>
        <v>59</v>
      </c>
      <c r="E19" s="14">
        <f>'전체성적(반별)'!G20</f>
        <v>3</v>
      </c>
      <c r="F19" s="14">
        <f>'전체성적(반별)'!H20</f>
        <v>9</v>
      </c>
      <c r="G19" s="14" t="str">
        <f>'전체성적(반별)'!I20</f>
        <v>미적분</v>
      </c>
      <c r="H19" s="14">
        <f>'전체성적(반별)'!J20</f>
        <v>75</v>
      </c>
      <c r="I19" s="14">
        <f>'전체성적(반별)'!K20</f>
        <v>16</v>
      </c>
      <c r="J19" s="14">
        <f>'전체성적(반별)'!L20</f>
        <v>7</v>
      </c>
      <c r="K19" s="14">
        <f>'전체성적(반별)'!M20</f>
        <v>8</v>
      </c>
      <c r="L19" s="24">
        <f>'전체성적(반별)'!N20</f>
        <v>2</v>
      </c>
      <c r="M19" s="14" t="e">
        <f>'전체성적(반별)'!#REF!</f>
        <v>#REF!</v>
      </c>
      <c r="N19" s="24" t="str">
        <f>'전체성적(반별)'!O20</f>
        <v>동아시아사</v>
      </c>
      <c r="O19" s="24">
        <f>'전체성적(반별)'!P20</f>
        <v>50</v>
      </c>
      <c r="P19" s="24">
        <f>'전체성적(반별)'!Q20</f>
        <v>51</v>
      </c>
      <c r="Q19" s="24">
        <f>'전체성적(반별)'!R20</f>
        <v>5</v>
      </c>
      <c r="R19" s="24" t="str">
        <f>'전체성적(반별)'!S20</f>
        <v>세계사</v>
      </c>
      <c r="S19" s="24">
        <f>'전체성적(반별)'!T20</f>
        <v>40</v>
      </c>
      <c r="T19" s="24">
        <f>'전체성적(반별)'!U20</f>
        <v>16</v>
      </c>
      <c r="U19" s="24">
        <f>'전체성적(반별)'!V20</f>
        <v>7</v>
      </c>
      <c r="V19" s="14">
        <f>'전체성적(반별)'!X20</f>
        <v>224</v>
      </c>
      <c r="W19" s="14">
        <f>'전체성적(반별)'!Y20</f>
        <v>17.5</v>
      </c>
      <c r="X19" s="14" t="e">
        <f>'전체성적(반별)'!Z20</f>
        <v>#REF!</v>
      </c>
      <c r="Y19" s="14" t="e">
        <f>'전체성적(반별)'!AA20</f>
        <v>#REF!</v>
      </c>
      <c r="Z19"/>
    </row>
    <row r="20" spans="1:26">
      <c r="A20" s="14">
        <f>'전체성적(반별)'!C21</f>
        <v>18</v>
      </c>
      <c r="B20" s="14" t="str">
        <f>'전체성적(반별)'!D21</f>
        <v>정해준</v>
      </c>
      <c r="C20" s="14" t="str">
        <f>'전체성적(반별)'!E21</f>
        <v>화법과 작문</v>
      </c>
      <c r="D20" s="14">
        <f>'전체성적(반별)'!F21</f>
        <v>65</v>
      </c>
      <c r="E20" s="14">
        <f>'전체성적(반별)'!G21</f>
        <v>9</v>
      </c>
      <c r="F20" s="14">
        <f>'전체성적(반별)'!H21</f>
        <v>8</v>
      </c>
      <c r="G20" s="14" t="str">
        <f>'전체성적(반별)'!I21</f>
        <v>확률과 통계</v>
      </c>
      <c r="H20" s="14">
        <f>'전체성적(반별)'!J21</f>
        <v>75</v>
      </c>
      <c r="I20" s="14">
        <f>'전체성적(반별)'!K21</f>
        <v>16</v>
      </c>
      <c r="J20" s="14">
        <f>'전체성적(반별)'!L21</f>
        <v>7</v>
      </c>
      <c r="K20" s="14">
        <f>'전체성적(반별)'!M21</f>
        <v>6</v>
      </c>
      <c r="L20" s="24">
        <f>'전체성적(반별)'!N21</f>
        <v>5</v>
      </c>
      <c r="M20" s="14" t="e">
        <f>'전체성적(반별)'!#REF!</f>
        <v>#REF!</v>
      </c>
      <c r="N20" s="24" t="str">
        <f>'전체성적(반별)'!O21</f>
        <v>한국지리</v>
      </c>
      <c r="O20" s="24">
        <f>'전체성적(반별)'!P21</f>
        <v>46</v>
      </c>
      <c r="P20" s="24">
        <f>'전체성적(반별)'!Q21</f>
        <v>42</v>
      </c>
      <c r="Q20" s="24">
        <f>'전체성적(반별)'!R21</f>
        <v>5</v>
      </c>
      <c r="R20" s="24" t="str">
        <f>'전체성적(반별)'!S21</f>
        <v>사회·문화</v>
      </c>
      <c r="S20" s="24">
        <f>'전체성적(반별)'!T21</f>
        <v>31</v>
      </c>
      <c r="T20" s="24">
        <f>'전체성적(반별)'!U21</f>
        <v>1</v>
      </c>
      <c r="U20" s="24">
        <f>'전체성적(반별)'!V21</f>
        <v>9</v>
      </c>
      <c r="V20" s="14">
        <f>'전체성적(반별)'!X21</f>
        <v>217</v>
      </c>
      <c r="W20" s="14">
        <f>'전체성적(반별)'!Y21</f>
        <v>15.5</v>
      </c>
      <c r="X20" s="14" t="e">
        <f>'전체성적(반별)'!Z21</f>
        <v>#REF!</v>
      </c>
      <c r="Y20" s="14" t="e">
        <f>'전체성적(반별)'!AA21</f>
        <v>#REF!</v>
      </c>
      <c r="Z20"/>
    </row>
    <row r="21" spans="1:26">
      <c r="A21" s="14">
        <f>'전체성적(반별)'!C22</f>
        <v>19</v>
      </c>
      <c r="B21" s="14" t="str">
        <f>'전체성적(반별)'!D22</f>
        <v>제효승</v>
      </c>
      <c r="C21" s="14" t="str">
        <f>'전체성적(반별)'!E22</f>
        <v>화법과 작문</v>
      </c>
      <c r="D21" s="14">
        <f>'전체성적(반별)'!F22</f>
        <v>43</v>
      </c>
      <c r="E21" s="14">
        <f>'전체성적(반별)'!G22</f>
        <v>0</v>
      </c>
      <c r="F21" s="14">
        <f>'전체성적(반별)'!H22</f>
        <v>9</v>
      </c>
      <c r="G21" s="14" t="str">
        <f>'전체성적(반별)'!I22</f>
        <v>미적분</v>
      </c>
      <c r="H21" s="14">
        <f>'전체성적(반별)'!J22</f>
        <v>72</v>
      </c>
      <c r="I21" s="14">
        <f>'전체성적(반별)'!K22</f>
        <v>9</v>
      </c>
      <c r="J21" s="14">
        <f>'전체성적(반별)'!L22</f>
        <v>8</v>
      </c>
      <c r="K21" s="14">
        <f>'전체성적(반별)'!M22</f>
        <v>9</v>
      </c>
      <c r="L21" s="24">
        <f>'전체성적(반별)'!N22</f>
        <v>8</v>
      </c>
      <c r="M21" s="14" t="e">
        <f>'전체성적(반별)'!#REF!</f>
        <v>#REF!</v>
      </c>
      <c r="N21" s="24" t="str">
        <f>'전체성적(반별)'!O22</f>
        <v>윤리와사상</v>
      </c>
      <c r="O21" s="24">
        <f>'전체성적(반별)'!P22</f>
        <v>40</v>
      </c>
      <c r="P21" s="24">
        <f>'전체성적(반별)'!Q22</f>
        <v>18</v>
      </c>
      <c r="Q21" s="24">
        <f>'전체성적(반별)'!R22</f>
        <v>7</v>
      </c>
      <c r="R21" s="24" t="str">
        <f>'전체성적(반별)'!S22</f>
        <v>사회·문화</v>
      </c>
      <c r="S21" s="24">
        <f>'전체성적(반별)'!T22</f>
        <v>34</v>
      </c>
      <c r="T21" s="24">
        <f>'전체성적(반별)'!U22</f>
        <v>5</v>
      </c>
      <c r="U21" s="24">
        <f>'전체성적(반별)'!V22</f>
        <v>8</v>
      </c>
      <c r="V21" s="14">
        <f>'전체성적(반별)'!X22</f>
        <v>189</v>
      </c>
      <c r="W21" s="14">
        <f>'전체성적(반별)'!Y22</f>
        <v>6.833333333333333</v>
      </c>
      <c r="X21" s="14" t="e">
        <f>'전체성적(반별)'!Z22</f>
        <v>#REF!</v>
      </c>
      <c r="Y21" s="14" t="e">
        <f>'전체성적(반별)'!AA22</f>
        <v>#REF!</v>
      </c>
      <c r="Z21"/>
    </row>
    <row r="22" spans="1:26">
      <c r="A22" s="14">
        <v>3121</v>
      </c>
      <c r="B22" s="14" t="s">
        <v>140</v>
      </c>
      <c r="C22" s="14" t="s">
        <v>164</v>
      </c>
      <c r="D22" s="14">
        <v>107</v>
      </c>
      <c r="E22" s="14">
        <v>57.12</v>
      </c>
      <c r="F22" s="14">
        <v>5</v>
      </c>
      <c r="G22" s="14" t="s">
        <v>159</v>
      </c>
      <c r="H22" s="14">
        <v>113</v>
      </c>
      <c r="I22" s="14">
        <v>69.78</v>
      </c>
      <c r="J22" s="14">
        <v>4</v>
      </c>
      <c r="K22" s="14">
        <v>5</v>
      </c>
      <c r="L22" s="24">
        <v>6</v>
      </c>
      <c r="M22" s="14" t="s">
        <v>141</v>
      </c>
      <c r="N22" s="24" t="s">
        <v>142</v>
      </c>
      <c r="O22" s="24">
        <v>50</v>
      </c>
      <c r="P22" s="24">
        <v>59.83</v>
      </c>
      <c r="Q22" s="24">
        <v>4</v>
      </c>
      <c r="R22" s="24" t="s">
        <v>143</v>
      </c>
      <c r="S22" s="24">
        <v>33</v>
      </c>
      <c r="T22" s="24">
        <v>0.81</v>
      </c>
      <c r="U22" s="24">
        <v>9</v>
      </c>
      <c r="V22" s="14">
        <v>303</v>
      </c>
      <c r="W22" s="14">
        <v>42.3</v>
      </c>
      <c r="X22" s="14">
        <v>76</v>
      </c>
      <c r="Y22" s="14">
        <v>76</v>
      </c>
      <c r="Z22"/>
    </row>
    <row r="23" spans="1:26">
      <c r="A23" s="14">
        <f>'전체성적(반별)'!C24</f>
        <v>21</v>
      </c>
      <c r="B23" s="14" t="str">
        <f>'전체성적(반별)'!D24</f>
        <v>허원령</v>
      </c>
      <c r="C23" s="14" t="str">
        <f>'전체성적(반별)'!E24</f>
        <v>화법과 작문</v>
      </c>
      <c r="D23" s="14">
        <f>'전체성적(반별)'!F24</f>
        <v>97</v>
      </c>
      <c r="E23" s="14">
        <f>'전체성적(반별)'!G24</f>
        <v>37</v>
      </c>
      <c r="F23" s="14">
        <f>'전체성적(반별)'!H24</f>
        <v>6</v>
      </c>
      <c r="G23" s="14" t="str">
        <f>'전체성적(반별)'!I24</f>
        <v>확률과 통계</v>
      </c>
      <c r="H23" s="14">
        <f>'전체성적(반별)'!J24</f>
        <v>109</v>
      </c>
      <c r="I23" s="14">
        <f>'전체성적(반별)'!K24</f>
        <v>62</v>
      </c>
      <c r="J23" s="14">
        <f>'전체성적(반별)'!L24</f>
        <v>4</v>
      </c>
      <c r="K23" s="14">
        <f>'전체성적(반별)'!M24</f>
        <v>4</v>
      </c>
      <c r="L23" s="24">
        <f>'전체성적(반별)'!N24</f>
        <v>6</v>
      </c>
      <c r="M23" s="14" t="e">
        <f>'전체성적(반별)'!#REF!</f>
        <v>#REF!</v>
      </c>
      <c r="N23" s="24" t="str">
        <f>'전체성적(반별)'!O24</f>
        <v>한국지리</v>
      </c>
      <c r="O23" s="24">
        <f>'전체성적(반별)'!P24</f>
        <v>62</v>
      </c>
      <c r="P23" s="24">
        <f>'전체성적(반별)'!Q24</f>
        <v>83</v>
      </c>
      <c r="Q23" s="24">
        <f>'전체성적(반별)'!R24</f>
        <v>3</v>
      </c>
      <c r="R23" s="24" t="str">
        <f>'전체성적(반별)'!S24</f>
        <v>정치와법</v>
      </c>
      <c r="S23" s="24">
        <f>'전체성적(반별)'!T24</f>
        <v>63</v>
      </c>
      <c r="T23" s="24">
        <f>'전체성적(반별)'!U24</f>
        <v>88</v>
      </c>
      <c r="U23" s="24">
        <f>'전체성적(반별)'!V24</f>
        <v>2</v>
      </c>
      <c r="V23" s="14">
        <f>'전체성적(반별)'!X24</f>
        <v>331</v>
      </c>
      <c r="W23" s="14">
        <f>'전체성적(반별)'!Y24</f>
        <v>61.5</v>
      </c>
      <c r="X23" s="14" t="e">
        <f>'전체성적(반별)'!Z24</f>
        <v>#REF!</v>
      </c>
      <c r="Y23" s="14" t="e">
        <f>'전체성적(반별)'!AA24</f>
        <v>#REF!</v>
      </c>
      <c r="Z23"/>
    </row>
    <row r="24" spans="1:26">
      <c r="A24" s="14">
        <f>'전체성적(반별)'!C25</f>
        <v>1</v>
      </c>
      <c r="B24" s="14" t="str">
        <f>'전체성적(반별)'!D25</f>
        <v>고동현</v>
      </c>
      <c r="C24" s="14" t="str">
        <f>'전체성적(반별)'!E25</f>
        <v>화법과 작문</v>
      </c>
      <c r="D24" s="14">
        <f>'전체성적(반별)'!F25</f>
        <v>76</v>
      </c>
      <c r="E24" s="14">
        <f>'전체성적(반별)'!G25</f>
        <v>16</v>
      </c>
      <c r="F24" s="14">
        <f>'전체성적(반별)'!H25</f>
        <v>7</v>
      </c>
      <c r="G24" s="14" t="str">
        <f>'전체성적(반별)'!I25</f>
        <v>확률과 통계</v>
      </c>
      <c r="H24" s="14">
        <f>'전체성적(반별)'!J25</f>
        <v>68</v>
      </c>
      <c r="I24" s="14">
        <f>'전체성적(반별)'!K25</f>
        <v>3</v>
      </c>
      <c r="J24" s="14">
        <f>'전체성적(반별)'!L25</f>
        <v>8</v>
      </c>
      <c r="K24" s="14">
        <f>'전체성적(반별)'!M25</f>
        <v>6</v>
      </c>
      <c r="L24" s="24">
        <f>'전체성적(반별)'!N25</f>
        <v>7</v>
      </c>
      <c r="M24" s="14" t="e">
        <f>'전체성적(반별)'!#REF!</f>
        <v>#REF!</v>
      </c>
      <c r="N24" s="24" t="str">
        <f>'전체성적(반별)'!O25</f>
        <v>생활과윤리</v>
      </c>
      <c r="O24" s="24">
        <f>'전체성적(반별)'!P25</f>
        <v>34</v>
      </c>
      <c r="P24" s="24">
        <f>'전체성적(반별)'!Q25</f>
        <v>7</v>
      </c>
      <c r="Q24" s="24">
        <f>'전체성적(반별)'!R25</f>
        <v>8</v>
      </c>
      <c r="R24" s="24" t="str">
        <f>'전체성적(반별)'!S25</f>
        <v>한국지리</v>
      </c>
      <c r="S24" s="24">
        <f>'전체성적(반별)'!T25</f>
        <v>40</v>
      </c>
      <c r="T24" s="24">
        <f>'전체성적(반별)'!U25</f>
        <v>20</v>
      </c>
      <c r="U24" s="24">
        <f>'전체성적(반별)'!V25</f>
        <v>7</v>
      </c>
      <c r="V24" s="14">
        <f>'전체성적(반별)'!X25</f>
        <v>218</v>
      </c>
      <c r="W24" s="14">
        <f>'전체성적(반별)'!Y25</f>
        <v>10.833333333333334</v>
      </c>
      <c r="X24" s="14" t="e">
        <f>'전체성적(반별)'!Z25</f>
        <v>#REF!</v>
      </c>
      <c r="Y24" s="14" t="e">
        <f>'전체성적(반별)'!AA25</f>
        <v>#REF!</v>
      </c>
      <c r="Z24"/>
    </row>
    <row r="25" spans="1:26">
      <c r="A25" s="14">
        <f>'전체성적(반별)'!C26</f>
        <v>2</v>
      </c>
      <c r="B25" s="14" t="str">
        <f>'전체성적(반별)'!D26</f>
        <v>김승민</v>
      </c>
      <c r="C25" s="14" t="str">
        <f>'전체성적(반별)'!E26</f>
        <v>화법과 작문</v>
      </c>
      <c r="D25" s="14">
        <f>'전체성적(반별)'!F26</f>
        <v>93</v>
      </c>
      <c r="E25" s="14">
        <f>'전체성적(반별)'!G26</f>
        <v>32</v>
      </c>
      <c r="F25" s="14">
        <f>'전체성적(반별)'!H26</f>
        <v>6</v>
      </c>
      <c r="G25" s="14" t="str">
        <f>'전체성적(반별)'!I26</f>
        <v>확률과 통계</v>
      </c>
      <c r="H25" s="14">
        <f>'전체성적(반별)'!J26</f>
        <v>102</v>
      </c>
      <c r="I25" s="14">
        <f>'전체성적(반별)'!K26</f>
        <v>50</v>
      </c>
      <c r="J25" s="14">
        <f>'전체성적(반별)'!L26</f>
        <v>5</v>
      </c>
      <c r="K25" s="14">
        <f>'전체성적(반별)'!M26</f>
        <v>4</v>
      </c>
      <c r="L25" s="24">
        <f>'전체성적(반별)'!N26</f>
        <v>4</v>
      </c>
      <c r="M25" s="14" t="e">
        <f>'전체성적(반별)'!#REF!</f>
        <v>#REF!</v>
      </c>
      <c r="N25" s="24" t="str">
        <f>'전체성적(반별)'!O26</f>
        <v>생활과윤리</v>
      </c>
      <c r="O25" s="24">
        <f>'전체성적(반별)'!P26</f>
        <v>62</v>
      </c>
      <c r="P25" s="24">
        <f>'전체성적(반별)'!Q26</f>
        <v>87</v>
      </c>
      <c r="Q25" s="24">
        <f>'전체성적(반별)'!R26</f>
        <v>2</v>
      </c>
      <c r="R25" s="24" t="str">
        <f>'전체성적(반별)'!S26</f>
        <v>사회·문화</v>
      </c>
      <c r="S25" s="24">
        <f>'전체성적(반별)'!T26</f>
        <v>50</v>
      </c>
      <c r="T25" s="24">
        <f>'전체성적(반별)'!U26</f>
        <v>47</v>
      </c>
      <c r="U25" s="24">
        <f>'전체성적(반별)'!V26</f>
        <v>5</v>
      </c>
      <c r="V25" s="14">
        <f>'전체성적(반별)'!X26</f>
        <v>307</v>
      </c>
      <c r="W25" s="14">
        <f>'전체성적(반별)'!Y26</f>
        <v>49.666666666666664</v>
      </c>
      <c r="X25" s="14" t="e">
        <f>'전체성적(반별)'!Z26</f>
        <v>#REF!</v>
      </c>
      <c r="Y25" s="14" t="e">
        <f>'전체성적(반별)'!AA26</f>
        <v>#REF!</v>
      </c>
      <c r="Z25"/>
    </row>
    <row r="26" spans="1:26">
      <c r="A26" s="14">
        <f>'전체성적(반별)'!C27</f>
        <v>3</v>
      </c>
      <c r="B26" s="14" t="str">
        <f>'전체성적(반별)'!D27</f>
        <v>김시훈</v>
      </c>
      <c r="C26" s="14" t="str">
        <f>'전체성적(반별)'!E27</f>
        <v>화법과 작문</v>
      </c>
      <c r="D26" s="14">
        <f>'전체성적(반별)'!F27</f>
        <v>124</v>
      </c>
      <c r="E26" s="14">
        <f>'전체성적(반별)'!G27</f>
        <v>93</v>
      </c>
      <c r="F26" s="14">
        <f>'전체성적(반별)'!H27</f>
        <v>2</v>
      </c>
      <c r="G26" s="14" t="str">
        <f>'전체성적(반별)'!I27</f>
        <v>미적분</v>
      </c>
      <c r="H26" s="14">
        <f>'전체성적(반별)'!J27</f>
        <v>114</v>
      </c>
      <c r="I26" s="14">
        <f>'전체성적(반별)'!K27</f>
        <v>70</v>
      </c>
      <c r="J26" s="14">
        <f>'전체성적(반별)'!L27</f>
        <v>4</v>
      </c>
      <c r="K26" s="14">
        <f>'전체성적(반별)'!M27</f>
        <v>1</v>
      </c>
      <c r="L26" s="24">
        <f>'전체성적(반별)'!N27</f>
        <v>1</v>
      </c>
      <c r="M26" s="14" t="e">
        <f>'전체성적(반별)'!#REF!</f>
        <v>#REF!</v>
      </c>
      <c r="N26" s="24" t="str">
        <f>'전체성적(반별)'!O27</f>
        <v>생활과윤리</v>
      </c>
      <c r="O26" s="24">
        <f>'전체성적(반별)'!P27</f>
        <v>64</v>
      </c>
      <c r="P26" s="24">
        <f>'전체성적(반별)'!Q27</f>
        <v>94</v>
      </c>
      <c r="Q26" s="24">
        <f>'전체성적(반별)'!R27</f>
        <v>1</v>
      </c>
      <c r="R26" s="24" t="str">
        <f>'전체성적(반별)'!S27</f>
        <v>세계사</v>
      </c>
      <c r="S26" s="24">
        <f>'전체성적(반별)'!T27</f>
        <v>61</v>
      </c>
      <c r="T26" s="24">
        <f>'전체성적(반별)'!U27</f>
        <v>80</v>
      </c>
      <c r="U26" s="24">
        <f>'전체성적(반별)'!V27</f>
        <v>3</v>
      </c>
      <c r="V26" s="14">
        <f>'전체성적(반별)'!X27</f>
        <v>363</v>
      </c>
      <c r="W26" s="14">
        <f>'전체성적(반별)'!Y27</f>
        <v>83.333333333333329</v>
      </c>
      <c r="X26" s="14" t="e">
        <f>'전체성적(반별)'!Z27</f>
        <v>#REF!</v>
      </c>
      <c r="Y26" s="14" t="e">
        <f>'전체성적(반별)'!AA27</f>
        <v>#REF!</v>
      </c>
      <c r="Z26"/>
    </row>
    <row r="27" spans="1:26">
      <c r="A27" s="14">
        <f>'전체성적(반별)'!C28</f>
        <v>4</v>
      </c>
      <c r="B27" s="14" t="str">
        <f>'전체성적(반별)'!D28</f>
        <v>김태형</v>
      </c>
      <c r="C27" s="14" t="str">
        <f>'전체성적(반별)'!E28</f>
        <v>언어와 매체</v>
      </c>
      <c r="D27" s="14">
        <f>'전체성적(반별)'!F28</f>
        <v>59</v>
      </c>
      <c r="E27" s="14">
        <f>'전체성적(반별)'!G28</f>
        <v>3</v>
      </c>
      <c r="F27" s="14">
        <f>'전체성적(반별)'!H28</f>
        <v>9</v>
      </c>
      <c r="G27" s="14" t="str">
        <f>'전체성적(반별)'!I28</f>
        <v>미적분</v>
      </c>
      <c r="H27" s="14">
        <f>'전체성적(반별)'!J28</f>
        <v>73</v>
      </c>
      <c r="I27" s="14">
        <f>'전체성적(반별)'!K28</f>
        <v>11</v>
      </c>
      <c r="J27" s="14">
        <f>'전체성적(반별)'!L28</f>
        <v>7</v>
      </c>
      <c r="K27" s="14">
        <f>'전체성적(반별)'!M28</f>
        <v>8</v>
      </c>
      <c r="L27" s="24">
        <f>'전체성적(반별)'!N28</f>
        <v>4</v>
      </c>
      <c r="M27" s="14" t="e">
        <f>'전체성적(반별)'!#REF!</f>
        <v>#REF!</v>
      </c>
      <c r="N27" s="24" t="str">
        <f>'전체성적(반별)'!O28</f>
        <v>생활과윤리</v>
      </c>
      <c r="O27" s="24">
        <f>'전체성적(반별)'!P28</f>
        <v>38</v>
      </c>
      <c r="P27" s="24">
        <f>'전체성적(반별)'!Q28</f>
        <v>17</v>
      </c>
      <c r="Q27" s="24">
        <f>'전체성적(반별)'!R28</f>
        <v>7</v>
      </c>
      <c r="R27" s="24" t="str">
        <f>'전체성적(반별)'!S28</f>
        <v>동아시아사</v>
      </c>
      <c r="S27" s="24">
        <f>'전체성적(반별)'!T28</f>
        <v>36</v>
      </c>
      <c r="T27" s="24">
        <f>'전체성적(반별)'!U28</f>
        <v>8</v>
      </c>
      <c r="U27" s="24">
        <f>'전체성적(반별)'!V28</f>
        <v>8</v>
      </c>
      <c r="V27" s="14">
        <f>'전체성적(반별)'!X28</f>
        <v>206</v>
      </c>
      <c r="W27" s="14">
        <f>'전체성적(반별)'!Y28</f>
        <v>8.8333333333333339</v>
      </c>
      <c r="X27" s="14" t="e">
        <f>'전체성적(반별)'!Z28</f>
        <v>#REF!</v>
      </c>
      <c r="Y27" s="14" t="e">
        <f>'전체성적(반별)'!AA28</f>
        <v>#REF!</v>
      </c>
      <c r="Z27"/>
    </row>
    <row r="28" spans="1:26">
      <c r="A28" s="14">
        <f>'전체성적(반별)'!C29</f>
        <v>5</v>
      </c>
      <c r="B28" s="14" t="str">
        <f>'전체성적(반별)'!D29</f>
        <v>박석범</v>
      </c>
      <c r="C28" s="14" t="str">
        <f>'전체성적(반별)'!E29</f>
        <v>언어와 매체</v>
      </c>
      <c r="D28" s="14">
        <f>'전체성적(반별)'!F29</f>
        <v>104</v>
      </c>
      <c r="E28" s="14">
        <f>'전체성적(반별)'!G29</f>
        <v>50</v>
      </c>
      <c r="F28" s="14">
        <f>'전체성적(반별)'!H29</f>
        <v>5</v>
      </c>
      <c r="G28" s="14" t="str">
        <f>'전체성적(반별)'!I29</f>
        <v>확률과 통계</v>
      </c>
      <c r="H28" s="14">
        <f>'전체성적(반별)'!J29</f>
        <v>111</v>
      </c>
      <c r="I28" s="14">
        <f>'전체성적(반별)'!K29</f>
        <v>65</v>
      </c>
      <c r="J28" s="14">
        <f>'전체성적(반별)'!L29</f>
        <v>4</v>
      </c>
      <c r="K28" s="14">
        <f>'전체성적(반별)'!M29</f>
        <v>3</v>
      </c>
      <c r="L28" s="24">
        <f>'전체성적(반별)'!N29</f>
        <v>2</v>
      </c>
      <c r="M28" s="14" t="e">
        <f>'전체성적(반별)'!#REF!</f>
        <v>#REF!</v>
      </c>
      <c r="N28" s="24" t="str">
        <f>'전체성적(반별)'!O29</f>
        <v>경제</v>
      </c>
      <c r="O28" s="24">
        <f>'전체성적(반별)'!P29</f>
        <v>58</v>
      </c>
      <c r="P28" s="24">
        <f>'전체성적(반별)'!Q29</f>
        <v>74</v>
      </c>
      <c r="Q28" s="24">
        <f>'전체성적(반별)'!R29</f>
        <v>4</v>
      </c>
      <c r="R28" s="24" t="str">
        <f>'전체성적(반별)'!S29</f>
        <v>정치와법</v>
      </c>
      <c r="S28" s="24">
        <f>'전체성적(반별)'!T29</f>
        <v>58</v>
      </c>
      <c r="T28" s="24">
        <f>'전체성적(반별)'!U29</f>
        <v>72</v>
      </c>
      <c r="U28" s="24">
        <f>'전체성적(반별)'!V29</f>
        <v>4</v>
      </c>
      <c r="V28" s="14">
        <f>'전체성적(반별)'!X29</f>
        <v>331</v>
      </c>
      <c r="W28" s="14">
        <f>'전체성적(반별)'!Y29</f>
        <v>62.666666666666664</v>
      </c>
      <c r="X28" s="14" t="e">
        <f>'전체성적(반별)'!Z29</f>
        <v>#REF!</v>
      </c>
      <c r="Y28" s="14" t="e">
        <f>'전체성적(반별)'!AA29</f>
        <v>#REF!</v>
      </c>
      <c r="Z28"/>
    </row>
    <row r="29" spans="1:26">
      <c r="A29" s="14">
        <f>'전체성적(반별)'!C30</f>
        <v>6</v>
      </c>
      <c r="B29" s="14" t="str">
        <f>'전체성적(반별)'!D30</f>
        <v>박정석</v>
      </c>
      <c r="C29" s="14" t="str">
        <f>'전체성적(반별)'!E30</f>
        <v>화법과 작문</v>
      </c>
      <c r="D29" s="14">
        <f>'전체성적(반별)'!F30</f>
        <v>94</v>
      </c>
      <c r="E29" s="14">
        <f>'전체성적(반별)'!G30</f>
        <v>33</v>
      </c>
      <c r="F29" s="14">
        <f>'전체성적(반별)'!H30</f>
        <v>6</v>
      </c>
      <c r="G29" s="14" t="str">
        <f>'전체성적(반별)'!I30</f>
        <v>미적분</v>
      </c>
      <c r="H29" s="14">
        <f>'전체성적(반별)'!J30</f>
        <v>82</v>
      </c>
      <c r="I29" s="14">
        <f>'전체성적(반별)'!K30</f>
        <v>26</v>
      </c>
      <c r="J29" s="14">
        <f>'전체성적(반별)'!L30</f>
        <v>6</v>
      </c>
      <c r="K29" s="14">
        <f>'전체성적(반별)'!M30</f>
        <v>4</v>
      </c>
      <c r="L29" s="24">
        <f>'전체성적(반별)'!N30</f>
        <v>2</v>
      </c>
      <c r="M29" s="14" t="e">
        <f>'전체성적(반별)'!#REF!</f>
        <v>#REF!</v>
      </c>
      <c r="N29" s="24" t="str">
        <f>'전체성적(반별)'!O30</f>
        <v>한국지리</v>
      </c>
      <c r="O29" s="24">
        <f>'전체성적(반별)'!P30</f>
        <v>50</v>
      </c>
      <c r="P29" s="24">
        <f>'전체성적(반별)'!Q30</f>
        <v>53</v>
      </c>
      <c r="Q29" s="24">
        <f>'전체성적(반별)'!R30</f>
        <v>5</v>
      </c>
      <c r="R29" s="24" t="str">
        <f>'전체성적(반별)'!S30</f>
        <v>동아시아사</v>
      </c>
      <c r="S29" s="24">
        <f>'전체성적(반별)'!T30</f>
        <v>62</v>
      </c>
      <c r="T29" s="24">
        <f>'전체성적(반별)'!U30</f>
        <v>83</v>
      </c>
      <c r="U29" s="24">
        <f>'전체성적(반별)'!V30</f>
        <v>3</v>
      </c>
      <c r="V29" s="14">
        <f>'전체성적(반별)'!X30</f>
        <v>288</v>
      </c>
      <c r="W29" s="14">
        <f>'전체성적(반별)'!Y30</f>
        <v>42.333333333333336</v>
      </c>
      <c r="X29" s="14" t="e">
        <f>'전체성적(반별)'!Z30</f>
        <v>#REF!</v>
      </c>
      <c r="Y29" s="14" t="e">
        <f>'전체성적(반별)'!AA30</f>
        <v>#REF!</v>
      </c>
      <c r="Z29"/>
    </row>
    <row r="30" spans="1:26">
      <c r="A30" s="14">
        <f>'전체성적(반별)'!C31</f>
        <v>7</v>
      </c>
      <c r="B30" s="14" t="str">
        <f>'전체성적(반별)'!D31</f>
        <v>서종혁</v>
      </c>
      <c r="C30" s="14" t="str">
        <f>'전체성적(반별)'!E31</f>
        <v>화법과 작문</v>
      </c>
      <c r="D30" s="14">
        <f>'전체성적(반별)'!F31</f>
        <v>112</v>
      </c>
      <c r="E30" s="14">
        <f>'전체성적(반별)'!G31</f>
        <v>65</v>
      </c>
      <c r="F30" s="14">
        <f>'전체성적(반별)'!H31</f>
        <v>4</v>
      </c>
      <c r="G30" s="14" t="str">
        <f>'전체성적(반별)'!I31</f>
        <v>확률과 통계</v>
      </c>
      <c r="H30" s="14">
        <f>'전체성적(반별)'!J31</f>
        <v>115</v>
      </c>
      <c r="I30" s="14">
        <f>'전체성적(반별)'!K31</f>
        <v>72</v>
      </c>
      <c r="J30" s="14">
        <f>'전체성적(반별)'!L31</f>
        <v>4</v>
      </c>
      <c r="K30" s="14">
        <f>'전체성적(반별)'!M31</f>
        <v>3</v>
      </c>
      <c r="L30" s="24">
        <f>'전체성적(반별)'!N31</f>
        <v>2</v>
      </c>
      <c r="M30" s="14" t="e">
        <f>'전체성적(반별)'!#REF!</f>
        <v>#REF!</v>
      </c>
      <c r="N30" s="24" t="str">
        <f>'전체성적(반별)'!O31</f>
        <v>생활과윤리</v>
      </c>
      <c r="O30" s="24">
        <f>'전체성적(반별)'!P31</f>
        <v>62</v>
      </c>
      <c r="P30" s="24">
        <f>'전체성적(반별)'!Q31</f>
        <v>87</v>
      </c>
      <c r="Q30" s="24">
        <f>'전체성적(반별)'!R31</f>
        <v>2</v>
      </c>
      <c r="R30" s="24" t="str">
        <f>'전체성적(반별)'!S31</f>
        <v>정치와법</v>
      </c>
      <c r="S30" s="24">
        <f>'전체성적(반별)'!T31</f>
        <v>49</v>
      </c>
      <c r="T30" s="24">
        <f>'전체성적(반별)'!U31</f>
        <v>47</v>
      </c>
      <c r="U30" s="24">
        <f>'전체성적(반별)'!V31</f>
        <v>5</v>
      </c>
      <c r="V30" s="14">
        <f>'전체성적(반별)'!X31</f>
        <v>338</v>
      </c>
      <c r="W30" s="14">
        <f>'전체성적(반별)'!Y31</f>
        <v>68</v>
      </c>
      <c r="X30" s="14" t="e">
        <f>'전체성적(반별)'!Z31</f>
        <v>#REF!</v>
      </c>
      <c r="Y30" s="14" t="e">
        <f>'전체성적(반별)'!AA31</f>
        <v>#REF!</v>
      </c>
      <c r="Z30"/>
    </row>
    <row r="31" spans="1:26">
      <c r="A31" s="14">
        <f>'전체성적(반별)'!C32</f>
        <v>8</v>
      </c>
      <c r="B31" s="14" t="str">
        <f>'전체성적(반별)'!D32</f>
        <v>성민규</v>
      </c>
      <c r="C31" s="14" t="str">
        <f>'전체성적(반별)'!E32</f>
        <v>화법과 작문</v>
      </c>
      <c r="D31" s="14">
        <f>'전체성적(반별)'!F32</f>
        <v>106</v>
      </c>
      <c r="E31" s="14">
        <f>'전체성적(반별)'!G32</f>
        <v>53</v>
      </c>
      <c r="F31" s="14">
        <f>'전체성적(반별)'!H32</f>
        <v>5</v>
      </c>
      <c r="G31" s="14" t="str">
        <f>'전체성적(반별)'!I32</f>
        <v>미적분</v>
      </c>
      <c r="H31" s="14">
        <f>'전체성적(반별)'!J32</f>
        <v>103</v>
      </c>
      <c r="I31" s="14">
        <f>'전체성적(반별)'!K32</f>
        <v>52</v>
      </c>
      <c r="J31" s="14">
        <f>'전체성적(반별)'!L32</f>
        <v>5</v>
      </c>
      <c r="K31" s="14">
        <f>'전체성적(반별)'!M32</f>
        <v>6</v>
      </c>
      <c r="L31" s="24">
        <f>'전체성적(반별)'!N32</f>
        <v>1</v>
      </c>
      <c r="M31" s="14" t="e">
        <f>'전체성적(반별)'!#REF!</f>
        <v>#REF!</v>
      </c>
      <c r="N31" s="24" t="str">
        <f>'전체성적(반별)'!O32</f>
        <v>동아시아사</v>
      </c>
      <c r="O31" s="24">
        <f>'전체성적(반별)'!P32</f>
        <v>51</v>
      </c>
      <c r="P31" s="24">
        <f>'전체성적(반별)'!Q32</f>
        <v>53</v>
      </c>
      <c r="Q31" s="24">
        <f>'전체성적(반별)'!R32</f>
        <v>5</v>
      </c>
      <c r="R31" s="24" t="str">
        <f>'전체성적(반별)'!S32</f>
        <v>사회·문화</v>
      </c>
      <c r="S31" s="24">
        <f>'전체성적(반별)'!T32</f>
        <v>53</v>
      </c>
      <c r="T31" s="24">
        <f>'전체성적(반별)'!U32</f>
        <v>56</v>
      </c>
      <c r="U31" s="24">
        <f>'전체성적(반별)'!V32</f>
        <v>5</v>
      </c>
      <c r="V31" s="14">
        <f>'전체성적(반별)'!X32</f>
        <v>313</v>
      </c>
      <c r="W31" s="14">
        <f>'전체성적(반별)'!Y32</f>
        <v>53.166666666666664</v>
      </c>
      <c r="X31" s="14" t="e">
        <f>'전체성적(반별)'!Z32</f>
        <v>#REF!</v>
      </c>
      <c r="Y31" s="14" t="e">
        <f>'전체성적(반별)'!AA32</f>
        <v>#REF!</v>
      </c>
      <c r="Z31"/>
    </row>
    <row r="32" spans="1:26">
      <c r="A32" s="14">
        <f>'전체성적(반별)'!C33</f>
        <v>9</v>
      </c>
      <c r="B32" s="14" t="str">
        <f>'전체성적(반별)'!D33</f>
        <v>유원균</v>
      </c>
      <c r="C32" s="14" t="str">
        <f>'전체성적(반별)'!E33</f>
        <v>화법과 작문</v>
      </c>
      <c r="D32" s="14">
        <f>'전체성적(반별)'!F33</f>
        <v>56</v>
      </c>
      <c r="E32" s="14">
        <f>'전체성적(반별)'!G33</f>
        <v>2</v>
      </c>
      <c r="F32" s="14">
        <f>'전체성적(반별)'!H33</f>
        <v>9</v>
      </c>
      <c r="G32" s="14" t="str">
        <f>'전체성적(반별)'!I33</f>
        <v>확률과 통계</v>
      </c>
      <c r="H32" s="14">
        <f>'전체성적(반별)'!J33</f>
        <v>63</v>
      </c>
      <c r="I32" s="14">
        <f>'전체성적(반별)'!K33</f>
        <v>0</v>
      </c>
      <c r="J32" s="14">
        <f>'전체성적(반별)'!L33</f>
        <v>9</v>
      </c>
      <c r="K32" s="14">
        <f>'전체성적(반별)'!M33</f>
        <v>8</v>
      </c>
      <c r="L32" s="24">
        <f>'전체성적(반별)'!N33</f>
        <v>7</v>
      </c>
      <c r="M32" s="14" t="e">
        <f>'전체성적(반별)'!#REF!</f>
        <v>#REF!</v>
      </c>
      <c r="N32" s="24" t="str">
        <f>'전체성적(반별)'!O33</f>
        <v>생활과윤리</v>
      </c>
      <c r="O32" s="24">
        <f>'전체성적(반별)'!P33</f>
        <v>39</v>
      </c>
      <c r="P32" s="24">
        <f>'전체성적(반별)'!Q33</f>
        <v>19</v>
      </c>
      <c r="Q32" s="24">
        <f>'전체성적(반별)'!R33</f>
        <v>7</v>
      </c>
      <c r="R32" s="24" t="str">
        <f>'전체성적(반별)'!S33</f>
        <v>윤리와사상</v>
      </c>
      <c r="S32" s="24">
        <f>'전체성적(반별)'!T33</f>
        <v>41</v>
      </c>
      <c r="T32" s="24">
        <f>'전체성적(반별)'!U33</f>
        <v>21</v>
      </c>
      <c r="U32" s="24">
        <f>'전체성적(반별)'!V33</f>
        <v>7</v>
      </c>
      <c r="V32" s="14">
        <f>'전체성적(반별)'!X33</f>
        <v>199</v>
      </c>
      <c r="W32" s="14">
        <f>'전체성적(반별)'!Y33</f>
        <v>7.333333333333333</v>
      </c>
      <c r="X32" s="14" t="e">
        <f>'전체성적(반별)'!Z33</f>
        <v>#REF!</v>
      </c>
      <c r="Y32" s="14" t="e">
        <f>'전체성적(반별)'!AA33</f>
        <v>#REF!</v>
      </c>
      <c r="Z32"/>
    </row>
    <row r="33" spans="1:26">
      <c r="A33" s="14">
        <f>'전체성적(반별)'!C34</f>
        <v>10</v>
      </c>
      <c r="B33" s="14" t="str">
        <f>'전체성적(반별)'!D34</f>
        <v>윤정우</v>
      </c>
      <c r="C33" s="14" t="str">
        <f>'전체성적(반별)'!E34</f>
        <v>화법과 작문</v>
      </c>
      <c r="D33" s="14">
        <f>'전체성적(반별)'!F34</f>
        <v>94</v>
      </c>
      <c r="E33" s="14">
        <f>'전체성적(반별)'!G34</f>
        <v>33</v>
      </c>
      <c r="F33" s="14">
        <f>'전체성적(반별)'!H34</f>
        <v>6</v>
      </c>
      <c r="G33" s="14" t="str">
        <f>'전체성적(반별)'!I34</f>
        <v>미적분</v>
      </c>
      <c r="H33" s="14">
        <f>'전체성적(반별)'!J34</f>
        <v>119</v>
      </c>
      <c r="I33" s="14">
        <f>'전체성적(반별)'!K34</f>
        <v>78</v>
      </c>
      <c r="J33" s="14">
        <f>'전체성적(반별)'!L34</f>
        <v>3</v>
      </c>
      <c r="K33" s="14">
        <f>'전체성적(반별)'!M34</f>
        <v>5</v>
      </c>
      <c r="L33" s="24">
        <f>'전체성적(반별)'!N34</f>
        <v>4</v>
      </c>
      <c r="M33" s="14" t="e">
        <f>'전체성적(반별)'!#REF!</f>
        <v>#REF!</v>
      </c>
      <c r="N33" s="24" t="str">
        <f>'전체성적(반별)'!O34</f>
        <v>사회·문화</v>
      </c>
      <c r="O33" s="24">
        <f>'전체성적(반별)'!P34</f>
        <v>47</v>
      </c>
      <c r="P33" s="24">
        <f>'전체성적(반별)'!Q34</f>
        <v>39</v>
      </c>
      <c r="Q33" s="24">
        <f>'전체성적(반별)'!R34</f>
        <v>5</v>
      </c>
      <c r="R33" s="24" t="str">
        <f>'전체성적(반별)'!S34</f>
        <v>지구과학I</v>
      </c>
      <c r="S33" s="24">
        <f>'전체성적(반별)'!T34</f>
        <v>48</v>
      </c>
      <c r="T33" s="24">
        <f>'전체성적(반별)'!U34</f>
        <v>42</v>
      </c>
      <c r="U33" s="24">
        <f>'전체성적(반별)'!V34</f>
        <v>5</v>
      </c>
      <c r="V33" s="14">
        <f>'전체성적(반별)'!X34</f>
        <v>308</v>
      </c>
      <c r="W33" s="14">
        <f>'전체성적(반별)'!Y34</f>
        <v>50.5</v>
      </c>
      <c r="X33" s="14" t="e">
        <f>'전체성적(반별)'!Z34</f>
        <v>#REF!</v>
      </c>
      <c r="Y33" s="14" t="e">
        <f>'전체성적(반별)'!AA34</f>
        <v>#REF!</v>
      </c>
      <c r="Z33"/>
    </row>
    <row r="34" spans="1:26">
      <c r="A34" s="14">
        <f>'전체성적(반별)'!C35</f>
        <v>11</v>
      </c>
      <c r="B34" s="14" t="str">
        <f>'전체성적(반별)'!D35</f>
        <v>이승준</v>
      </c>
      <c r="C34" s="14" t="str">
        <f>'전체성적(반별)'!E35</f>
        <v>언어와 매체</v>
      </c>
      <c r="D34" s="14">
        <f>'전체성적(반별)'!F35</f>
        <v>95</v>
      </c>
      <c r="E34" s="14">
        <f>'전체성적(반별)'!G35</f>
        <v>34</v>
      </c>
      <c r="F34" s="14">
        <f>'전체성적(반별)'!H35</f>
        <v>6</v>
      </c>
      <c r="G34" s="14" t="str">
        <f>'전체성적(반별)'!I35</f>
        <v>미적분</v>
      </c>
      <c r="H34" s="14">
        <f>'전체성적(반별)'!J35</f>
        <v>105</v>
      </c>
      <c r="I34" s="14">
        <f>'전체성적(반별)'!K35</f>
        <v>55</v>
      </c>
      <c r="J34" s="14">
        <f>'전체성적(반별)'!L35</f>
        <v>5</v>
      </c>
      <c r="K34" s="14">
        <f>'전체성적(반별)'!M35</f>
        <v>5</v>
      </c>
      <c r="L34" s="24">
        <f>'전체성적(반별)'!N35</f>
        <v>1</v>
      </c>
      <c r="M34" s="14" t="e">
        <f>'전체성적(반별)'!#REF!</f>
        <v>#REF!</v>
      </c>
      <c r="N34" s="24" t="str">
        <f>'전체성적(반별)'!O35</f>
        <v>물리학II</v>
      </c>
      <c r="O34" s="24">
        <f>'전체성적(반별)'!P35</f>
        <v>43</v>
      </c>
      <c r="P34" s="24">
        <f>'전체성적(반별)'!Q35</f>
        <v>30</v>
      </c>
      <c r="Q34" s="24">
        <f>'전체성적(반별)'!R35</f>
        <v>6</v>
      </c>
      <c r="R34" s="24" t="str">
        <f>'전체성적(반별)'!S35</f>
        <v>생명과학II</v>
      </c>
      <c r="S34" s="24">
        <f>'전체성적(반별)'!T35</f>
        <v>52</v>
      </c>
      <c r="T34" s="24">
        <f>'전체성적(반별)'!U35</f>
        <v>64</v>
      </c>
      <c r="U34" s="24">
        <f>'전체성적(반별)'!V35</f>
        <v>4</v>
      </c>
      <c r="V34" s="14">
        <f>'전체성적(반별)'!X35</f>
        <v>295</v>
      </c>
      <c r="W34" s="14">
        <f>'전체성적(반별)'!Y35</f>
        <v>45.333333333333336</v>
      </c>
      <c r="X34" s="14" t="e">
        <f>'전체성적(반별)'!Z35</f>
        <v>#REF!</v>
      </c>
      <c r="Y34" s="14" t="e">
        <f>'전체성적(반별)'!AA35</f>
        <v>#REF!</v>
      </c>
      <c r="Z34"/>
    </row>
    <row r="35" spans="1:26">
      <c r="A35" s="14">
        <f>'전체성적(반별)'!C36</f>
        <v>12</v>
      </c>
      <c r="B35" s="14" t="str">
        <f>'전체성적(반별)'!D36</f>
        <v>이원종</v>
      </c>
      <c r="C35" s="14" t="str">
        <f>'전체성적(반별)'!E36</f>
        <v>화법과 작문</v>
      </c>
      <c r="D35" s="14">
        <f>'전체성적(반별)'!F36</f>
        <v>101</v>
      </c>
      <c r="E35" s="14">
        <f>'전체성적(반별)'!G36</f>
        <v>44</v>
      </c>
      <c r="F35" s="14">
        <f>'전체성적(반별)'!H36</f>
        <v>5</v>
      </c>
      <c r="G35" s="14" t="str">
        <f>'전체성적(반별)'!I36</f>
        <v>확률과 통계</v>
      </c>
      <c r="H35" s="14">
        <f>'전체성적(반별)'!J36</f>
        <v>99</v>
      </c>
      <c r="I35" s="14">
        <f>'전체성적(반별)'!K36</f>
        <v>46</v>
      </c>
      <c r="J35" s="14">
        <f>'전체성적(반별)'!L36</f>
        <v>5</v>
      </c>
      <c r="K35" s="14">
        <f>'전체성적(반별)'!M36</f>
        <v>3</v>
      </c>
      <c r="L35" s="24">
        <f>'전체성적(반별)'!N36</f>
        <v>2</v>
      </c>
      <c r="M35" s="14" t="e">
        <f>'전체성적(반별)'!#REF!</f>
        <v>#REF!</v>
      </c>
      <c r="N35" s="24" t="str">
        <f>'전체성적(반별)'!O36</f>
        <v>한국지리</v>
      </c>
      <c r="O35" s="24">
        <f>'전체성적(반별)'!P36</f>
        <v>59</v>
      </c>
      <c r="P35" s="24">
        <f>'전체성적(반별)'!Q36</f>
        <v>74</v>
      </c>
      <c r="Q35" s="24">
        <f>'전체성적(반별)'!R36</f>
        <v>4</v>
      </c>
      <c r="R35" s="24" t="str">
        <f>'전체성적(반별)'!S36</f>
        <v>정치와법</v>
      </c>
      <c r="S35" s="24">
        <f>'전체성적(반별)'!T36</f>
        <v>53</v>
      </c>
      <c r="T35" s="24">
        <f>'전체성적(반별)'!U36</f>
        <v>57</v>
      </c>
      <c r="U35" s="24">
        <f>'전체성적(반별)'!V36</f>
        <v>5</v>
      </c>
      <c r="V35" s="14">
        <f>'전체성적(반별)'!X36</f>
        <v>312</v>
      </c>
      <c r="W35" s="14">
        <f>'전체성적(반별)'!Y36</f>
        <v>51.833333333333336</v>
      </c>
      <c r="X35" s="14" t="e">
        <f>'전체성적(반별)'!Z36</f>
        <v>#REF!</v>
      </c>
      <c r="Y35" s="14" t="e">
        <f>'전체성적(반별)'!AA36</f>
        <v>#REF!</v>
      </c>
      <c r="Z35"/>
    </row>
    <row r="36" spans="1:26">
      <c r="A36" s="14" t="e">
        <f>'전체성적(반별)'!#REF!</f>
        <v>#REF!</v>
      </c>
      <c r="B36" s="14" t="e">
        <f>'전체성적(반별)'!#REF!</f>
        <v>#REF!</v>
      </c>
      <c r="C36" s="14" t="e">
        <f>'전체성적(반별)'!#REF!</f>
        <v>#REF!</v>
      </c>
      <c r="D36" s="14" t="e">
        <f>'전체성적(반별)'!#REF!</f>
        <v>#REF!</v>
      </c>
      <c r="E36" s="14" t="e">
        <f>'전체성적(반별)'!#REF!</f>
        <v>#REF!</v>
      </c>
      <c r="F36" s="14" t="e">
        <f>'전체성적(반별)'!#REF!</f>
        <v>#REF!</v>
      </c>
      <c r="G36" s="14" t="e">
        <f>'전체성적(반별)'!#REF!</f>
        <v>#REF!</v>
      </c>
      <c r="H36" s="14" t="e">
        <f>'전체성적(반별)'!#REF!</f>
        <v>#REF!</v>
      </c>
      <c r="I36" s="14" t="e">
        <f>'전체성적(반별)'!#REF!</f>
        <v>#REF!</v>
      </c>
      <c r="J36" s="14" t="e">
        <f>'전체성적(반별)'!#REF!</f>
        <v>#REF!</v>
      </c>
      <c r="K36" s="14" t="e">
        <f>'전체성적(반별)'!#REF!</f>
        <v>#REF!</v>
      </c>
      <c r="L36" s="24" t="e">
        <f>'전체성적(반별)'!#REF!</f>
        <v>#REF!</v>
      </c>
      <c r="M36" s="14" t="e">
        <f>'전체성적(반별)'!#REF!</f>
        <v>#REF!</v>
      </c>
      <c r="N36" s="24" t="e">
        <f>'전체성적(반별)'!#REF!</f>
        <v>#REF!</v>
      </c>
      <c r="O36" s="24" t="e">
        <f>'전체성적(반별)'!#REF!</f>
        <v>#REF!</v>
      </c>
      <c r="P36" s="24" t="e">
        <f>'전체성적(반별)'!#REF!</f>
        <v>#REF!</v>
      </c>
      <c r="Q36" s="24" t="e">
        <f>'전체성적(반별)'!#REF!</f>
        <v>#REF!</v>
      </c>
      <c r="R36" s="24" t="e">
        <f>'전체성적(반별)'!#REF!</f>
        <v>#REF!</v>
      </c>
      <c r="S36" s="24" t="e">
        <f>'전체성적(반별)'!#REF!</f>
        <v>#REF!</v>
      </c>
      <c r="T36" s="24" t="e">
        <f>'전체성적(반별)'!#REF!</f>
        <v>#REF!</v>
      </c>
      <c r="U36" s="24" t="e">
        <f>'전체성적(반별)'!#REF!</f>
        <v>#REF!</v>
      </c>
      <c r="V36" s="14" t="e">
        <f>'전체성적(반별)'!#REF!</f>
        <v>#REF!</v>
      </c>
      <c r="W36" s="14" t="e">
        <f>'전체성적(반별)'!#REF!</f>
        <v>#REF!</v>
      </c>
      <c r="X36" s="14" t="e">
        <f>'전체성적(반별)'!#REF!</f>
        <v>#REF!</v>
      </c>
      <c r="Y36" s="14" t="e">
        <f>'전체성적(반별)'!#REF!</f>
        <v>#REF!</v>
      </c>
      <c r="Z36"/>
    </row>
    <row r="37" spans="1:26">
      <c r="A37" s="14">
        <f>'전체성적(반별)'!C37</f>
        <v>14</v>
      </c>
      <c r="B37" s="14" t="str">
        <f>'전체성적(반별)'!D37</f>
        <v>이재권</v>
      </c>
      <c r="C37" s="14" t="str">
        <f>'전체성적(반별)'!E37</f>
        <v>화법과 작문</v>
      </c>
      <c r="D37" s="14">
        <f>'전체성적(반별)'!F37</f>
        <v>105</v>
      </c>
      <c r="E37" s="14">
        <f>'전체성적(반별)'!G37</f>
        <v>51</v>
      </c>
      <c r="F37" s="14">
        <f>'전체성적(반별)'!H37</f>
        <v>5</v>
      </c>
      <c r="G37" s="14" t="str">
        <f>'전체성적(반별)'!I37</f>
        <v>확률과 통계</v>
      </c>
      <c r="H37" s="14">
        <f>'전체성적(반별)'!J37</f>
        <v>109</v>
      </c>
      <c r="I37" s="14">
        <f>'전체성적(반별)'!K37</f>
        <v>62</v>
      </c>
      <c r="J37" s="14">
        <f>'전체성적(반별)'!L37</f>
        <v>4</v>
      </c>
      <c r="K37" s="14">
        <f>'전체성적(반별)'!M37</f>
        <v>5</v>
      </c>
      <c r="L37" s="24">
        <f>'전체성적(반별)'!N37</f>
        <v>3</v>
      </c>
      <c r="M37" s="14" t="e">
        <f>'전체성적(반별)'!#REF!</f>
        <v>#REF!</v>
      </c>
      <c r="N37" s="24" t="str">
        <f>'전체성적(반별)'!O37</f>
        <v>한국지리</v>
      </c>
      <c r="O37" s="24">
        <f>'전체성적(반별)'!P37</f>
        <v>63</v>
      </c>
      <c r="P37" s="24">
        <f>'전체성적(반별)'!Q37</f>
        <v>85</v>
      </c>
      <c r="Q37" s="24">
        <f>'전체성적(반별)'!R37</f>
        <v>3</v>
      </c>
      <c r="R37" s="24" t="str">
        <f>'전체성적(반별)'!S37</f>
        <v>사회·문화</v>
      </c>
      <c r="S37" s="24">
        <f>'전체성적(반별)'!T37</f>
        <v>63</v>
      </c>
      <c r="T37" s="24">
        <f>'전체성적(반별)'!U37</f>
        <v>90</v>
      </c>
      <c r="U37" s="24">
        <f>'전체성적(반별)'!V37</f>
        <v>2</v>
      </c>
      <c r="V37" s="14">
        <f>'전체성적(반별)'!X37</f>
        <v>340</v>
      </c>
      <c r="W37" s="14">
        <f>'전체성적(반별)'!Y37</f>
        <v>66.833333333333329</v>
      </c>
      <c r="X37" s="14" t="e">
        <f>'전체성적(반별)'!Z37</f>
        <v>#REF!</v>
      </c>
      <c r="Y37" s="14" t="e">
        <f>'전체성적(반별)'!AA37</f>
        <v>#REF!</v>
      </c>
      <c r="Z37"/>
    </row>
    <row r="38" spans="1:26">
      <c r="A38" s="14">
        <f>'전체성적(반별)'!C38</f>
        <v>15</v>
      </c>
      <c r="B38" s="14" t="str">
        <f>'전체성적(반별)'!D38</f>
        <v>이홍원</v>
      </c>
      <c r="C38" s="14" t="str">
        <f>'전체성적(반별)'!E38</f>
        <v>화법과 작문</v>
      </c>
      <c r="D38" s="14">
        <f>'전체성적(반별)'!F38</f>
        <v>43</v>
      </c>
      <c r="E38" s="14">
        <f>'전체성적(반별)'!G38</f>
        <v>0</v>
      </c>
      <c r="F38" s="14">
        <f>'전체성적(반별)'!H38</f>
        <v>9</v>
      </c>
      <c r="G38" s="14" t="str">
        <f>'전체성적(반별)'!I38</f>
        <v>미적분</v>
      </c>
      <c r="H38" s="14">
        <f>'전체성적(반별)'!J38</f>
        <v>66</v>
      </c>
      <c r="I38" s="14">
        <f>'전체성적(반별)'!K38</f>
        <v>1</v>
      </c>
      <c r="J38" s="14">
        <f>'전체성적(반별)'!L38</f>
        <v>9</v>
      </c>
      <c r="K38" s="14">
        <f>'전체성적(반별)'!M38</f>
        <v>9</v>
      </c>
      <c r="L38" s="24">
        <f>'전체성적(반별)'!N38</f>
        <v>9</v>
      </c>
      <c r="M38" s="14" t="e">
        <f>'전체성적(반별)'!#REF!</f>
        <v>#REF!</v>
      </c>
      <c r="N38" s="24" t="str">
        <f>'전체성적(반별)'!O38</f>
        <v>-</v>
      </c>
      <c r="O38" s="24" t="str">
        <f>'전체성적(반별)'!P38</f>
        <v>-</v>
      </c>
      <c r="P38" s="24" t="str">
        <f>'전체성적(반별)'!Q38</f>
        <v>-</v>
      </c>
      <c r="Q38" s="24" t="str">
        <f>'전체성적(반별)'!R38</f>
        <v>-</v>
      </c>
      <c r="R38" s="24" t="str">
        <f>'전체성적(반별)'!S38</f>
        <v>-</v>
      </c>
      <c r="S38" s="24" t="str">
        <f>'전체성적(반별)'!T38</f>
        <v>-</v>
      </c>
      <c r="T38" s="24" t="str">
        <f>'전체성적(반별)'!U38</f>
        <v>-</v>
      </c>
      <c r="U38" s="24" t="str">
        <f>'전체성적(반별)'!V38</f>
        <v>-</v>
      </c>
      <c r="V38" s="14">
        <f>'전체성적(반별)'!X38</f>
        <v>109</v>
      </c>
      <c r="W38" s="14" t="e">
        <f>'전체성적(반별)'!Y38</f>
        <v>#DIV/0!</v>
      </c>
      <c r="X38" s="14" t="e">
        <f>'전체성적(반별)'!Z38</f>
        <v>#REF!</v>
      </c>
      <c r="Y38" s="14" t="e">
        <f>'전체성적(반별)'!AA38</f>
        <v>#REF!</v>
      </c>
      <c r="Z38"/>
    </row>
    <row r="39" spans="1:26">
      <c r="A39" s="14">
        <f>'전체성적(반별)'!C39</f>
        <v>16</v>
      </c>
      <c r="B39" s="14" t="str">
        <f>'전체성적(반별)'!D39</f>
        <v>임수</v>
      </c>
      <c r="C39" s="14" t="str">
        <f>'전체성적(반별)'!E39</f>
        <v>화법과 작문</v>
      </c>
      <c r="D39" s="14">
        <f>'전체성적(반별)'!F39</f>
        <v>84</v>
      </c>
      <c r="E39" s="14">
        <f>'전체성적(반별)'!G39</f>
        <v>22</v>
      </c>
      <c r="F39" s="14">
        <f>'전체성적(반별)'!H39</f>
        <v>7</v>
      </c>
      <c r="G39" s="14" t="str">
        <f>'전체성적(반별)'!I39</f>
        <v>확률과 통계</v>
      </c>
      <c r="H39" s="14">
        <f>'전체성적(반별)'!J39</f>
        <v>99</v>
      </c>
      <c r="I39" s="14">
        <f>'전체성적(반별)'!K39</f>
        <v>46</v>
      </c>
      <c r="J39" s="14">
        <f>'전체성적(반별)'!L39</f>
        <v>5</v>
      </c>
      <c r="K39" s="14">
        <f>'전체성적(반별)'!M39</f>
        <v>4</v>
      </c>
      <c r="L39" s="24">
        <f>'전체성적(반별)'!N39</f>
        <v>4</v>
      </c>
      <c r="M39" s="14" t="e">
        <f>'전체성적(반별)'!#REF!</f>
        <v>#REF!</v>
      </c>
      <c r="N39" s="24" t="str">
        <f>'전체성적(반별)'!O39</f>
        <v>경제</v>
      </c>
      <c r="O39" s="24">
        <f>'전체성적(반별)'!P39</f>
        <v>41</v>
      </c>
      <c r="P39" s="24">
        <f>'전체성적(반별)'!Q39</f>
        <v>26</v>
      </c>
      <c r="Q39" s="24">
        <f>'전체성적(반별)'!R39</f>
        <v>6</v>
      </c>
      <c r="R39" s="24" t="str">
        <f>'전체성적(반별)'!S39</f>
        <v>정치와법</v>
      </c>
      <c r="S39" s="24">
        <f>'전체성적(반별)'!T39</f>
        <v>35</v>
      </c>
      <c r="T39" s="24">
        <f>'전체성적(반별)'!U39</f>
        <v>5</v>
      </c>
      <c r="U39" s="24">
        <f>'전체성적(반별)'!V39</f>
        <v>8</v>
      </c>
      <c r="V39" s="14">
        <f>'전체성적(반별)'!X39</f>
        <v>259</v>
      </c>
      <c r="W39" s="14">
        <f>'전체성적(반별)'!Y39</f>
        <v>27.833333333333332</v>
      </c>
      <c r="X39" s="14" t="e">
        <f>'전체성적(반별)'!Z39</f>
        <v>#REF!</v>
      </c>
      <c r="Y39" s="14" t="e">
        <f>'전체성적(반별)'!AA39</f>
        <v>#REF!</v>
      </c>
      <c r="Z39"/>
    </row>
    <row r="40" spans="1:26">
      <c r="A40" s="14">
        <f>'전체성적(반별)'!C40</f>
        <v>17</v>
      </c>
      <c r="B40" s="14" t="str">
        <f>'전체성적(반별)'!D40</f>
        <v>임윤호</v>
      </c>
      <c r="C40" s="14" t="str">
        <f>'전체성적(반별)'!E40</f>
        <v>언어와 매체</v>
      </c>
      <c r="D40" s="14">
        <f>'전체성적(반별)'!F40</f>
        <v>71</v>
      </c>
      <c r="E40" s="14">
        <f>'전체성적(반별)'!G40</f>
        <v>13</v>
      </c>
      <c r="F40" s="14">
        <f>'전체성적(반별)'!H40</f>
        <v>7</v>
      </c>
      <c r="G40" s="14" t="str">
        <f>'전체성적(반별)'!I40</f>
        <v>미적분</v>
      </c>
      <c r="H40" s="14">
        <f>'전체성적(반별)'!J40</f>
        <v>89</v>
      </c>
      <c r="I40" s="14">
        <f>'전체성적(반별)'!K40</f>
        <v>33</v>
      </c>
      <c r="J40" s="14">
        <f>'전체성적(반별)'!L40</f>
        <v>6</v>
      </c>
      <c r="K40" s="14">
        <f>'전체성적(반별)'!M40</f>
        <v>6</v>
      </c>
      <c r="L40" s="24">
        <f>'전체성적(반별)'!N40</f>
        <v>5</v>
      </c>
      <c r="M40" s="14" t="e">
        <f>'전체성적(반별)'!#REF!</f>
        <v>#REF!</v>
      </c>
      <c r="N40" s="24" t="str">
        <f>'전체성적(반별)'!O40</f>
        <v>생활과윤리</v>
      </c>
      <c r="O40" s="24">
        <f>'전체성적(반별)'!P40</f>
        <v>41</v>
      </c>
      <c r="P40" s="24">
        <f>'전체성적(반별)'!Q40</f>
        <v>22</v>
      </c>
      <c r="Q40" s="24">
        <f>'전체성적(반별)'!R40</f>
        <v>6</v>
      </c>
      <c r="R40" s="24" t="str">
        <f>'전체성적(반별)'!S40</f>
        <v>사회·문화</v>
      </c>
      <c r="S40" s="24">
        <f>'전체성적(반별)'!T40</f>
        <v>40</v>
      </c>
      <c r="T40" s="24">
        <f>'전체성적(반별)'!U40</f>
        <v>20</v>
      </c>
      <c r="U40" s="24">
        <f>'전체성적(반별)'!V40</f>
        <v>7</v>
      </c>
      <c r="V40" s="14">
        <f>'전체성적(반별)'!X40</f>
        <v>241</v>
      </c>
      <c r="W40" s="14">
        <f>'전체성적(반별)'!Y40</f>
        <v>22.333333333333332</v>
      </c>
      <c r="X40" s="14" t="e">
        <f>'전체성적(반별)'!Z40</f>
        <v>#REF!</v>
      </c>
      <c r="Y40" s="14" t="e">
        <f>'전체성적(반별)'!AA40</f>
        <v>#REF!</v>
      </c>
      <c r="Z40"/>
    </row>
    <row r="41" spans="1:26">
      <c r="A41" s="14">
        <f>'전체성적(반별)'!C41</f>
        <v>18</v>
      </c>
      <c r="B41" s="14" t="str">
        <f>'전체성적(반별)'!D41</f>
        <v>임정훈</v>
      </c>
      <c r="C41" s="14" t="str">
        <f>'전체성적(반별)'!E41</f>
        <v>화법과 작문</v>
      </c>
      <c r="D41" s="14">
        <f>'전체성적(반별)'!F41</f>
        <v>88</v>
      </c>
      <c r="E41" s="14">
        <f>'전체성적(반별)'!G41</f>
        <v>26</v>
      </c>
      <c r="F41" s="14">
        <f>'전체성적(반별)'!H41</f>
        <v>6</v>
      </c>
      <c r="G41" s="14" t="str">
        <f>'전체성적(반별)'!I41</f>
        <v>확률과 통계</v>
      </c>
      <c r="H41" s="14">
        <f>'전체성적(반별)'!J41</f>
        <v>99</v>
      </c>
      <c r="I41" s="14">
        <f>'전체성적(반별)'!K41</f>
        <v>46</v>
      </c>
      <c r="J41" s="14">
        <f>'전체성적(반별)'!L41</f>
        <v>5</v>
      </c>
      <c r="K41" s="14">
        <f>'전체성적(반별)'!M41</f>
        <v>4</v>
      </c>
      <c r="L41" s="24">
        <f>'전체성적(반별)'!N41</f>
        <v>6</v>
      </c>
      <c r="M41" s="14" t="e">
        <f>'전체성적(반별)'!#REF!</f>
        <v>#REF!</v>
      </c>
      <c r="N41" s="24" t="str">
        <f>'전체성적(반별)'!O41</f>
        <v>한국지리</v>
      </c>
      <c r="O41" s="24">
        <f>'전체성적(반별)'!P41</f>
        <v>41</v>
      </c>
      <c r="P41" s="24">
        <f>'전체성적(반별)'!Q41</f>
        <v>24</v>
      </c>
      <c r="Q41" s="24">
        <f>'전체성적(반별)'!R41</f>
        <v>6</v>
      </c>
      <c r="R41" s="24" t="str">
        <f>'전체성적(반별)'!S41</f>
        <v>사회·문화</v>
      </c>
      <c r="S41" s="24">
        <f>'전체성적(반별)'!T41</f>
        <v>44</v>
      </c>
      <c r="T41" s="24">
        <f>'전체성적(반별)'!U41</f>
        <v>30</v>
      </c>
      <c r="U41" s="24">
        <f>'전체성적(반별)'!V41</f>
        <v>6</v>
      </c>
      <c r="V41" s="14">
        <f>'전체성적(반별)'!X41</f>
        <v>272</v>
      </c>
      <c r="W41" s="14">
        <f>'전체성적(반별)'!Y41</f>
        <v>33</v>
      </c>
      <c r="X41" s="14" t="e">
        <f>'전체성적(반별)'!Z41</f>
        <v>#REF!</v>
      </c>
      <c r="Y41" s="14" t="e">
        <f>'전체성적(반별)'!AA41</f>
        <v>#REF!</v>
      </c>
      <c r="Z41"/>
    </row>
    <row r="42" spans="1:26">
      <c r="A42" s="14">
        <f>'전체성적(반별)'!C42</f>
        <v>19</v>
      </c>
      <c r="B42" s="14" t="str">
        <f>'전체성적(반별)'!D42</f>
        <v>임종현</v>
      </c>
      <c r="C42" s="14" t="str">
        <f>'전체성적(반별)'!E42</f>
        <v>화법과 작문</v>
      </c>
      <c r="D42" s="14">
        <f>'전체성적(반별)'!F42</f>
        <v>119</v>
      </c>
      <c r="E42" s="14">
        <f>'전체성적(반별)'!G42</f>
        <v>81</v>
      </c>
      <c r="F42" s="14">
        <f>'전체성적(반별)'!H42</f>
        <v>3</v>
      </c>
      <c r="G42" s="14" t="str">
        <f>'전체성적(반별)'!I42</f>
        <v>확률과 통계</v>
      </c>
      <c r="H42" s="14">
        <f>'전체성적(반별)'!J42</f>
        <v>102</v>
      </c>
      <c r="I42" s="14">
        <f>'전체성적(반별)'!K42</f>
        <v>50</v>
      </c>
      <c r="J42" s="14">
        <f>'전체성적(반별)'!L42</f>
        <v>5</v>
      </c>
      <c r="K42" s="14">
        <f>'전체성적(반별)'!M42</f>
        <v>2</v>
      </c>
      <c r="L42" s="24">
        <f>'전체성적(반별)'!N42</f>
        <v>2</v>
      </c>
      <c r="M42" s="14" t="e">
        <f>'전체성적(반별)'!#REF!</f>
        <v>#REF!</v>
      </c>
      <c r="N42" s="24" t="str">
        <f>'전체성적(반별)'!O42</f>
        <v>정치와법</v>
      </c>
      <c r="O42" s="24">
        <f>'전체성적(반별)'!P42</f>
        <v>55</v>
      </c>
      <c r="P42" s="24">
        <f>'전체성적(반별)'!Q42</f>
        <v>63</v>
      </c>
      <c r="Q42" s="24">
        <f>'전체성적(반별)'!R42</f>
        <v>4</v>
      </c>
      <c r="R42" s="24" t="str">
        <f>'전체성적(반별)'!S42</f>
        <v>사회·문화</v>
      </c>
      <c r="S42" s="24">
        <f>'전체성적(반별)'!T42</f>
        <v>55</v>
      </c>
      <c r="T42" s="24">
        <f>'전체성적(반별)'!U42</f>
        <v>63</v>
      </c>
      <c r="U42" s="24">
        <f>'전체성적(반별)'!V42</f>
        <v>4</v>
      </c>
      <c r="V42" s="14">
        <f>'전체성적(반별)'!X42</f>
        <v>331</v>
      </c>
      <c r="W42" s="14">
        <f>'전체성적(반별)'!Y42</f>
        <v>64.666666666666671</v>
      </c>
      <c r="X42" s="14" t="e">
        <f>'전체성적(반별)'!Z42</f>
        <v>#REF!</v>
      </c>
      <c r="Y42" s="14" t="e">
        <f>'전체성적(반별)'!AA42</f>
        <v>#REF!</v>
      </c>
      <c r="Z42"/>
    </row>
    <row r="43" spans="1:26">
      <c r="A43" s="14">
        <f>'전체성적(반별)'!C43</f>
        <v>20</v>
      </c>
      <c r="B43" s="14" t="str">
        <f>'전체성적(반별)'!D43</f>
        <v>정원영</v>
      </c>
      <c r="C43" s="14" t="str">
        <f>'전체성적(반별)'!E43</f>
        <v>화법과 작문</v>
      </c>
      <c r="D43" s="14">
        <f>'전체성적(반별)'!F43</f>
        <v>97</v>
      </c>
      <c r="E43" s="14">
        <f>'전체성적(반별)'!G43</f>
        <v>37</v>
      </c>
      <c r="F43" s="14">
        <f>'전체성적(반별)'!H43</f>
        <v>6</v>
      </c>
      <c r="G43" s="14" t="str">
        <f>'전체성적(반별)'!I43</f>
        <v>미적분</v>
      </c>
      <c r="H43" s="14">
        <f>'전체성적(반별)'!J43</f>
        <v>76</v>
      </c>
      <c r="I43" s="14">
        <f>'전체성적(반별)'!K43</f>
        <v>18</v>
      </c>
      <c r="J43" s="14">
        <f>'전체성적(반별)'!L43</f>
        <v>7</v>
      </c>
      <c r="K43" s="14">
        <f>'전체성적(반별)'!M43</f>
        <v>4</v>
      </c>
      <c r="L43" s="24">
        <f>'전체성적(반별)'!N43</f>
        <v>2</v>
      </c>
      <c r="M43" s="14" t="e">
        <f>'전체성적(반별)'!#REF!</f>
        <v>#REF!</v>
      </c>
      <c r="N43" s="24" t="str">
        <f>'전체성적(반별)'!O43</f>
        <v>한국지리</v>
      </c>
      <c r="O43" s="24">
        <f>'전체성적(반별)'!P43</f>
        <v>54</v>
      </c>
      <c r="P43" s="24">
        <f>'전체성적(반별)'!Q43</f>
        <v>62</v>
      </c>
      <c r="Q43" s="24">
        <f>'전체성적(반별)'!R43</f>
        <v>4</v>
      </c>
      <c r="R43" s="24" t="str">
        <f>'전체성적(반별)'!S43</f>
        <v>동아시아사</v>
      </c>
      <c r="S43" s="24">
        <f>'전체성적(반별)'!T43</f>
        <v>52</v>
      </c>
      <c r="T43" s="24">
        <f>'전체성적(반별)'!U43</f>
        <v>56</v>
      </c>
      <c r="U43" s="24">
        <f>'전체성적(반별)'!V43</f>
        <v>5</v>
      </c>
      <c r="V43" s="14">
        <f>'전체성적(반별)'!X43</f>
        <v>279</v>
      </c>
      <c r="W43" s="14">
        <f>'전체성적(반별)'!Y43</f>
        <v>38</v>
      </c>
      <c r="X43" s="14" t="e">
        <f>'전체성적(반별)'!Z43</f>
        <v>#REF!</v>
      </c>
      <c r="Y43" s="14" t="e">
        <f>'전체성적(반별)'!AA43</f>
        <v>#REF!</v>
      </c>
      <c r="Z43"/>
    </row>
    <row r="44" spans="1:26">
      <c r="A44" s="14">
        <f>'전체성적(반별)'!C44</f>
        <v>21</v>
      </c>
      <c r="B44" s="14" t="str">
        <f>'전체성적(반별)'!D44</f>
        <v>함서준</v>
      </c>
      <c r="C44" s="14" t="str">
        <f>'전체성적(반별)'!E44</f>
        <v>화법과 작문</v>
      </c>
      <c r="D44" s="14">
        <f>'전체성적(반별)'!F44</f>
        <v>105</v>
      </c>
      <c r="E44" s="14">
        <f>'전체성적(반별)'!G44</f>
        <v>51</v>
      </c>
      <c r="F44" s="14">
        <f>'전체성적(반별)'!H44</f>
        <v>5</v>
      </c>
      <c r="G44" s="14" t="str">
        <f>'전체성적(반별)'!I44</f>
        <v>확률과 통계</v>
      </c>
      <c r="H44" s="14">
        <f>'전체성적(반별)'!J44</f>
        <v>104</v>
      </c>
      <c r="I44" s="14">
        <f>'전체성적(반별)'!K44</f>
        <v>54</v>
      </c>
      <c r="J44" s="14">
        <f>'전체성적(반별)'!L44</f>
        <v>5</v>
      </c>
      <c r="K44" s="14">
        <f>'전체성적(반별)'!M44</f>
        <v>3</v>
      </c>
      <c r="L44" s="24">
        <f>'전체성적(반별)'!N44</f>
        <v>2</v>
      </c>
      <c r="M44" s="14" t="e">
        <f>'전체성적(반별)'!#REF!</f>
        <v>#REF!</v>
      </c>
      <c r="N44" s="24" t="str">
        <f>'전체성적(반별)'!O44</f>
        <v>한국지리</v>
      </c>
      <c r="O44" s="24">
        <f>'전체성적(반별)'!P44</f>
        <v>57</v>
      </c>
      <c r="P44" s="24">
        <f>'전체성적(반별)'!Q44</f>
        <v>69</v>
      </c>
      <c r="Q44" s="24">
        <f>'전체성적(반별)'!R44</f>
        <v>4</v>
      </c>
      <c r="R44" s="24" t="str">
        <f>'전체성적(반별)'!S44</f>
        <v>사회·문화</v>
      </c>
      <c r="S44" s="24">
        <f>'전체성적(반별)'!T44</f>
        <v>45</v>
      </c>
      <c r="T44" s="24">
        <f>'전체성적(반별)'!U44</f>
        <v>33</v>
      </c>
      <c r="U44" s="24">
        <f>'전체성적(반별)'!V44</f>
        <v>6</v>
      </c>
      <c r="V44" s="14">
        <f>'전체성적(반별)'!X44</f>
        <v>311</v>
      </c>
      <c r="W44" s="14">
        <f>'전체성적(반별)'!Y44</f>
        <v>52</v>
      </c>
      <c r="X44" s="14" t="e">
        <f>'전체성적(반별)'!Z44</f>
        <v>#REF!</v>
      </c>
      <c r="Y44" s="14" t="e">
        <f>'전체성적(반별)'!AA44</f>
        <v>#REF!</v>
      </c>
      <c r="Z44"/>
    </row>
    <row r="45" spans="1:26">
      <c r="A45" s="14" t="e">
        <f>'전체성적(반별)'!#REF!</f>
        <v>#REF!</v>
      </c>
      <c r="B45" s="14" t="e">
        <f>'전체성적(반별)'!#REF!</f>
        <v>#REF!</v>
      </c>
      <c r="C45" s="14" t="e">
        <f>'전체성적(반별)'!#REF!</f>
        <v>#REF!</v>
      </c>
      <c r="D45" s="14" t="e">
        <f>'전체성적(반별)'!#REF!</f>
        <v>#REF!</v>
      </c>
      <c r="E45" s="14" t="e">
        <f>'전체성적(반별)'!#REF!</f>
        <v>#REF!</v>
      </c>
      <c r="F45" s="14" t="e">
        <f>'전체성적(반별)'!#REF!</f>
        <v>#REF!</v>
      </c>
      <c r="G45" s="14" t="e">
        <f>'전체성적(반별)'!#REF!</f>
        <v>#REF!</v>
      </c>
      <c r="H45" s="14" t="e">
        <f>'전체성적(반별)'!#REF!</f>
        <v>#REF!</v>
      </c>
      <c r="I45" s="14" t="e">
        <f>'전체성적(반별)'!#REF!</f>
        <v>#REF!</v>
      </c>
      <c r="J45" s="14" t="e">
        <f>'전체성적(반별)'!#REF!</f>
        <v>#REF!</v>
      </c>
      <c r="K45" s="14" t="e">
        <f>'전체성적(반별)'!#REF!</f>
        <v>#REF!</v>
      </c>
      <c r="L45" s="24" t="e">
        <f>'전체성적(반별)'!#REF!</f>
        <v>#REF!</v>
      </c>
      <c r="M45" s="14" t="e">
        <f>'전체성적(반별)'!#REF!</f>
        <v>#REF!</v>
      </c>
      <c r="N45" s="24" t="e">
        <f>'전체성적(반별)'!#REF!</f>
        <v>#REF!</v>
      </c>
      <c r="O45" s="24" t="e">
        <f>'전체성적(반별)'!#REF!</f>
        <v>#REF!</v>
      </c>
      <c r="P45" s="24" t="e">
        <f>'전체성적(반별)'!#REF!</f>
        <v>#REF!</v>
      </c>
      <c r="Q45" s="24" t="e">
        <f>'전체성적(반별)'!#REF!</f>
        <v>#REF!</v>
      </c>
      <c r="R45" s="24" t="e">
        <f>'전체성적(반별)'!#REF!</f>
        <v>#REF!</v>
      </c>
      <c r="S45" s="24" t="e">
        <f>'전체성적(반별)'!#REF!</f>
        <v>#REF!</v>
      </c>
      <c r="T45" s="24" t="e">
        <f>'전체성적(반별)'!#REF!</f>
        <v>#REF!</v>
      </c>
      <c r="U45" s="24" t="e">
        <f>'전체성적(반별)'!#REF!</f>
        <v>#REF!</v>
      </c>
      <c r="V45" s="14" t="e">
        <f>'전체성적(반별)'!#REF!</f>
        <v>#REF!</v>
      </c>
      <c r="W45" s="14" t="e">
        <f>'전체성적(반별)'!#REF!</f>
        <v>#REF!</v>
      </c>
      <c r="X45" s="14" t="e">
        <f>'전체성적(반별)'!#REF!</f>
        <v>#REF!</v>
      </c>
      <c r="Y45" s="14" t="e">
        <f>'전체성적(반별)'!#REF!</f>
        <v>#REF!</v>
      </c>
      <c r="Z45"/>
    </row>
    <row r="46" spans="1:26">
      <c r="A46" s="14">
        <f>'전체성적(반별)'!C45</f>
        <v>22</v>
      </c>
      <c r="B46" s="14" t="str">
        <f>'전체성적(반별)'!D45</f>
        <v>황지환</v>
      </c>
      <c r="C46" s="14" t="str">
        <f>'전체성적(반별)'!E45</f>
        <v>화법과 작문</v>
      </c>
      <c r="D46" s="14">
        <f>'전체성적(반별)'!F45</f>
        <v>65</v>
      </c>
      <c r="E46" s="14">
        <f>'전체성적(반별)'!G45</f>
        <v>9</v>
      </c>
      <c r="F46" s="14">
        <f>'전체성적(반별)'!H45</f>
        <v>8</v>
      </c>
      <c r="G46" s="14" t="str">
        <f>'전체성적(반별)'!I45</f>
        <v>확률과 통계</v>
      </c>
      <c r="H46" s="14">
        <f>'전체성적(반별)'!J45</f>
        <v>88</v>
      </c>
      <c r="I46" s="14">
        <f>'전체성적(반별)'!K45</f>
        <v>32</v>
      </c>
      <c r="J46" s="14">
        <f>'전체성적(반별)'!L45</f>
        <v>6</v>
      </c>
      <c r="K46" s="14">
        <f>'전체성적(반별)'!M45</f>
        <v>5</v>
      </c>
      <c r="L46" s="24">
        <f>'전체성적(반별)'!N45</f>
        <v>4</v>
      </c>
      <c r="M46" s="14" t="e">
        <f>'전체성적(반별)'!#REF!</f>
        <v>#REF!</v>
      </c>
      <c r="N46" s="24" t="str">
        <f>'전체성적(반별)'!O45</f>
        <v>한국지리</v>
      </c>
      <c r="O46" s="24">
        <f>'전체성적(반별)'!P45</f>
        <v>42</v>
      </c>
      <c r="P46" s="24">
        <f>'전체성적(반별)'!Q45</f>
        <v>28</v>
      </c>
      <c r="Q46" s="24">
        <f>'전체성적(반별)'!R45</f>
        <v>6</v>
      </c>
      <c r="R46" s="24" t="str">
        <f>'전체성적(반별)'!S45</f>
        <v>세계지리</v>
      </c>
      <c r="S46" s="24">
        <f>'전체성적(반별)'!T45</f>
        <v>35</v>
      </c>
      <c r="T46" s="24">
        <f>'전체성적(반별)'!U45</f>
        <v>3</v>
      </c>
      <c r="U46" s="24">
        <f>'전체성적(반별)'!V45</f>
        <v>8</v>
      </c>
      <c r="V46" s="14">
        <f>'전체성적(반별)'!X45</f>
        <v>230</v>
      </c>
      <c r="W46" s="14">
        <f>'전체성적(반별)'!Y45</f>
        <v>18.833333333333332</v>
      </c>
      <c r="X46" s="14" t="e">
        <f>'전체성적(반별)'!Z45</f>
        <v>#REF!</v>
      </c>
      <c r="Y46" s="14" t="e">
        <f>'전체성적(반별)'!AA45</f>
        <v>#REF!</v>
      </c>
      <c r="Z46"/>
    </row>
    <row r="47" spans="1:26">
      <c r="A47" s="14">
        <f>'전체성적(반별)'!C46</f>
        <v>1</v>
      </c>
      <c r="B47" s="14" t="str">
        <f>'전체성적(반별)'!D46</f>
        <v>김동현</v>
      </c>
      <c r="C47" s="14" t="str">
        <f>'전체성적(반별)'!E46</f>
        <v>화법과 작문</v>
      </c>
      <c r="D47" s="14">
        <f>'전체성적(반별)'!F46</f>
        <v>104</v>
      </c>
      <c r="E47" s="14">
        <f>'전체성적(반별)'!G46</f>
        <v>50</v>
      </c>
      <c r="F47" s="14">
        <f>'전체성적(반별)'!H46</f>
        <v>5</v>
      </c>
      <c r="G47" s="14" t="str">
        <f>'전체성적(반별)'!I46</f>
        <v>확률과 통계</v>
      </c>
      <c r="H47" s="14">
        <f>'전체성적(반별)'!J46</f>
        <v>102</v>
      </c>
      <c r="I47" s="14">
        <f>'전체성적(반별)'!K46</f>
        <v>50</v>
      </c>
      <c r="J47" s="14">
        <f>'전체성적(반별)'!L46</f>
        <v>5</v>
      </c>
      <c r="K47" s="14">
        <f>'전체성적(반별)'!M46</f>
        <v>3</v>
      </c>
      <c r="L47" s="24">
        <f>'전체성적(반별)'!N46</f>
        <v>1</v>
      </c>
      <c r="M47" s="14" t="e">
        <f>'전체성적(반별)'!#REF!</f>
        <v>#REF!</v>
      </c>
      <c r="N47" s="24" t="str">
        <f>'전체성적(반별)'!O46</f>
        <v>한국지리</v>
      </c>
      <c r="O47" s="24">
        <f>'전체성적(반별)'!P46</f>
        <v>61</v>
      </c>
      <c r="P47" s="24">
        <f>'전체성적(반별)'!Q46</f>
        <v>80</v>
      </c>
      <c r="Q47" s="24">
        <f>'전체성적(반별)'!R46</f>
        <v>3</v>
      </c>
      <c r="R47" s="24" t="str">
        <f>'전체성적(반별)'!S46</f>
        <v>동아시아사</v>
      </c>
      <c r="S47" s="24">
        <f>'전체성적(반별)'!T46</f>
        <v>67</v>
      </c>
      <c r="T47" s="24">
        <f>'전체성적(반별)'!U46</f>
        <v>99</v>
      </c>
      <c r="U47" s="24">
        <f>'전체성적(반별)'!V46</f>
        <v>1</v>
      </c>
      <c r="V47" s="14">
        <f>'전체성적(반별)'!X46</f>
        <v>334</v>
      </c>
      <c r="W47" s="14">
        <f>'전체성적(반별)'!Y46</f>
        <v>63.166666666666664</v>
      </c>
      <c r="X47" s="14" t="e">
        <f>'전체성적(반별)'!Z46</f>
        <v>#REF!</v>
      </c>
      <c r="Y47" s="14" t="e">
        <f>'전체성적(반별)'!AA46</f>
        <v>#REF!</v>
      </c>
      <c r="Z47"/>
    </row>
    <row r="48" spans="1:26">
      <c r="A48" s="14">
        <f>'전체성적(반별)'!C47</f>
        <v>2</v>
      </c>
      <c r="B48" s="14" t="str">
        <f>'전체성적(반별)'!D47</f>
        <v>김민호</v>
      </c>
      <c r="C48" s="14" t="str">
        <f>'전체성적(반별)'!E47</f>
        <v>화법과 작문</v>
      </c>
      <c r="D48" s="14">
        <f>'전체성적(반별)'!F47</f>
        <v>64</v>
      </c>
      <c r="E48" s="14">
        <f>'전체성적(반별)'!G47</f>
        <v>8</v>
      </c>
      <c r="F48" s="14">
        <f>'전체성적(반별)'!H47</f>
        <v>8</v>
      </c>
      <c r="G48" s="14" t="str">
        <f>'전체성적(반별)'!I47</f>
        <v>확률과 통계</v>
      </c>
      <c r="H48" s="14">
        <f>'전체성적(반별)'!J47</f>
        <v>73</v>
      </c>
      <c r="I48" s="14">
        <f>'전체성적(반별)'!K47</f>
        <v>11</v>
      </c>
      <c r="J48" s="14">
        <f>'전체성적(반별)'!L47</f>
        <v>7</v>
      </c>
      <c r="K48" s="14">
        <f>'전체성적(반별)'!M47</f>
        <v>8</v>
      </c>
      <c r="L48" s="24">
        <f>'전체성적(반별)'!N47</f>
        <v>7</v>
      </c>
      <c r="M48" s="14" t="e">
        <f>'전체성적(반별)'!#REF!</f>
        <v>#REF!</v>
      </c>
      <c r="N48" s="24" t="str">
        <f>'전체성적(반별)'!O47</f>
        <v>윤리와사상</v>
      </c>
      <c r="O48" s="24">
        <f>'전체성적(반별)'!P47</f>
        <v>43</v>
      </c>
      <c r="P48" s="24">
        <f>'전체성적(반별)'!Q47</f>
        <v>31</v>
      </c>
      <c r="Q48" s="24">
        <f>'전체성적(반별)'!R47</f>
        <v>6</v>
      </c>
      <c r="R48" s="24" t="str">
        <f>'전체성적(반별)'!S47</f>
        <v>사회·문화</v>
      </c>
      <c r="S48" s="24">
        <f>'전체성적(반별)'!T47</f>
        <v>41</v>
      </c>
      <c r="T48" s="24">
        <f>'전체성적(반별)'!U47</f>
        <v>23</v>
      </c>
      <c r="U48" s="24">
        <f>'전체성적(반별)'!V47</f>
        <v>6</v>
      </c>
      <c r="V48" s="14">
        <f>'전체성적(반별)'!X47</f>
        <v>221</v>
      </c>
      <c r="W48" s="14">
        <f>'전체성적(반별)'!Y47</f>
        <v>15.333333333333334</v>
      </c>
      <c r="X48" s="14" t="e">
        <f>'전체성적(반별)'!Z47</f>
        <v>#REF!</v>
      </c>
      <c r="Y48" s="14" t="e">
        <f>'전체성적(반별)'!AA47</f>
        <v>#REF!</v>
      </c>
      <c r="Z48"/>
    </row>
    <row r="49" spans="1:26">
      <c r="A49" s="14">
        <f>'전체성적(반별)'!C48</f>
        <v>3</v>
      </c>
      <c r="B49" s="14" t="str">
        <f>'전체성적(반별)'!D48</f>
        <v>김선홍</v>
      </c>
      <c r="C49" s="14" t="str">
        <f>'전체성적(반별)'!E48</f>
        <v>화법과 작문</v>
      </c>
      <c r="D49" s="14">
        <f>'전체성적(반별)'!F48</f>
        <v>76</v>
      </c>
      <c r="E49" s="14">
        <f>'전체성적(반별)'!G48</f>
        <v>16</v>
      </c>
      <c r="F49" s="14">
        <f>'전체성적(반별)'!H48</f>
        <v>7</v>
      </c>
      <c r="G49" s="14" t="str">
        <f>'전체성적(반별)'!I48</f>
        <v>미적분</v>
      </c>
      <c r="H49" s="14">
        <f>'전체성적(반별)'!J48</f>
        <v>66</v>
      </c>
      <c r="I49" s="14">
        <f>'전체성적(반별)'!K48</f>
        <v>1</v>
      </c>
      <c r="J49" s="14">
        <f>'전체성적(반별)'!L48</f>
        <v>9</v>
      </c>
      <c r="K49" s="14">
        <f>'전체성적(반별)'!M48</f>
        <v>4</v>
      </c>
      <c r="L49" s="24">
        <f>'전체성적(반별)'!N48</f>
        <v>5</v>
      </c>
      <c r="M49" s="14" t="e">
        <f>'전체성적(반별)'!#REF!</f>
        <v>#REF!</v>
      </c>
      <c r="N49" s="24" t="str">
        <f>'전체성적(반별)'!O48</f>
        <v>생활과윤리</v>
      </c>
      <c r="O49" s="24">
        <f>'전체성적(반별)'!P48</f>
        <v>46</v>
      </c>
      <c r="P49" s="24">
        <f>'전체성적(반별)'!Q48</f>
        <v>35</v>
      </c>
      <c r="Q49" s="24">
        <f>'전체성적(반별)'!R48</f>
        <v>6</v>
      </c>
      <c r="R49" s="24" t="str">
        <f>'전체성적(반별)'!S48</f>
        <v>사회·문화</v>
      </c>
      <c r="S49" s="24">
        <f>'전체성적(반별)'!T48</f>
        <v>36</v>
      </c>
      <c r="T49" s="24">
        <f>'전체성적(반별)'!U48</f>
        <v>12</v>
      </c>
      <c r="U49" s="24">
        <f>'전체성적(반별)'!V48</f>
        <v>7</v>
      </c>
      <c r="V49" s="14">
        <f>'전체성적(반별)'!X48</f>
        <v>224</v>
      </c>
      <c r="W49" s="14">
        <f>'전체성적(반별)'!Y48</f>
        <v>13.5</v>
      </c>
      <c r="X49" s="14" t="e">
        <f>'전체성적(반별)'!Z48</f>
        <v>#REF!</v>
      </c>
      <c r="Y49" s="14" t="e">
        <f>'전체성적(반별)'!AA48</f>
        <v>#REF!</v>
      </c>
      <c r="Z49"/>
    </row>
    <row r="50" spans="1:26">
      <c r="A50" s="14">
        <f>'전체성적(반별)'!C49</f>
        <v>4</v>
      </c>
      <c r="B50" s="14" t="str">
        <f>'전체성적(반별)'!D49</f>
        <v>박민찬</v>
      </c>
      <c r="C50" s="14" t="str">
        <f>'전체성적(반별)'!E49</f>
        <v>언어와 매체</v>
      </c>
      <c r="D50" s="14">
        <f>'전체성적(반별)'!F49</f>
        <v>93</v>
      </c>
      <c r="E50" s="14">
        <f>'전체성적(반별)'!G49</f>
        <v>32</v>
      </c>
      <c r="F50" s="14">
        <f>'전체성적(반별)'!H49</f>
        <v>6</v>
      </c>
      <c r="G50" s="14" t="str">
        <f>'전체성적(반별)'!I49</f>
        <v>미적분</v>
      </c>
      <c r="H50" s="14">
        <f>'전체성적(반별)'!J49</f>
        <v>119</v>
      </c>
      <c r="I50" s="14">
        <f>'전체성적(반별)'!K49</f>
        <v>78</v>
      </c>
      <c r="J50" s="14">
        <f>'전체성적(반별)'!L49</f>
        <v>3</v>
      </c>
      <c r="K50" s="14">
        <f>'전체성적(반별)'!M49</f>
        <v>4</v>
      </c>
      <c r="L50" s="24">
        <f>'전체성적(반별)'!N49</f>
        <v>2</v>
      </c>
      <c r="M50" s="14" t="e">
        <f>'전체성적(반별)'!#REF!</f>
        <v>#REF!</v>
      </c>
      <c r="N50" s="24" t="str">
        <f>'전체성적(반별)'!O49</f>
        <v>정치와법</v>
      </c>
      <c r="O50" s="24">
        <f>'전체성적(반별)'!P49</f>
        <v>63</v>
      </c>
      <c r="P50" s="24">
        <f>'전체성적(반별)'!Q49</f>
        <v>88</v>
      </c>
      <c r="Q50" s="24">
        <f>'전체성적(반별)'!R49</f>
        <v>2</v>
      </c>
      <c r="R50" s="24" t="str">
        <f>'전체성적(반별)'!S49</f>
        <v>사회·문화</v>
      </c>
      <c r="S50" s="24">
        <f>'전체성적(반별)'!T49</f>
        <v>60</v>
      </c>
      <c r="T50" s="24">
        <f>'전체성적(반별)'!U49</f>
        <v>81</v>
      </c>
      <c r="U50" s="24">
        <f>'전체성적(반별)'!V49</f>
        <v>3</v>
      </c>
      <c r="V50" s="14">
        <f>'전체성적(반별)'!X49</f>
        <v>335</v>
      </c>
      <c r="W50" s="14">
        <f>'전체성적(반별)'!Y49</f>
        <v>64.833333333333329</v>
      </c>
      <c r="X50" s="14" t="e">
        <f>'전체성적(반별)'!Z49</f>
        <v>#REF!</v>
      </c>
      <c r="Y50" s="14" t="e">
        <f>'전체성적(반별)'!AA49</f>
        <v>#REF!</v>
      </c>
      <c r="Z50"/>
    </row>
    <row r="51" spans="1:26">
      <c r="A51" s="14" t="e">
        <f>'전체성적(반별)'!#REF!</f>
        <v>#REF!</v>
      </c>
      <c r="B51" s="14" t="e">
        <f>'전체성적(반별)'!#REF!</f>
        <v>#REF!</v>
      </c>
      <c r="C51" s="14" t="e">
        <f>'전체성적(반별)'!#REF!</f>
        <v>#REF!</v>
      </c>
      <c r="D51" s="14" t="e">
        <f>'전체성적(반별)'!#REF!</f>
        <v>#REF!</v>
      </c>
      <c r="E51" s="14" t="e">
        <f>'전체성적(반별)'!#REF!</f>
        <v>#REF!</v>
      </c>
      <c r="F51" s="14" t="e">
        <f>'전체성적(반별)'!#REF!</f>
        <v>#REF!</v>
      </c>
      <c r="G51" s="14" t="e">
        <f>'전체성적(반별)'!#REF!</f>
        <v>#REF!</v>
      </c>
      <c r="H51" s="14" t="e">
        <f>'전체성적(반별)'!#REF!</f>
        <v>#REF!</v>
      </c>
      <c r="I51" s="14" t="e">
        <f>'전체성적(반별)'!#REF!</f>
        <v>#REF!</v>
      </c>
      <c r="J51" s="14" t="e">
        <f>'전체성적(반별)'!#REF!</f>
        <v>#REF!</v>
      </c>
      <c r="K51" s="14" t="e">
        <f>'전체성적(반별)'!#REF!</f>
        <v>#REF!</v>
      </c>
      <c r="L51" s="24" t="e">
        <f>'전체성적(반별)'!#REF!</f>
        <v>#REF!</v>
      </c>
      <c r="M51" s="14" t="e">
        <f>'전체성적(반별)'!#REF!</f>
        <v>#REF!</v>
      </c>
      <c r="N51" s="24" t="e">
        <f>'전체성적(반별)'!#REF!</f>
        <v>#REF!</v>
      </c>
      <c r="O51" s="24" t="e">
        <f>'전체성적(반별)'!#REF!</f>
        <v>#REF!</v>
      </c>
      <c r="P51" s="24" t="e">
        <f>'전체성적(반별)'!#REF!</f>
        <v>#REF!</v>
      </c>
      <c r="Q51" s="24" t="e">
        <f>'전체성적(반별)'!#REF!</f>
        <v>#REF!</v>
      </c>
      <c r="R51" s="24" t="e">
        <f>'전체성적(반별)'!#REF!</f>
        <v>#REF!</v>
      </c>
      <c r="S51" s="24" t="e">
        <f>'전체성적(반별)'!#REF!</f>
        <v>#REF!</v>
      </c>
      <c r="T51" s="24" t="e">
        <f>'전체성적(반별)'!#REF!</f>
        <v>#REF!</v>
      </c>
      <c r="U51" s="24" t="e">
        <f>'전체성적(반별)'!#REF!</f>
        <v>#REF!</v>
      </c>
      <c r="V51" s="14" t="e">
        <f>'전체성적(반별)'!#REF!</f>
        <v>#REF!</v>
      </c>
      <c r="W51" s="14" t="e">
        <f>'전체성적(반별)'!#REF!</f>
        <v>#REF!</v>
      </c>
      <c r="X51" s="14" t="e">
        <f>'전체성적(반별)'!#REF!</f>
        <v>#REF!</v>
      </c>
      <c r="Y51" s="14" t="e">
        <f>'전체성적(반별)'!#REF!</f>
        <v>#REF!</v>
      </c>
      <c r="Z51"/>
    </row>
    <row r="52" spans="1:26">
      <c r="A52" s="14">
        <f>'전체성적(반별)'!C50</f>
        <v>6</v>
      </c>
      <c r="B52" s="14" t="str">
        <f>'전체성적(반별)'!D50</f>
        <v>박정원</v>
      </c>
      <c r="C52" s="14" t="str">
        <f>'전체성적(반별)'!E50</f>
        <v>화법과 작문</v>
      </c>
      <c r="D52" s="14">
        <f>'전체성적(반별)'!F50</f>
        <v>106</v>
      </c>
      <c r="E52" s="14">
        <f>'전체성적(반별)'!G50</f>
        <v>53</v>
      </c>
      <c r="F52" s="14">
        <f>'전체성적(반별)'!H50</f>
        <v>5</v>
      </c>
      <c r="G52" s="14" t="str">
        <f>'전체성적(반별)'!I50</f>
        <v>미적분</v>
      </c>
      <c r="H52" s="14">
        <f>'전체성적(반별)'!J50</f>
        <v>104</v>
      </c>
      <c r="I52" s="14">
        <f>'전체성적(반별)'!K50</f>
        <v>54</v>
      </c>
      <c r="J52" s="14">
        <f>'전체성적(반별)'!L50</f>
        <v>5</v>
      </c>
      <c r="K52" s="14">
        <f>'전체성적(반별)'!M50</f>
        <v>3</v>
      </c>
      <c r="L52" s="24">
        <f>'전체성적(반별)'!N50</f>
        <v>4</v>
      </c>
      <c r="M52" s="14" t="e">
        <f>'전체성적(반별)'!#REF!</f>
        <v>#REF!</v>
      </c>
      <c r="N52" s="24" t="str">
        <f>'전체성적(반별)'!O50</f>
        <v>사회·문화</v>
      </c>
      <c r="O52" s="24">
        <f>'전체성적(반별)'!P50</f>
        <v>50</v>
      </c>
      <c r="P52" s="24">
        <f>'전체성적(반별)'!Q50</f>
        <v>47</v>
      </c>
      <c r="Q52" s="24">
        <f>'전체성적(반별)'!R50</f>
        <v>5</v>
      </c>
      <c r="R52" s="24" t="str">
        <f>'전체성적(반별)'!S50</f>
        <v>지구과학I</v>
      </c>
      <c r="S52" s="24">
        <f>'전체성적(반별)'!T50</f>
        <v>55</v>
      </c>
      <c r="T52" s="24">
        <f>'전체성적(반별)'!U50</f>
        <v>63</v>
      </c>
      <c r="U52" s="24">
        <f>'전체성적(반별)'!V50</f>
        <v>4</v>
      </c>
      <c r="V52" s="14">
        <f>'전체성적(반별)'!X50</f>
        <v>315</v>
      </c>
      <c r="W52" s="14">
        <f>'전체성적(반별)'!Y50</f>
        <v>54</v>
      </c>
      <c r="X52" s="14" t="e">
        <f>'전체성적(반별)'!Z50</f>
        <v>#REF!</v>
      </c>
      <c r="Y52" s="14" t="e">
        <f>'전체성적(반별)'!AA50</f>
        <v>#REF!</v>
      </c>
      <c r="Z52"/>
    </row>
    <row r="53" spans="1:26">
      <c r="A53" s="14">
        <f>'전체성적(반별)'!C51</f>
        <v>7</v>
      </c>
      <c r="B53" s="14" t="str">
        <f>'전체성적(반별)'!D51</f>
        <v>박지민</v>
      </c>
      <c r="C53" s="14" t="str">
        <f>'전체성적(반별)'!E51</f>
        <v>화법과 작문</v>
      </c>
      <c r="D53" s="14">
        <f>'전체성적(반별)'!F51</f>
        <v>53</v>
      </c>
      <c r="E53" s="14">
        <f>'전체성적(반별)'!G51</f>
        <v>1</v>
      </c>
      <c r="F53" s="14">
        <f>'전체성적(반별)'!H51</f>
        <v>9</v>
      </c>
      <c r="G53" s="14" t="str">
        <f>'전체성적(반별)'!I51</f>
        <v>확률과 통계</v>
      </c>
      <c r="H53" s="14">
        <f>'전체성적(반별)'!J51</f>
        <v>71</v>
      </c>
      <c r="I53" s="14">
        <f>'전체성적(반별)'!K51</f>
        <v>8</v>
      </c>
      <c r="J53" s="14">
        <f>'전체성적(반별)'!L51</f>
        <v>8</v>
      </c>
      <c r="K53" s="14">
        <f>'전체성적(반별)'!M51</f>
        <v>5</v>
      </c>
      <c r="L53" s="24">
        <f>'전체성적(반별)'!N51</f>
        <v>9</v>
      </c>
      <c r="M53" s="14" t="e">
        <f>'전체성적(반별)'!#REF!</f>
        <v>#REF!</v>
      </c>
      <c r="N53" s="24" t="str">
        <f>'전체성적(반별)'!O51</f>
        <v>생활과윤리</v>
      </c>
      <c r="O53" s="24">
        <f>'전체성적(반별)'!P51</f>
        <v>54</v>
      </c>
      <c r="P53" s="24">
        <f>'전체성적(반별)'!Q51</f>
        <v>61</v>
      </c>
      <c r="Q53" s="24">
        <f>'전체성적(반별)'!R51</f>
        <v>4</v>
      </c>
      <c r="R53" s="24" t="str">
        <f>'전체성적(반별)'!S51</f>
        <v>지구과학I</v>
      </c>
      <c r="S53" s="24">
        <f>'전체성적(반별)'!T51</f>
        <v>36</v>
      </c>
      <c r="T53" s="24">
        <f>'전체성적(반별)'!U51</f>
        <v>10</v>
      </c>
      <c r="U53" s="24">
        <f>'전체성적(반별)'!V51</f>
        <v>7</v>
      </c>
      <c r="V53" s="14">
        <f>'전체성적(반별)'!X51</f>
        <v>214</v>
      </c>
      <c r="W53" s="14">
        <f>'전체성적(반별)'!Y51</f>
        <v>14.833333333333334</v>
      </c>
      <c r="X53" s="14" t="e">
        <f>'전체성적(반별)'!Z51</f>
        <v>#REF!</v>
      </c>
      <c r="Y53" s="14" t="e">
        <f>'전체성적(반별)'!AA51</f>
        <v>#REF!</v>
      </c>
      <c r="Z53"/>
    </row>
    <row r="54" spans="1:26">
      <c r="A54" s="14">
        <f>'전체성적(반별)'!C52</f>
        <v>8</v>
      </c>
      <c r="B54" s="14" t="str">
        <f>'전체성적(반별)'!D52</f>
        <v>서민규</v>
      </c>
      <c r="C54" s="14" t="str">
        <f>'전체성적(반별)'!E52</f>
        <v>화법과 작문</v>
      </c>
      <c r="D54" s="14">
        <f>'전체성적(반별)'!F52</f>
        <v>103</v>
      </c>
      <c r="E54" s="14">
        <f>'전체성적(반별)'!G52</f>
        <v>48</v>
      </c>
      <c r="F54" s="14">
        <f>'전체성적(반별)'!H52</f>
        <v>5</v>
      </c>
      <c r="G54" s="14" t="str">
        <f>'전체성적(반별)'!I52</f>
        <v>미적분</v>
      </c>
      <c r="H54" s="14">
        <f>'전체성적(반별)'!J52</f>
        <v>110</v>
      </c>
      <c r="I54" s="14">
        <f>'전체성적(반별)'!K52</f>
        <v>64</v>
      </c>
      <c r="J54" s="14">
        <f>'전체성적(반별)'!L52</f>
        <v>4</v>
      </c>
      <c r="K54" s="14">
        <f>'전체성적(반별)'!M52</f>
        <v>5</v>
      </c>
      <c r="L54" s="24">
        <f>'전체성적(반별)'!N52</f>
        <v>4</v>
      </c>
      <c r="M54" s="14" t="e">
        <f>'전체성적(반별)'!#REF!</f>
        <v>#REF!</v>
      </c>
      <c r="N54" s="24" t="str">
        <f>'전체성적(반별)'!O52</f>
        <v>정치와법</v>
      </c>
      <c r="O54" s="24">
        <f>'전체성적(반별)'!P52</f>
        <v>40</v>
      </c>
      <c r="P54" s="24">
        <f>'전체성적(반별)'!Q52</f>
        <v>22</v>
      </c>
      <c r="Q54" s="24">
        <f>'전체성적(반별)'!R52</f>
        <v>6</v>
      </c>
      <c r="R54" s="24" t="str">
        <f>'전체성적(반별)'!S52</f>
        <v>사회·문화</v>
      </c>
      <c r="S54" s="24">
        <f>'전체성적(반별)'!T52</f>
        <v>55</v>
      </c>
      <c r="T54" s="24">
        <f>'전체성적(반별)'!U52</f>
        <v>63</v>
      </c>
      <c r="U54" s="24">
        <f>'전체성적(반별)'!V52</f>
        <v>4</v>
      </c>
      <c r="V54" s="14">
        <f>'전체성적(반별)'!X52</f>
        <v>308</v>
      </c>
      <c r="W54" s="14">
        <f>'전체성적(반별)'!Y52</f>
        <v>51.5</v>
      </c>
      <c r="X54" s="14" t="e">
        <f>'전체성적(반별)'!Z52</f>
        <v>#REF!</v>
      </c>
      <c r="Y54" s="14" t="e">
        <f>'전체성적(반별)'!AA52</f>
        <v>#REF!</v>
      </c>
      <c r="Z54"/>
    </row>
    <row r="55" spans="1:26">
      <c r="A55" s="14">
        <f>'전체성적(반별)'!C53</f>
        <v>9</v>
      </c>
      <c r="B55" s="14" t="str">
        <f>'전체성적(반별)'!D53</f>
        <v>신우주</v>
      </c>
      <c r="C55" s="14" t="str">
        <f>'전체성적(반별)'!E53</f>
        <v>언어와 매체</v>
      </c>
      <c r="D55" s="14">
        <f>'전체성적(반별)'!F53</f>
        <v>75</v>
      </c>
      <c r="E55" s="14">
        <f>'전체성적(반별)'!G53</f>
        <v>15</v>
      </c>
      <c r="F55" s="14">
        <f>'전체성적(반별)'!H53</f>
        <v>7</v>
      </c>
      <c r="G55" s="14" t="str">
        <f>'전체성적(반별)'!I53</f>
        <v>확률과 통계</v>
      </c>
      <c r="H55" s="14">
        <f>'전체성적(반별)'!J53</f>
        <v>95</v>
      </c>
      <c r="I55" s="14">
        <f>'전체성적(반별)'!K53</f>
        <v>40</v>
      </c>
      <c r="J55" s="14">
        <f>'전체성적(반별)'!L53</f>
        <v>5</v>
      </c>
      <c r="K55" s="14">
        <f>'전체성적(반별)'!M53</f>
        <v>9</v>
      </c>
      <c r="L55" s="24">
        <f>'전체성적(반별)'!N53</f>
        <v>6</v>
      </c>
      <c r="M55" s="14" t="e">
        <f>'전체성적(반별)'!#REF!</f>
        <v>#REF!</v>
      </c>
      <c r="N55" s="24" t="str">
        <f>'전체성적(반별)'!O53</f>
        <v>생명과학I</v>
      </c>
      <c r="O55" s="24">
        <f>'전체성적(반별)'!P53</f>
        <v>43</v>
      </c>
      <c r="P55" s="24">
        <f>'전체성적(반별)'!Q53</f>
        <v>26</v>
      </c>
      <c r="Q55" s="24">
        <f>'전체성적(반별)'!R53</f>
        <v>6</v>
      </c>
      <c r="R55" s="24" t="str">
        <f>'전체성적(반별)'!S53</f>
        <v>지구과학I</v>
      </c>
      <c r="S55" s="24">
        <f>'전체성적(반별)'!T53</f>
        <v>40</v>
      </c>
      <c r="T55" s="24">
        <f>'전체성적(반별)'!U53</f>
        <v>22</v>
      </c>
      <c r="U55" s="24">
        <f>'전체성적(반별)'!V53</f>
        <v>6</v>
      </c>
      <c r="V55" s="14">
        <f>'전체성적(반별)'!X53</f>
        <v>253</v>
      </c>
      <c r="W55" s="14">
        <f>'전체성적(반별)'!Y53</f>
        <v>26.333333333333332</v>
      </c>
      <c r="X55" s="14" t="e">
        <f>'전체성적(반별)'!Z53</f>
        <v>#REF!</v>
      </c>
      <c r="Y55" s="14" t="e">
        <f>'전체성적(반별)'!AA53</f>
        <v>#REF!</v>
      </c>
      <c r="Z55"/>
    </row>
    <row r="56" spans="1:26">
      <c r="A56" s="14">
        <f>'전체성적(반별)'!C54</f>
        <v>10</v>
      </c>
      <c r="B56" s="14" t="str">
        <f>'전체성적(반별)'!D54</f>
        <v>신의현</v>
      </c>
      <c r="C56" s="14" t="str">
        <f>'전체성적(반별)'!E54</f>
        <v>화법과 작문</v>
      </c>
      <c r="D56" s="14">
        <f>'전체성적(반별)'!F54</f>
        <v>81</v>
      </c>
      <c r="E56" s="14">
        <f>'전체성적(반별)'!G54</f>
        <v>19</v>
      </c>
      <c r="F56" s="14">
        <f>'전체성적(반별)'!H54</f>
        <v>7</v>
      </c>
      <c r="G56" s="14" t="str">
        <f>'전체성적(반별)'!I54</f>
        <v>확률과 통계</v>
      </c>
      <c r="H56" s="14">
        <f>'전체성적(반별)'!J54</f>
        <v>84</v>
      </c>
      <c r="I56" s="14">
        <f>'전체성적(반별)'!K54</f>
        <v>28</v>
      </c>
      <c r="J56" s="14">
        <f>'전체성적(반별)'!L54</f>
        <v>6</v>
      </c>
      <c r="K56" s="14">
        <f>'전체성적(반별)'!M54</f>
        <v>4</v>
      </c>
      <c r="L56" s="24">
        <f>'전체성적(반별)'!N54</f>
        <v>3</v>
      </c>
      <c r="M56" s="14" t="e">
        <f>'전체성적(반별)'!#REF!</f>
        <v>#REF!</v>
      </c>
      <c r="N56" s="24" t="str">
        <f>'전체성적(반별)'!O54</f>
        <v>생활과윤리</v>
      </c>
      <c r="O56" s="24">
        <f>'전체성적(반별)'!P54</f>
        <v>51</v>
      </c>
      <c r="P56" s="24">
        <f>'전체성적(반별)'!Q54</f>
        <v>51</v>
      </c>
      <c r="Q56" s="24">
        <f>'전체성적(반별)'!R54</f>
        <v>5</v>
      </c>
      <c r="R56" s="24" t="str">
        <f>'전체성적(반별)'!S54</f>
        <v>한국지리</v>
      </c>
      <c r="S56" s="24">
        <f>'전체성적(반별)'!T54</f>
        <v>58</v>
      </c>
      <c r="T56" s="24">
        <f>'전체성적(반별)'!U54</f>
        <v>72</v>
      </c>
      <c r="U56" s="24">
        <f>'전체성적(반별)'!V54</f>
        <v>4</v>
      </c>
      <c r="V56" s="14">
        <f>'전체성적(반별)'!X54</f>
        <v>274</v>
      </c>
      <c r="W56" s="14">
        <f>'전체성적(반별)'!Y54</f>
        <v>36.166666666666664</v>
      </c>
      <c r="X56" s="14" t="e">
        <f>'전체성적(반별)'!Z54</f>
        <v>#REF!</v>
      </c>
      <c r="Y56" s="14" t="e">
        <f>'전체성적(반별)'!AA54</f>
        <v>#REF!</v>
      </c>
      <c r="Z56"/>
    </row>
    <row r="57" spans="1:26">
      <c r="A57" s="14">
        <f>'전체성적(반별)'!C55</f>
        <v>11</v>
      </c>
      <c r="B57" s="14" t="str">
        <f>'전체성적(반별)'!D55</f>
        <v>유환민</v>
      </c>
      <c r="C57" s="14" t="str">
        <f>'전체성적(반별)'!E55</f>
        <v>언어와 매체</v>
      </c>
      <c r="D57" s="14">
        <f>'전체성적(반별)'!F55</f>
        <v>66</v>
      </c>
      <c r="E57" s="14">
        <f>'전체성적(반별)'!G55</f>
        <v>10</v>
      </c>
      <c r="F57" s="14">
        <f>'전체성적(반별)'!H55</f>
        <v>8</v>
      </c>
      <c r="G57" s="14" t="str">
        <f>'전체성적(반별)'!I55</f>
        <v>미적분</v>
      </c>
      <c r="H57" s="14">
        <f>'전체성적(반별)'!J55</f>
        <v>121</v>
      </c>
      <c r="I57" s="14">
        <f>'전체성적(반별)'!K55</f>
        <v>82</v>
      </c>
      <c r="J57" s="14">
        <f>'전체성적(반별)'!L55</f>
        <v>3</v>
      </c>
      <c r="K57" s="14">
        <f>'전체성적(반별)'!M55</f>
        <v>5</v>
      </c>
      <c r="L57" s="24">
        <f>'전체성적(반별)'!N55</f>
        <v>8</v>
      </c>
      <c r="M57" s="14" t="e">
        <f>'전체성적(반별)'!#REF!</f>
        <v>#REF!</v>
      </c>
      <c r="N57" s="24" t="str">
        <f>'전체성적(반별)'!O55</f>
        <v>화학I</v>
      </c>
      <c r="O57" s="24">
        <f>'전체성적(반별)'!P55</f>
        <v>40</v>
      </c>
      <c r="P57" s="24">
        <f>'전체성적(반별)'!Q55</f>
        <v>15</v>
      </c>
      <c r="Q57" s="24">
        <f>'전체성적(반별)'!R55</f>
        <v>7</v>
      </c>
      <c r="R57" s="24" t="str">
        <f>'전체성적(반별)'!S55</f>
        <v>지구과학II</v>
      </c>
      <c r="S57" s="24">
        <f>'전체성적(반별)'!T55</f>
        <v>45</v>
      </c>
      <c r="T57" s="24">
        <f>'전체성적(반별)'!U55</f>
        <v>41</v>
      </c>
      <c r="U57" s="24">
        <f>'전체성적(반별)'!V55</f>
        <v>5</v>
      </c>
      <c r="V57" s="14">
        <f>'전체성적(반별)'!X55</f>
        <v>272</v>
      </c>
      <c r="W57" s="14">
        <f>'전체성적(반별)'!Y55</f>
        <v>40</v>
      </c>
      <c r="X57" s="14" t="e">
        <f>'전체성적(반별)'!Z55</f>
        <v>#REF!</v>
      </c>
      <c r="Y57" s="14" t="e">
        <f>'전체성적(반별)'!AA55</f>
        <v>#REF!</v>
      </c>
      <c r="Z57"/>
    </row>
    <row r="58" spans="1:26">
      <c r="A58" s="14">
        <f>'전체성적(반별)'!C56</f>
        <v>12</v>
      </c>
      <c r="B58" s="14" t="str">
        <f>'전체성적(반별)'!D56</f>
        <v>윤현웅</v>
      </c>
      <c r="C58" s="14" t="str">
        <f>'전체성적(반별)'!E56</f>
        <v>화법과 작문</v>
      </c>
      <c r="D58" s="14">
        <f>'전체성적(반별)'!F56</f>
        <v>107</v>
      </c>
      <c r="E58" s="14">
        <f>'전체성적(반별)'!G56</f>
        <v>55</v>
      </c>
      <c r="F58" s="14">
        <f>'전체성적(반별)'!H56</f>
        <v>5</v>
      </c>
      <c r="G58" s="14" t="str">
        <f>'전체성적(반별)'!I56</f>
        <v>미적분</v>
      </c>
      <c r="H58" s="14">
        <f>'전체성적(반별)'!J56</f>
        <v>124</v>
      </c>
      <c r="I58" s="14">
        <f>'전체성적(반별)'!K56</f>
        <v>86</v>
      </c>
      <c r="J58" s="14">
        <f>'전체성적(반별)'!L56</f>
        <v>3</v>
      </c>
      <c r="K58" s="14">
        <f>'전체성적(반별)'!M56</f>
        <v>3</v>
      </c>
      <c r="L58" s="24">
        <f>'전체성적(반별)'!N56</f>
        <v>6</v>
      </c>
      <c r="M58" s="14" t="e">
        <f>'전체성적(반별)'!#REF!</f>
        <v>#REF!</v>
      </c>
      <c r="N58" s="24" t="str">
        <f>'전체성적(반별)'!O56</f>
        <v>물리학I</v>
      </c>
      <c r="O58" s="24">
        <f>'전체성적(반별)'!P56</f>
        <v>55</v>
      </c>
      <c r="P58" s="24">
        <f>'전체성적(반별)'!Q56</f>
        <v>59</v>
      </c>
      <c r="Q58" s="24">
        <f>'전체성적(반별)'!R56</f>
        <v>4</v>
      </c>
      <c r="R58" s="24" t="str">
        <f>'전체성적(반별)'!S56</f>
        <v>지구과학I</v>
      </c>
      <c r="S58" s="24">
        <f>'전체성적(반별)'!T56</f>
        <v>56</v>
      </c>
      <c r="T58" s="24">
        <f>'전체성적(반별)'!U56</f>
        <v>66</v>
      </c>
      <c r="U58" s="24">
        <f>'전체성적(반별)'!V56</f>
        <v>4</v>
      </c>
      <c r="V58" s="14">
        <f>'전체성적(반별)'!X56</f>
        <v>342</v>
      </c>
      <c r="W58" s="14">
        <f>'전체성적(반별)'!Y56</f>
        <v>67.833333333333329</v>
      </c>
      <c r="X58" s="14" t="e">
        <f>'전체성적(반별)'!Z56</f>
        <v>#REF!</v>
      </c>
      <c r="Y58" s="14" t="e">
        <f>'전체성적(반별)'!AA56</f>
        <v>#REF!</v>
      </c>
      <c r="Z58"/>
    </row>
    <row r="59" spans="1:26">
      <c r="A59" s="14">
        <f>'전체성적(반별)'!C57</f>
        <v>13</v>
      </c>
      <c r="B59" s="14" t="str">
        <f>'전체성적(반별)'!D57</f>
        <v>이연호</v>
      </c>
      <c r="C59" s="14" t="str">
        <f>'전체성적(반별)'!E57</f>
        <v>화법과 작문</v>
      </c>
      <c r="D59" s="14">
        <f>'전체성적(반별)'!F57</f>
        <v>92</v>
      </c>
      <c r="E59" s="14">
        <f>'전체성적(반별)'!G57</f>
        <v>30</v>
      </c>
      <c r="F59" s="14">
        <f>'전체성적(반별)'!H57</f>
        <v>6</v>
      </c>
      <c r="G59" s="14" t="str">
        <f>'전체성적(반별)'!I57</f>
        <v>기하</v>
      </c>
      <c r="H59" s="14">
        <f>'전체성적(반별)'!J57</f>
        <v>105</v>
      </c>
      <c r="I59" s="14">
        <f>'전체성적(반별)'!K57</f>
        <v>55</v>
      </c>
      <c r="J59" s="14">
        <f>'전체성적(반별)'!L57</f>
        <v>5</v>
      </c>
      <c r="K59" s="14">
        <f>'전체성적(반별)'!M57</f>
        <v>3</v>
      </c>
      <c r="L59" s="24">
        <f>'전체성적(반별)'!N57</f>
        <v>5</v>
      </c>
      <c r="M59" s="14" t="e">
        <f>'전체성적(반별)'!#REF!</f>
        <v>#REF!</v>
      </c>
      <c r="N59" s="24" t="str">
        <f>'전체성적(반별)'!O57</f>
        <v>물리학I</v>
      </c>
      <c r="O59" s="24">
        <f>'전체성적(반별)'!P57</f>
        <v>40</v>
      </c>
      <c r="P59" s="24">
        <f>'전체성적(반별)'!Q57</f>
        <v>22</v>
      </c>
      <c r="Q59" s="24">
        <f>'전체성적(반별)'!R57</f>
        <v>6</v>
      </c>
      <c r="R59" s="24" t="str">
        <f>'전체성적(반별)'!S57</f>
        <v>지구과학I</v>
      </c>
      <c r="S59" s="24">
        <f>'전체성적(반별)'!T57</f>
        <v>37</v>
      </c>
      <c r="T59" s="24">
        <f>'전체성적(반별)'!U57</f>
        <v>13</v>
      </c>
      <c r="U59" s="24">
        <f>'전체성적(반별)'!V57</f>
        <v>7</v>
      </c>
      <c r="V59" s="14">
        <f>'전체성적(반별)'!X57</f>
        <v>274</v>
      </c>
      <c r="W59" s="14">
        <f>'전체성적(반별)'!Y57</f>
        <v>34.166666666666664</v>
      </c>
      <c r="X59" s="14" t="e">
        <f>'전체성적(반별)'!Z57</f>
        <v>#REF!</v>
      </c>
      <c r="Y59" s="14" t="e">
        <f>'전체성적(반별)'!AA57</f>
        <v>#REF!</v>
      </c>
      <c r="Z59"/>
    </row>
    <row r="60" spans="1:26">
      <c r="A60" s="14">
        <f>'전체성적(반별)'!C58</f>
        <v>14</v>
      </c>
      <c r="B60" s="14" t="str">
        <f>'전체성적(반별)'!D58</f>
        <v>이재준</v>
      </c>
      <c r="C60" s="14" t="str">
        <f>'전체성적(반별)'!E58</f>
        <v>화법과 작문</v>
      </c>
      <c r="D60" s="14">
        <f>'전체성적(반별)'!F58</f>
        <v>54</v>
      </c>
      <c r="E60" s="14">
        <f>'전체성적(반별)'!G58</f>
        <v>1</v>
      </c>
      <c r="F60" s="14">
        <f>'전체성적(반별)'!H58</f>
        <v>9</v>
      </c>
      <c r="G60" s="14" t="str">
        <f>'전체성적(반별)'!I58</f>
        <v>확률과 통계</v>
      </c>
      <c r="H60" s="14">
        <f>'전체성적(반별)'!J58</f>
        <v>69</v>
      </c>
      <c r="I60" s="14">
        <f>'전체성적(반별)'!K58</f>
        <v>5</v>
      </c>
      <c r="J60" s="14">
        <f>'전체성적(반별)'!L58</f>
        <v>8</v>
      </c>
      <c r="K60" s="14">
        <f>'전체성적(반별)'!M58</f>
        <v>6</v>
      </c>
      <c r="L60" s="24">
        <f>'전체성적(반별)'!N58</f>
        <v>7</v>
      </c>
      <c r="M60" s="14" t="e">
        <f>'전체성적(반별)'!#REF!</f>
        <v>#REF!</v>
      </c>
      <c r="N60" s="24" t="str">
        <f>'전체성적(반별)'!O58</f>
        <v>한국지리</v>
      </c>
      <c r="O60" s="24">
        <f>'전체성적(반별)'!P58</f>
        <v>38</v>
      </c>
      <c r="P60" s="24">
        <f>'전체성적(반별)'!Q58</f>
        <v>15</v>
      </c>
      <c r="Q60" s="24">
        <f>'전체성적(반별)'!R58</f>
        <v>7</v>
      </c>
      <c r="R60" s="24" t="str">
        <f>'전체성적(반별)'!S58</f>
        <v>사회·문화</v>
      </c>
      <c r="S60" s="24">
        <f>'전체성적(반별)'!T58</f>
        <v>38</v>
      </c>
      <c r="T60" s="24">
        <f>'전체성적(반별)'!U58</f>
        <v>17</v>
      </c>
      <c r="U60" s="24">
        <f>'전체성적(반별)'!V58</f>
        <v>7</v>
      </c>
      <c r="V60" s="14">
        <f>'전체성적(반별)'!X58</f>
        <v>199</v>
      </c>
      <c r="W60" s="14">
        <f>'전체성적(반별)'!Y58</f>
        <v>7.333333333333333</v>
      </c>
      <c r="X60" s="14" t="e">
        <f>'전체성적(반별)'!Z58</f>
        <v>#REF!</v>
      </c>
      <c r="Y60" s="14" t="e">
        <f>'전체성적(반별)'!AA58</f>
        <v>#REF!</v>
      </c>
      <c r="Z60"/>
    </row>
    <row r="61" spans="1:26">
      <c r="A61" s="14">
        <f>'전체성적(반별)'!C59</f>
        <v>15</v>
      </c>
      <c r="B61" s="14" t="str">
        <f>'전체성적(반별)'!D59</f>
        <v>임병욱</v>
      </c>
      <c r="C61" s="14" t="str">
        <f>'전체성적(반별)'!E59</f>
        <v>언어와 매체</v>
      </c>
      <c r="D61" s="14">
        <f>'전체성적(반별)'!F59</f>
        <v>115</v>
      </c>
      <c r="E61" s="14">
        <f>'전체성적(반별)'!G59</f>
        <v>72</v>
      </c>
      <c r="F61" s="14">
        <f>'전체성적(반별)'!H59</f>
        <v>4</v>
      </c>
      <c r="G61" s="14" t="str">
        <f>'전체성적(반별)'!I59</f>
        <v>미적분</v>
      </c>
      <c r="H61" s="14">
        <f>'전체성적(반별)'!J59</f>
        <v>98</v>
      </c>
      <c r="I61" s="14">
        <f>'전체성적(반별)'!K59</f>
        <v>44</v>
      </c>
      <c r="J61" s="14">
        <f>'전체성적(반별)'!L59</f>
        <v>5</v>
      </c>
      <c r="K61" s="14">
        <f>'전체성적(반별)'!M59</f>
        <v>4</v>
      </c>
      <c r="L61" s="24">
        <f>'전체성적(반별)'!N59</f>
        <v>2</v>
      </c>
      <c r="M61" s="14" t="e">
        <f>'전체성적(반별)'!#REF!</f>
        <v>#REF!</v>
      </c>
      <c r="N61" s="24" t="str">
        <f>'전체성적(반별)'!O59</f>
        <v>생명과학I</v>
      </c>
      <c r="O61" s="24">
        <f>'전체성적(반별)'!P59</f>
        <v>50</v>
      </c>
      <c r="P61" s="24">
        <f>'전체성적(반별)'!Q59</f>
        <v>46</v>
      </c>
      <c r="Q61" s="24">
        <f>'전체성적(반별)'!R59</f>
        <v>5</v>
      </c>
      <c r="R61" s="24" t="str">
        <f>'전체성적(반별)'!S59</f>
        <v>지구과학I</v>
      </c>
      <c r="S61" s="24">
        <f>'전체성적(반별)'!T59</f>
        <v>48</v>
      </c>
      <c r="T61" s="24">
        <f>'전체성적(반별)'!U59</f>
        <v>42</v>
      </c>
      <c r="U61" s="24">
        <f>'전체성적(반별)'!V59</f>
        <v>5</v>
      </c>
      <c r="V61" s="14">
        <f>'전체성적(반별)'!X59</f>
        <v>311</v>
      </c>
      <c r="W61" s="14">
        <f>'전체성적(반별)'!Y59</f>
        <v>53.333333333333336</v>
      </c>
      <c r="X61" s="14" t="e">
        <f>'전체성적(반별)'!Z59</f>
        <v>#REF!</v>
      </c>
      <c r="Y61" s="14" t="e">
        <f>'전체성적(반별)'!AA59</f>
        <v>#REF!</v>
      </c>
      <c r="Z61"/>
    </row>
    <row r="62" spans="1:26">
      <c r="A62" s="14">
        <f>'전체성적(반별)'!C60</f>
        <v>16</v>
      </c>
      <c r="B62" s="14" t="str">
        <f>'전체성적(반별)'!D60</f>
        <v>조용현</v>
      </c>
      <c r="C62" s="14" t="str">
        <f>'전체성적(반별)'!E60</f>
        <v>화법과 작문</v>
      </c>
      <c r="D62" s="14">
        <f>'전체성적(반별)'!F60</f>
        <v>111</v>
      </c>
      <c r="E62" s="14">
        <f>'전체성적(반별)'!G60</f>
        <v>63</v>
      </c>
      <c r="F62" s="14">
        <f>'전체성적(반별)'!H60</f>
        <v>4</v>
      </c>
      <c r="G62" s="14" t="str">
        <f>'전체성적(반별)'!I60</f>
        <v>확률과 통계</v>
      </c>
      <c r="H62" s="14">
        <f>'전체성적(반별)'!J60</f>
        <v>102</v>
      </c>
      <c r="I62" s="14">
        <f>'전체성적(반별)'!K60</f>
        <v>50</v>
      </c>
      <c r="J62" s="14">
        <f>'전체성적(반별)'!L60</f>
        <v>5</v>
      </c>
      <c r="K62" s="14">
        <f>'전체성적(반별)'!M60</f>
        <v>4</v>
      </c>
      <c r="L62" s="24">
        <f>'전체성적(반별)'!N60</f>
        <v>5</v>
      </c>
      <c r="M62" s="14" t="e">
        <f>'전체성적(반별)'!#REF!</f>
        <v>#REF!</v>
      </c>
      <c r="N62" s="24" t="str">
        <f>'전체성적(반별)'!O60</f>
        <v>생활과윤리</v>
      </c>
      <c r="O62" s="24">
        <f>'전체성적(반별)'!P60</f>
        <v>52</v>
      </c>
      <c r="P62" s="24">
        <f>'전체성적(반별)'!Q60</f>
        <v>53</v>
      </c>
      <c r="Q62" s="24">
        <f>'전체성적(반별)'!R60</f>
        <v>5</v>
      </c>
      <c r="R62" s="24" t="str">
        <f>'전체성적(반별)'!S60</f>
        <v>화학I</v>
      </c>
      <c r="S62" s="24">
        <f>'전체성적(반별)'!T60</f>
        <v>39</v>
      </c>
      <c r="T62" s="24">
        <f>'전체성적(반별)'!U60</f>
        <v>8</v>
      </c>
      <c r="U62" s="24">
        <f>'전체성적(반별)'!V60</f>
        <v>8</v>
      </c>
      <c r="V62" s="14">
        <f>'전체성적(반별)'!X60</f>
        <v>304</v>
      </c>
      <c r="W62" s="14">
        <f>'전체성적(반별)'!Y60</f>
        <v>47.833333333333336</v>
      </c>
      <c r="X62" s="14" t="e">
        <f>'전체성적(반별)'!Z60</f>
        <v>#REF!</v>
      </c>
      <c r="Y62" s="14" t="e">
        <f>'전체성적(반별)'!AA60</f>
        <v>#REF!</v>
      </c>
      <c r="Z62"/>
    </row>
    <row r="63" spans="1:26">
      <c r="A63" s="14">
        <f>'전체성적(반별)'!C61</f>
        <v>17</v>
      </c>
      <c r="B63" s="14" t="str">
        <f>'전체성적(반별)'!D61</f>
        <v>차명근</v>
      </c>
      <c r="C63" s="14" t="str">
        <f>'전체성적(반별)'!E61</f>
        <v>언어와 매체</v>
      </c>
      <c r="D63" s="14">
        <f>'전체성적(반별)'!F61</f>
        <v>124</v>
      </c>
      <c r="E63" s="14">
        <f>'전체성적(반별)'!G61</f>
        <v>93</v>
      </c>
      <c r="F63" s="14">
        <f>'전체성적(반별)'!H61</f>
        <v>2</v>
      </c>
      <c r="G63" s="14" t="str">
        <f>'전체성적(반별)'!I61</f>
        <v>미적분</v>
      </c>
      <c r="H63" s="14">
        <f>'전체성적(반별)'!J61</f>
        <v>124</v>
      </c>
      <c r="I63" s="14">
        <f>'전체성적(반별)'!K61</f>
        <v>86</v>
      </c>
      <c r="J63" s="14">
        <f>'전체성적(반별)'!L61</f>
        <v>3</v>
      </c>
      <c r="K63" s="14">
        <f>'전체성적(반별)'!M61</f>
        <v>1</v>
      </c>
      <c r="L63" s="24">
        <f>'전체성적(반별)'!N61</f>
        <v>4</v>
      </c>
      <c r="M63" s="14" t="e">
        <f>'전체성적(반별)'!#REF!</f>
        <v>#REF!</v>
      </c>
      <c r="N63" s="24" t="str">
        <f>'전체성적(반별)'!O61</f>
        <v>생활과윤리</v>
      </c>
      <c r="O63" s="24">
        <f>'전체성적(반별)'!P61</f>
        <v>54</v>
      </c>
      <c r="P63" s="24">
        <f>'전체성적(반별)'!Q61</f>
        <v>61</v>
      </c>
      <c r="Q63" s="24">
        <f>'전체성적(반별)'!R61</f>
        <v>4</v>
      </c>
      <c r="R63" s="24" t="str">
        <f>'전체성적(반별)'!S61</f>
        <v>사회·문화</v>
      </c>
      <c r="S63" s="24">
        <f>'전체성적(반별)'!T61</f>
        <v>60</v>
      </c>
      <c r="T63" s="24">
        <f>'전체성적(반별)'!U61</f>
        <v>81</v>
      </c>
      <c r="U63" s="24">
        <f>'전체성적(반별)'!V61</f>
        <v>3</v>
      </c>
      <c r="V63" s="14">
        <f>'전체성적(반별)'!X61</f>
        <v>362</v>
      </c>
      <c r="W63" s="14">
        <f>'전체성적(반별)'!Y61</f>
        <v>83.333333333333329</v>
      </c>
      <c r="X63" s="14" t="e">
        <f>'전체성적(반별)'!Z61</f>
        <v>#REF!</v>
      </c>
      <c r="Y63" s="14" t="e">
        <f>'전체성적(반별)'!AA61</f>
        <v>#REF!</v>
      </c>
      <c r="Z63"/>
    </row>
    <row r="64" spans="1:26">
      <c r="A64" s="14">
        <f>'전체성적(반별)'!C62</f>
        <v>18</v>
      </c>
      <c r="B64" s="14" t="str">
        <f>'전체성적(반별)'!D62</f>
        <v>최성영</v>
      </c>
      <c r="C64" s="14" t="str">
        <f>'전체성적(반별)'!E62</f>
        <v>화법과 작문</v>
      </c>
      <c r="D64" s="14">
        <f>'전체성적(반별)'!F62</f>
        <v>107</v>
      </c>
      <c r="E64" s="14">
        <f>'전체성적(반별)'!G62</f>
        <v>55</v>
      </c>
      <c r="F64" s="14">
        <f>'전체성적(반별)'!H62</f>
        <v>5</v>
      </c>
      <c r="G64" s="14" t="str">
        <f>'전체성적(반별)'!I62</f>
        <v>확률과 통계</v>
      </c>
      <c r="H64" s="14">
        <f>'전체성적(반별)'!J62</f>
        <v>102</v>
      </c>
      <c r="I64" s="14">
        <f>'전체성적(반별)'!K62</f>
        <v>50</v>
      </c>
      <c r="J64" s="14">
        <f>'전체성적(반별)'!L62</f>
        <v>5</v>
      </c>
      <c r="K64" s="14">
        <f>'전체성적(반별)'!M62</f>
        <v>3</v>
      </c>
      <c r="L64" s="24">
        <f>'전체성적(반별)'!N62</f>
        <v>1</v>
      </c>
      <c r="M64" s="14" t="e">
        <f>'전체성적(반별)'!#REF!</f>
        <v>#REF!</v>
      </c>
      <c r="N64" s="24" t="str">
        <f>'전체성적(반별)'!O62</f>
        <v>생활과윤리</v>
      </c>
      <c r="O64" s="24">
        <f>'전체성적(반별)'!P62</f>
        <v>57</v>
      </c>
      <c r="P64" s="24">
        <f>'전체성적(반별)'!Q62</f>
        <v>69</v>
      </c>
      <c r="Q64" s="24">
        <f>'전체성적(반별)'!R62</f>
        <v>4</v>
      </c>
      <c r="R64" s="24" t="str">
        <f>'전체성적(반별)'!S62</f>
        <v>한국지리</v>
      </c>
      <c r="S64" s="24">
        <f>'전체성적(반별)'!T62</f>
        <v>65</v>
      </c>
      <c r="T64" s="24">
        <f>'전체성적(반별)'!U62</f>
        <v>93</v>
      </c>
      <c r="U64" s="24">
        <f>'전체성적(반별)'!V62</f>
        <v>2</v>
      </c>
      <c r="V64" s="14">
        <f>'전체성적(반별)'!X62</f>
        <v>331</v>
      </c>
      <c r="W64" s="14">
        <f>'전체성적(반별)'!Y62</f>
        <v>62</v>
      </c>
      <c r="X64" s="14" t="e">
        <f>'전체성적(반별)'!Z62</f>
        <v>#REF!</v>
      </c>
      <c r="Y64" s="14" t="e">
        <f>'전체성적(반별)'!AA62</f>
        <v>#REF!</v>
      </c>
      <c r="Z64"/>
    </row>
    <row r="65" spans="1:26">
      <c r="A65" s="14">
        <f>'전체성적(반별)'!C63</f>
        <v>19</v>
      </c>
      <c r="B65" s="14" t="str">
        <f>'전체성적(반별)'!D63</f>
        <v>최종찬</v>
      </c>
      <c r="C65" s="14" t="str">
        <f>'전체성적(반별)'!E63</f>
        <v>화법과 작문</v>
      </c>
      <c r="D65" s="14">
        <f>'전체성적(반별)'!F63</f>
        <v>98</v>
      </c>
      <c r="E65" s="14">
        <f>'전체성적(반별)'!G63</f>
        <v>39</v>
      </c>
      <c r="F65" s="14">
        <f>'전체성적(반별)'!H63</f>
        <v>6</v>
      </c>
      <c r="G65" s="14" t="str">
        <f>'전체성적(반별)'!I63</f>
        <v>확률과 통계</v>
      </c>
      <c r="H65" s="14">
        <f>'전체성적(반별)'!J63</f>
        <v>95</v>
      </c>
      <c r="I65" s="14">
        <f>'전체성적(반별)'!K63</f>
        <v>40</v>
      </c>
      <c r="J65" s="14">
        <f>'전체성적(반별)'!L63</f>
        <v>5</v>
      </c>
      <c r="K65" s="14">
        <f>'전체성적(반별)'!M63</f>
        <v>2</v>
      </c>
      <c r="L65" s="24">
        <f>'전체성적(반별)'!N63</f>
        <v>2</v>
      </c>
      <c r="M65" s="14" t="e">
        <f>'전체성적(반별)'!#REF!</f>
        <v>#REF!</v>
      </c>
      <c r="N65" s="24" t="str">
        <f>'전체성적(반별)'!O63</f>
        <v>생활과윤리</v>
      </c>
      <c r="O65" s="24">
        <f>'전체성적(반별)'!P63</f>
        <v>53</v>
      </c>
      <c r="P65" s="24">
        <f>'전체성적(반별)'!Q63</f>
        <v>57</v>
      </c>
      <c r="Q65" s="24">
        <f>'전체성적(반별)'!R63</f>
        <v>5</v>
      </c>
      <c r="R65" s="24" t="str">
        <f>'전체성적(반별)'!S63</f>
        <v>한국지리</v>
      </c>
      <c r="S65" s="24">
        <f>'전체성적(반별)'!T63</f>
        <v>61</v>
      </c>
      <c r="T65" s="24">
        <f>'전체성적(반별)'!U63</f>
        <v>80</v>
      </c>
      <c r="U65" s="24">
        <f>'전체성적(반별)'!V63</f>
        <v>3</v>
      </c>
      <c r="V65" s="14">
        <f>'전체성적(반별)'!X63</f>
        <v>307</v>
      </c>
      <c r="W65" s="14">
        <f>'전체성적(반별)'!Y63</f>
        <v>49.166666666666664</v>
      </c>
      <c r="X65" s="14" t="e">
        <f>'전체성적(반별)'!Z63</f>
        <v>#REF!</v>
      </c>
      <c r="Y65" s="14" t="e">
        <f>'전체성적(반별)'!AA63</f>
        <v>#REF!</v>
      </c>
      <c r="Z65"/>
    </row>
    <row r="66" spans="1:26">
      <c r="A66" s="14">
        <f>'전체성적(반별)'!C64</f>
        <v>20</v>
      </c>
      <c r="B66" s="14" t="str">
        <f>'전체성적(반별)'!D64</f>
        <v>홍승훈</v>
      </c>
      <c r="C66" s="14" t="str">
        <f>'전체성적(반별)'!E64</f>
        <v>화법과 작문</v>
      </c>
      <c r="D66" s="14">
        <f>'전체성적(반별)'!F64</f>
        <v>106</v>
      </c>
      <c r="E66" s="14">
        <f>'전체성적(반별)'!G64</f>
        <v>53</v>
      </c>
      <c r="F66" s="14">
        <f>'전체성적(반별)'!H64</f>
        <v>5</v>
      </c>
      <c r="G66" s="14" t="str">
        <f>'전체성적(반별)'!I64</f>
        <v>미적분</v>
      </c>
      <c r="H66" s="14">
        <f>'전체성적(반별)'!J64</f>
        <v>103</v>
      </c>
      <c r="I66" s="14">
        <f>'전체성적(반별)'!K64</f>
        <v>52</v>
      </c>
      <c r="J66" s="14">
        <f>'전체성적(반별)'!L64</f>
        <v>5</v>
      </c>
      <c r="K66" s="14">
        <f>'전체성적(반별)'!M64</f>
        <v>6</v>
      </c>
      <c r="L66" s="24">
        <f>'전체성적(반별)'!N64</f>
        <v>3</v>
      </c>
      <c r="M66" s="14" t="e">
        <f>'전체성적(반별)'!#REF!</f>
        <v>#REF!</v>
      </c>
      <c r="N66" s="24" t="str">
        <f>'전체성적(반별)'!O64</f>
        <v>동아시아사</v>
      </c>
      <c r="O66" s="24">
        <f>'전체성적(반별)'!P64</f>
        <v>52</v>
      </c>
      <c r="P66" s="24">
        <f>'전체성적(반별)'!Q64</f>
        <v>56</v>
      </c>
      <c r="Q66" s="24">
        <f>'전체성적(반별)'!R64</f>
        <v>5</v>
      </c>
      <c r="R66" s="24" t="str">
        <f>'전체성적(반별)'!S64</f>
        <v>사회·문화</v>
      </c>
      <c r="S66" s="24">
        <f>'전체성적(반별)'!T64</f>
        <v>53</v>
      </c>
      <c r="T66" s="24">
        <f>'전체성적(반별)'!U64</f>
        <v>56</v>
      </c>
      <c r="U66" s="24">
        <f>'전체성적(반별)'!V64</f>
        <v>5</v>
      </c>
      <c r="V66" s="14">
        <f>'전체성적(반별)'!X64</f>
        <v>314</v>
      </c>
      <c r="W66" s="14">
        <f>'전체성적(반별)'!Y64</f>
        <v>53.666666666666664</v>
      </c>
      <c r="X66" s="14" t="e">
        <f>'전체성적(반별)'!Z64</f>
        <v>#REF!</v>
      </c>
      <c r="Y66" s="14" t="e">
        <f>'전체성적(반별)'!AA64</f>
        <v>#REF!</v>
      </c>
      <c r="Z66"/>
    </row>
    <row r="67" spans="1:26">
      <c r="A67" s="14">
        <f>'전체성적(반별)'!C65</f>
        <v>21</v>
      </c>
      <c r="B67" s="14" t="str">
        <f>'전체성적(반별)'!D65</f>
        <v>황민석</v>
      </c>
      <c r="C67" s="14" t="str">
        <f>'전체성적(반별)'!E65</f>
        <v>언어와 매체</v>
      </c>
      <c r="D67" s="14">
        <f>'전체성적(반별)'!F65</f>
        <v>124</v>
      </c>
      <c r="E67" s="14">
        <f>'전체성적(반별)'!G65</f>
        <v>93</v>
      </c>
      <c r="F67" s="14">
        <f>'전체성적(반별)'!H65</f>
        <v>2</v>
      </c>
      <c r="G67" s="14" t="str">
        <f>'전체성적(반별)'!I65</f>
        <v>미적분</v>
      </c>
      <c r="H67" s="14">
        <f>'전체성적(반별)'!J65</f>
        <v>121</v>
      </c>
      <c r="I67" s="14">
        <f>'전체성적(반별)'!K65</f>
        <v>82</v>
      </c>
      <c r="J67" s="14">
        <f>'전체성적(반별)'!L65</f>
        <v>3</v>
      </c>
      <c r="K67" s="14">
        <f>'전체성적(반별)'!M65</f>
        <v>3</v>
      </c>
      <c r="L67" s="24">
        <f>'전체성적(반별)'!N65</f>
        <v>3</v>
      </c>
      <c r="M67" s="14" t="e">
        <f>'전체성적(반별)'!#REF!</f>
        <v>#REF!</v>
      </c>
      <c r="N67" s="24" t="str">
        <f>'전체성적(반별)'!O65</f>
        <v>정치와법</v>
      </c>
      <c r="O67" s="24">
        <f>'전체성적(반별)'!P65</f>
        <v>55</v>
      </c>
      <c r="P67" s="24">
        <f>'전체성적(반별)'!Q65</f>
        <v>63</v>
      </c>
      <c r="Q67" s="24">
        <f>'전체성적(반별)'!R65</f>
        <v>4</v>
      </c>
      <c r="R67" s="24" t="str">
        <f>'전체성적(반별)'!S65</f>
        <v>사회·문화</v>
      </c>
      <c r="S67" s="24">
        <f>'전체성적(반별)'!T65</f>
        <v>58</v>
      </c>
      <c r="T67" s="24">
        <f>'전체성적(반별)'!U65</f>
        <v>73</v>
      </c>
      <c r="U67" s="24">
        <f>'전체성적(반별)'!V65</f>
        <v>4</v>
      </c>
      <c r="V67" s="14">
        <f>'전체성적(반별)'!X65</f>
        <v>358</v>
      </c>
      <c r="W67" s="14">
        <f>'전체성적(반별)'!Y65</f>
        <v>81</v>
      </c>
      <c r="X67" s="14" t="e">
        <f>'전체성적(반별)'!Z65</f>
        <v>#REF!</v>
      </c>
      <c r="Y67" s="14" t="e">
        <f>'전체성적(반별)'!AA65</f>
        <v>#REF!</v>
      </c>
      <c r="Z67"/>
    </row>
    <row r="68" spans="1:26">
      <c r="A68" s="14">
        <f>'전체성적(반별)'!C66</f>
        <v>1</v>
      </c>
      <c r="B68" s="14" t="str">
        <f>'전체성적(반별)'!D66</f>
        <v>강선율</v>
      </c>
      <c r="C68" s="14" t="str">
        <f>'전체성적(반별)'!E66</f>
        <v>화법과 작문</v>
      </c>
      <c r="D68" s="14">
        <f>'전체성적(반별)'!F66</f>
        <v>76</v>
      </c>
      <c r="E68" s="14">
        <f>'전체성적(반별)'!G66</f>
        <v>16</v>
      </c>
      <c r="F68" s="14">
        <f>'전체성적(반별)'!H66</f>
        <v>7</v>
      </c>
      <c r="G68" s="14" t="str">
        <f>'전체성적(반별)'!I66</f>
        <v>확률과 통계</v>
      </c>
      <c r="H68" s="14">
        <f>'전체성적(반별)'!J66</f>
        <v>76</v>
      </c>
      <c r="I68" s="14">
        <f>'전체성적(반별)'!K66</f>
        <v>18</v>
      </c>
      <c r="J68" s="14">
        <f>'전체성적(반별)'!L66</f>
        <v>7</v>
      </c>
      <c r="K68" s="14">
        <f>'전체성적(반별)'!M66</f>
        <v>7</v>
      </c>
      <c r="L68" s="24">
        <f>'전체성적(반별)'!N66</f>
        <v>6</v>
      </c>
      <c r="M68" s="14" t="e">
        <f>'전체성적(반별)'!#REF!</f>
        <v>#REF!</v>
      </c>
      <c r="N68" s="24" t="str">
        <f>'전체성적(반별)'!O66</f>
        <v>한국지리</v>
      </c>
      <c r="O68" s="24">
        <f>'전체성적(반별)'!P66</f>
        <v>42</v>
      </c>
      <c r="P68" s="24">
        <f>'전체성적(반별)'!Q66</f>
        <v>28</v>
      </c>
      <c r="Q68" s="24">
        <f>'전체성적(반별)'!R66</f>
        <v>6</v>
      </c>
      <c r="R68" s="24" t="str">
        <f>'전체성적(반별)'!S66</f>
        <v>사회·문화</v>
      </c>
      <c r="S68" s="24">
        <f>'전체성적(반별)'!T66</f>
        <v>28</v>
      </c>
      <c r="T68" s="24">
        <f>'전체성적(반별)'!U66</f>
        <v>0</v>
      </c>
      <c r="U68" s="24">
        <f>'전체성적(반별)'!V66</f>
        <v>9</v>
      </c>
      <c r="V68" s="14">
        <f>'전체성적(반별)'!X66</f>
        <v>222</v>
      </c>
      <c r="W68" s="14">
        <f>'전체성적(반별)'!Y66</f>
        <v>16</v>
      </c>
      <c r="X68" s="14" t="e">
        <f>'전체성적(반별)'!Z66</f>
        <v>#REF!</v>
      </c>
      <c r="Y68" s="14" t="e">
        <f>'전체성적(반별)'!AA66</f>
        <v>#REF!</v>
      </c>
      <c r="Z68"/>
    </row>
    <row r="69" spans="1:26">
      <c r="A69" s="14">
        <f>'전체성적(반별)'!C67</f>
        <v>2</v>
      </c>
      <c r="B69" s="14" t="str">
        <f>'전체성적(반별)'!D67</f>
        <v>구서진</v>
      </c>
      <c r="C69" s="14" t="str">
        <f>'전체성적(반별)'!E67</f>
        <v>언어와 매체</v>
      </c>
      <c r="D69" s="14">
        <f>'전체성적(반별)'!F67</f>
        <v>99</v>
      </c>
      <c r="E69" s="14">
        <f>'전체성적(반별)'!G67</f>
        <v>41</v>
      </c>
      <c r="F69" s="14">
        <f>'전체성적(반별)'!H67</f>
        <v>5</v>
      </c>
      <c r="G69" s="14" t="str">
        <f>'전체성적(반별)'!I67</f>
        <v>미적분</v>
      </c>
      <c r="H69" s="14">
        <f>'전체성적(반별)'!J67</f>
        <v>114</v>
      </c>
      <c r="I69" s="14">
        <f>'전체성적(반별)'!K67</f>
        <v>70</v>
      </c>
      <c r="J69" s="14">
        <f>'전체성적(반별)'!L67</f>
        <v>4</v>
      </c>
      <c r="K69" s="14">
        <f>'전체성적(반별)'!M67</f>
        <v>4</v>
      </c>
      <c r="L69" s="24">
        <f>'전체성적(반별)'!N67</f>
        <v>3</v>
      </c>
      <c r="M69" s="14" t="e">
        <f>'전체성적(반별)'!#REF!</f>
        <v>#REF!</v>
      </c>
      <c r="N69" s="24" t="str">
        <f>'전체성적(반별)'!O67</f>
        <v>정치와법</v>
      </c>
      <c r="O69" s="24">
        <f>'전체성적(반별)'!P67</f>
        <v>46</v>
      </c>
      <c r="P69" s="24">
        <f>'전체성적(반별)'!Q67</f>
        <v>40</v>
      </c>
      <c r="Q69" s="24">
        <f>'전체성적(반별)'!R67</f>
        <v>5</v>
      </c>
      <c r="R69" s="24" t="str">
        <f>'전체성적(반별)'!S67</f>
        <v>사회·문화</v>
      </c>
      <c r="S69" s="24">
        <f>'전체성적(반별)'!T67</f>
        <v>41</v>
      </c>
      <c r="T69" s="24">
        <f>'전체성적(반별)'!U67</f>
        <v>23</v>
      </c>
      <c r="U69" s="24">
        <f>'전체성적(반별)'!V67</f>
        <v>6</v>
      </c>
      <c r="V69" s="14">
        <f>'전체성적(반별)'!X67</f>
        <v>300</v>
      </c>
      <c r="W69" s="14">
        <f>'전체성적(반별)'!Y67</f>
        <v>47.5</v>
      </c>
      <c r="X69" s="14" t="e">
        <f>'전체성적(반별)'!Z67</f>
        <v>#REF!</v>
      </c>
      <c r="Y69" s="14" t="e">
        <f>'전체성적(반별)'!AA67</f>
        <v>#REF!</v>
      </c>
      <c r="Z69"/>
    </row>
    <row r="70" spans="1:26">
      <c r="A70" s="14">
        <f>'전체성적(반별)'!C68</f>
        <v>3</v>
      </c>
      <c r="B70" s="14" t="str">
        <f>'전체성적(반별)'!D68</f>
        <v>김광현</v>
      </c>
      <c r="C70" s="14" t="str">
        <f>'전체성적(반별)'!E68</f>
        <v>화법과 작문</v>
      </c>
      <c r="D70" s="14">
        <f>'전체성적(반별)'!F68</f>
        <v>124</v>
      </c>
      <c r="E70" s="14">
        <f>'전체성적(반별)'!G68</f>
        <v>93</v>
      </c>
      <c r="F70" s="14">
        <f>'전체성적(반별)'!H68</f>
        <v>2</v>
      </c>
      <c r="G70" s="14" t="str">
        <f>'전체성적(반별)'!I68</f>
        <v>확률과 통계</v>
      </c>
      <c r="H70" s="14">
        <f>'전체성적(반별)'!J68</f>
        <v>104</v>
      </c>
      <c r="I70" s="14">
        <f>'전체성적(반별)'!K68</f>
        <v>54</v>
      </c>
      <c r="J70" s="14">
        <f>'전체성적(반별)'!L68</f>
        <v>5</v>
      </c>
      <c r="K70" s="14">
        <f>'전체성적(반별)'!M68</f>
        <v>1</v>
      </c>
      <c r="L70" s="24">
        <f>'전체성적(반별)'!N68</f>
        <v>5</v>
      </c>
      <c r="M70" s="14" t="e">
        <f>'전체성적(반별)'!#REF!</f>
        <v>#REF!</v>
      </c>
      <c r="N70" s="24" t="str">
        <f>'전체성적(반별)'!O68</f>
        <v>생활과윤리</v>
      </c>
      <c r="O70" s="24">
        <f>'전체성적(반별)'!P68</f>
        <v>58</v>
      </c>
      <c r="P70" s="24">
        <f>'전체성적(반별)'!Q68</f>
        <v>73</v>
      </c>
      <c r="Q70" s="24">
        <f>'전체성적(반별)'!R68</f>
        <v>4</v>
      </c>
      <c r="R70" s="24" t="str">
        <f>'전체성적(반별)'!S68</f>
        <v>정치와법</v>
      </c>
      <c r="S70" s="24">
        <f>'전체성적(반별)'!T68</f>
        <v>63</v>
      </c>
      <c r="T70" s="24">
        <f>'전체성적(반별)'!U68</f>
        <v>88</v>
      </c>
      <c r="U70" s="24">
        <f>'전체성적(반별)'!V68</f>
        <v>2</v>
      </c>
      <c r="V70" s="14">
        <f>'전체성적(반별)'!X68</f>
        <v>349</v>
      </c>
      <c r="W70" s="14">
        <f>'전체성적(반별)'!Y68</f>
        <v>75.833333333333329</v>
      </c>
      <c r="X70" s="14" t="e">
        <f>'전체성적(반별)'!Z68</f>
        <v>#REF!</v>
      </c>
      <c r="Y70" s="14" t="e">
        <f>'전체성적(반별)'!AA68</f>
        <v>#REF!</v>
      </c>
      <c r="Z70"/>
    </row>
    <row r="71" spans="1:26">
      <c r="A71" s="14" t="e">
        <f>'전체성적(반별)'!#REF!</f>
        <v>#REF!</v>
      </c>
      <c r="B71" s="14" t="e">
        <f>'전체성적(반별)'!#REF!</f>
        <v>#REF!</v>
      </c>
      <c r="C71" s="14" t="e">
        <f>'전체성적(반별)'!#REF!</f>
        <v>#REF!</v>
      </c>
      <c r="D71" s="14" t="e">
        <f>'전체성적(반별)'!#REF!</f>
        <v>#REF!</v>
      </c>
      <c r="E71" s="14" t="e">
        <f>'전체성적(반별)'!#REF!</f>
        <v>#REF!</v>
      </c>
      <c r="F71" s="14" t="e">
        <f>'전체성적(반별)'!#REF!</f>
        <v>#REF!</v>
      </c>
      <c r="G71" s="14" t="e">
        <f>'전체성적(반별)'!#REF!</f>
        <v>#REF!</v>
      </c>
      <c r="H71" s="14" t="e">
        <f>'전체성적(반별)'!#REF!</f>
        <v>#REF!</v>
      </c>
      <c r="I71" s="14" t="e">
        <f>'전체성적(반별)'!#REF!</f>
        <v>#REF!</v>
      </c>
      <c r="J71" s="14" t="e">
        <f>'전체성적(반별)'!#REF!</f>
        <v>#REF!</v>
      </c>
      <c r="K71" s="14" t="e">
        <f>'전체성적(반별)'!#REF!</f>
        <v>#REF!</v>
      </c>
      <c r="L71" s="24" t="e">
        <f>'전체성적(반별)'!#REF!</f>
        <v>#REF!</v>
      </c>
      <c r="M71" s="14" t="e">
        <f>'전체성적(반별)'!#REF!</f>
        <v>#REF!</v>
      </c>
      <c r="N71" s="24" t="e">
        <f>'전체성적(반별)'!#REF!</f>
        <v>#REF!</v>
      </c>
      <c r="O71" s="24" t="e">
        <f>'전체성적(반별)'!#REF!</f>
        <v>#REF!</v>
      </c>
      <c r="P71" s="24" t="e">
        <f>'전체성적(반별)'!#REF!</f>
        <v>#REF!</v>
      </c>
      <c r="Q71" s="24" t="e">
        <f>'전체성적(반별)'!#REF!</f>
        <v>#REF!</v>
      </c>
      <c r="R71" s="24" t="e">
        <f>'전체성적(반별)'!#REF!</f>
        <v>#REF!</v>
      </c>
      <c r="S71" s="24" t="e">
        <f>'전체성적(반별)'!#REF!</f>
        <v>#REF!</v>
      </c>
      <c r="T71" s="24" t="e">
        <f>'전체성적(반별)'!#REF!</f>
        <v>#REF!</v>
      </c>
      <c r="U71" s="24" t="e">
        <f>'전체성적(반별)'!#REF!</f>
        <v>#REF!</v>
      </c>
      <c r="V71" s="14" t="e">
        <f>'전체성적(반별)'!#REF!</f>
        <v>#REF!</v>
      </c>
      <c r="W71" s="14" t="e">
        <f>'전체성적(반별)'!#REF!</f>
        <v>#REF!</v>
      </c>
      <c r="X71" s="14" t="e">
        <f>'전체성적(반별)'!#REF!</f>
        <v>#REF!</v>
      </c>
      <c r="Y71" s="14" t="e">
        <f>'전체성적(반별)'!#REF!</f>
        <v>#REF!</v>
      </c>
      <c r="Z71"/>
    </row>
    <row r="72" spans="1:26">
      <c r="A72" s="14">
        <f>'전체성적(반별)'!C69</f>
        <v>5</v>
      </c>
      <c r="B72" s="14" t="str">
        <f>'전체성적(반별)'!D69</f>
        <v>김민범</v>
      </c>
      <c r="C72" s="14" t="str">
        <f>'전체성적(반별)'!E69</f>
        <v>언어와 매체</v>
      </c>
      <c r="D72" s="14">
        <f>'전체성적(반별)'!F69</f>
        <v>112</v>
      </c>
      <c r="E72" s="14">
        <f>'전체성적(반별)'!G69</f>
        <v>65</v>
      </c>
      <c r="F72" s="14">
        <f>'전체성적(반별)'!H69</f>
        <v>4</v>
      </c>
      <c r="G72" s="14" t="str">
        <f>'전체성적(반별)'!I69</f>
        <v>미적분</v>
      </c>
      <c r="H72" s="14">
        <f>'전체성적(반별)'!J69</f>
        <v>130</v>
      </c>
      <c r="I72" s="14">
        <f>'전체성적(반별)'!K69</f>
        <v>95</v>
      </c>
      <c r="J72" s="14">
        <f>'전체성적(반별)'!L69</f>
        <v>1</v>
      </c>
      <c r="K72" s="14">
        <f>'전체성적(반별)'!M69</f>
        <v>3</v>
      </c>
      <c r="L72" s="24">
        <f>'전체성적(반별)'!N69</f>
        <v>1</v>
      </c>
      <c r="M72" s="14" t="e">
        <f>'전체성적(반별)'!#REF!</f>
        <v>#REF!</v>
      </c>
      <c r="N72" s="24" t="str">
        <f>'전체성적(반별)'!O69</f>
        <v>물리학I</v>
      </c>
      <c r="O72" s="24">
        <f>'전체성적(반별)'!P69</f>
        <v>54</v>
      </c>
      <c r="P72" s="24">
        <f>'전체성적(반별)'!Q69</f>
        <v>55</v>
      </c>
      <c r="Q72" s="24">
        <f>'전체성적(반별)'!R69</f>
        <v>5</v>
      </c>
      <c r="R72" s="24" t="str">
        <f>'전체성적(반별)'!S69</f>
        <v>생명과학I</v>
      </c>
      <c r="S72" s="24">
        <f>'전체성적(반별)'!T69</f>
        <v>61</v>
      </c>
      <c r="T72" s="24">
        <f>'전체성적(반별)'!U69</f>
        <v>87</v>
      </c>
      <c r="U72" s="24">
        <f>'전체성적(반별)'!V69</f>
        <v>2</v>
      </c>
      <c r="V72" s="14">
        <f>'전체성적(반별)'!X69</f>
        <v>357</v>
      </c>
      <c r="W72" s="14">
        <f>'전체성적(반별)'!Y69</f>
        <v>77</v>
      </c>
      <c r="X72" s="14" t="e">
        <f>'전체성적(반별)'!Z69</f>
        <v>#REF!</v>
      </c>
      <c r="Y72" s="14" t="e">
        <f>'전체성적(반별)'!AA69</f>
        <v>#REF!</v>
      </c>
      <c r="Z72"/>
    </row>
    <row r="73" spans="1:26">
      <c r="A73" s="14">
        <f>'전체성적(반별)'!C70</f>
        <v>6</v>
      </c>
      <c r="B73" s="14" t="str">
        <f>'전체성적(반별)'!D70</f>
        <v>김민찬</v>
      </c>
      <c r="C73" s="14" t="str">
        <f>'전체성적(반별)'!E70</f>
        <v>화법과 작문</v>
      </c>
      <c r="D73" s="14">
        <f>'전체성적(반별)'!F70</f>
        <v>81</v>
      </c>
      <c r="E73" s="14">
        <f>'전체성적(반별)'!G70</f>
        <v>19</v>
      </c>
      <c r="F73" s="14">
        <f>'전체성적(반별)'!H70</f>
        <v>7</v>
      </c>
      <c r="G73" s="14" t="str">
        <f>'전체성적(반별)'!I70</f>
        <v>기하</v>
      </c>
      <c r="H73" s="14">
        <f>'전체성적(반별)'!J70</f>
        <v>105</v>
      </c>
      <c r="I73" s="14">
        <f>'전체성적(반별)'!K70</f>
        <v>55</v>
      </c>
      <c r="J73" s="14">
        <f>'전체성적(반별)'!L70</f>
        <v>5</v>
      </c>
      <c r="K73" s="14">
        <f>'전체성적(반별)'!M70</f>
        <v>5</v>
      </c>
      <c r="L73" s="24">
        <f>'전체성적(반별)'!N70</f>
        <v>6</v>
      </c>
      <c r="M73" s="14" t="e">
        <f>'전체성적(반별)'!#REF!</f>
        <v>#REF!</v>
      </c>
      <c r="N73" s="24" t="str">
        <f>'전체성적(반별)'!O70</f>
        <v>물리학I</v>
      </c>
      <c r="O73" s="24">
        <f>'전체성적(반별)'!P70</f>
        <v>43</v>
      </c>
      <c r="P73" s="24">
        <f>'전체성적(반별)'!Q70</f>
        <v>28</v>
      </c>
      <c r="Q73" s="24">
        <f>'전체성적(반별)'!R70</f>
        <v>6</v>
      </c>
      <c r="R73" s="24" t="str">
        <f>'전체성적(반별)'!S70</f>
        <v>지구과학I</v>
      </c>
      <c r="S73" s="24">
        <f>'전체성적(반별)'!T70</f>
        <v>50</v>
      </c>
      <c r="T73" s="24">
        <f>'전체성적(반별)'!U70</f>
        <v>49</v>
      </c>
      <c r="U73" s="24">
        <f>'전체성적(반별)'!V70</f>
        <v>5</v>
      </c>
      <c r="V73" s="14">
        <f>'전체성적(반별)'!X70</f>
        <v>279</v>
      </c>
      <c r="W73" s="14">
        <f>'전체성적(반별)'!Y70</f>
        <v>37.5</v>
      </c>
      <c r="X73" s="14" t="e">
        <f>'전체성적(반별)'!Z70</f>
        <v>#REF!</v>
      </c>
      <c r="Y73" s="14" t="e">
        <f>'전체성적(반별)'!AA70</f>
        <v>#REF!</v>
      </c>
      <c r="Z73"/>
    </row>
    <row r="74" spans="1:26">
      <c r="A74" s="14">
        <f>'전체성적(반별)'!C71</f>
        <v>7</v>
      </c>
      <c r="B74" s="14" t="str">
        <f>'전체성적(반별)'!D71</f>
        <v>김형욱</v>
      </c>
      <c r="C74" s="14" t="str">
        <f>'전체성적(반별)'!E71</f>
        <v>언어와 매체</v>
      </c>
      <c r="D74" s="14">
        <f>'전체성적(반별)'!F71</f>
        <v>107</v>
      </c>
      <c r="E74" s="14">
        <f>'전체성적(반별)'!G71</f>
        <v>55</v>
      </c>
      <c r="F74" s="14">
        <f>'전체성적(반별)'!H71</f>
        <v>5</v>
      </c>
      <c r="G74" s="14" t="str">
        <f>'전체성적(반별)'!I71</f>
        <v>미적분</v>
      </c>
      <c r="H74" s="14">
        <f>'전체성적(반별)'!J71</f>
        <v>127</v>
      </c>
      <c r="I74" s="14">
        <f>'전체성적(반별)'!K71</f>
        <v>91</v>
      </c>
      <c r="J74" s="14">
        <f>'전체성적(반별)'!L71</f>
        <v>2</v>
      </c>
      <c r="K74" s="14">
        <f>'전체성적(반별)'!M71</f>
        <v>4</v>
      </c>
      <c r="L74" s="24">
        <f>'전체성적(반별)'!N71</f>
        <v>3</v>
      </c>
      <c r="M74" s="14" t="e">
        <f>'전체성적(반별)'!#REF!</f>
        <v>#REF!</v>
      </c>
      <c r="N74" s="24" t="str">
        <f>'전체성적(반별)'!O71</f>
        <v>경제</v>
      </c>
      <c r="O74" s="24">
        <f>'전체성적(반별)'!P71</f>
        <v>66</v>
      </c>
      <c r="P74" s="24">
        <f>'전체성적(반별)'!Q71</f>
        <v>92</v>
      </c>
      <c r="Q74" s="24">
        <f>'전체성적(반별)'!R71</f>
        <v>2</v>
      </c>
      <c r="R74" s="24" t="str">
        <f>'전체성적(반별)'!S71</f>
        <v>사회·문화</v>
      </c>
      <c r="S74" s="24">
        <f>'전체성적(반별)'!T71</f>
        <v>58</v>
      </c>
      <c r="T74" s="24">
        <f>'전체성적(반별)'!U71</f>
        <v>73</v>
      </c>
      <c r="U74" s="24">
        <f>'전체성적(반별)'!V71</f>
        <v>4</v>
      </c>
      <c r="V74" s="14">
        <f>'전체성적(반별)'!X71</f>
        <v>358</v>
      </c>
      <c r="W74" s="14">
        <f>'전체성적(반별)'!Y71</f>
        <v>76.166666666666671</v>
      </c>
      <c r="X74" s="14" t="e">
        <f>'전체성적(반별)'!Z71</f>
        <v>#REF!</v>
      </c>
      <c r="Y74" s="14" t="e">
        <f>'전체성적(반별)'!AA71</f>
        <v>#REF!</v>
      </c>
      <c r="Z74"/>
    </row>
    <row r="75" spans="1:26">
      <c r="A75" s="14">
        <f>'전체성적(반별)'!C72</f>
        <v>8</v>
      </c>
      <c r="B75" s="14" t="str">
        <f>'전체성적(반별)'!D72</f>
        <v>류재훈</v>
      </c>
      <c r="C75" s="14" t="str">
        <f>'전체성적(반별)'!E72</f>
        <v>언어와 매체</v>
      </c>
      <c r="D75" s="14">
        <f>'전체성적(반별)'!F72</f>
        <v>105</v>
      </c>
      <c r="E75" s="14">
        <f>'전체성적(반별)'!G72</f>
        <v>51</v>
      </c>
      <c r="F75" s="14">
        <f>'전체성적(반별)'!H72</f>
        <v>5</v>
      </c>
      <c r="G75" s="14" t="str">
        <f>'전체성적(반별)'!I72</f>
        <v>미적분</v>
      </c>
      <c r="H75" s="14">
        <f>'전체성적(반별)'!J72</f>
        <v>100</v>
      </c>
      <c r="I75" s="14">
        <f>'전체성적(반별)'!K72</f>
        <v>47</v>
      </c>
      <c r="J75" s="14">
        <f>'전체성적(반별)'!L72</f>
        <v>5</v>
      </c>
      <c r="K75" s="14">
        <f>'전체성적(반별)'!M72</f>
        <v>6</v>
      </c>
      <c r="L75" s="24">
        <f>'전체성적(반별)'!N72</f>
        <v>2</v>
      </c>
      <c r="M75" s="14" t="e">
        <f>'전체성적(반별)'!#REF!</f>
        <v>#REF!</v>
      </c>
      <c r="N75" s="24" t="str">
        <f>'전체성적(반별)'!O72</f>
        <v>물리학I</v>
      </c>
      <c r="O75" s="24">
        <f>'전체성적(반별)'!P72</f>
        <v>45</v>
      </c>
      <c r="P75" s="24">
        <f>'전체성적(반별)'!Q72</f>
        <v>33</v>
      </c>
      <c r="Q75" s="24">
        <f>'전체성적(반별)'!R72</f>
        <v>6</v>
      </c>
      <c r="R75" s="24" t="str">
        <f>'전체성적(반별)'!S72</f>
        <v>지구과학I</v>
      </c>
      <c r="S75" s="24">
        <f>'전체성적(반별)'!T72</f>
        <v>54</v>
      </c>
      <c r="T75" s="24">
        <f>'전체성적(반별)'!U72</f>
        <v>61</v>
      </c>
      <c r="U75" s="24">
        <f>'전체성적(반별)'!V72</f>
        <v>4</v>
      </c>
      <c r="V75" s="14">
        <f>'전체성적(반별)'!X72</f>
        <v>304</v>
      </c>
      <c r="W75" s="14">
        <f>'전체성적(반별)'!Y72</f>
        <v>48.333333333333336</v>
      </c>
      <c r="X75" s="14" t="e">
        <f>'전체성적(반별)'!Z72</f>
        <v>#REF!</v>
      </c>
      <c r="Y75" s="14" t="e">
        <f>'전체성적(반별)'!AA72</f>
        <v>#REF!</v>
      </c>
      <c r="Z75"/>
    </row>
    <row r="76" spans="1:26">
      <c r="A76" s="14">
        <f>'전체성적(반별)'!C73</f>
        <v>9</v>
      </c>
      <c r="B76" s="14" t="str">
        <f>'전체성적(반별)'!D73</f>
        <v>류현수</v>
      </c>
      <c r="C76" s="14" t="str">
        <f>'전체성적(반별)'!E73</f>
        <v>화법과 작문</v>
      </c>
      <c r="D76" s="14">
        <f>'전체성적(반별)'!F73</f>
        <v>103</v>
      </c>
      <c r="E76" s="14">
        <f>'전체성적(반별)'!G73</f>
        <v>48</v>
      </c>
      <c r="F76" s="14">
        <f>'전체성적(반별)'!H73</f>
        <v>5</v>
      </c>
      <c r="G76" s="14" t="str">
        <f>'전체성적(반별)'!I73</f>
        <v>확률과 통계</v>
      </c>
      <c r="H76" s="14">
        <f>'전체성적(반별)'!J73</f>
        <v>77</v>
      </c>
      <c r="I76" s="14">
        <f>'전체성적(반별)'!K73</f>
        <v>20</v>
      </c>
      <c r="J76" s="14">
        <f>'전체성적(반별)'!L73</f>
        <v>7</v>
      </c>
      <c r="K76" s="14">
        <f>'전체성적(반별)'!M73</f>
        <v>3</v>
      </c>
      <c r="L76" s="24">
        <f>'전체성적(반별)'!N73</f>
        <v>1</v>
      </c>
      <c r="M76" s="14" t="e">
        <f>'전체성적(반별)'!#REF!</f>
        <v>#REF!</v>
      </c>
      <c r="N76" s="24" t="str">
        <f>'전체성적(반별)'!O73</f>
        <v>생활과윤리</v>
      </c>
      <c r="O76" s="24">
        <f>'전체성적(반별)'!P73</f>
        <v>64</v>
      </c>
      <c r="P76" s="24">
        <f>'전체성적(반별)'!Q73</f>
        <v>94</v>
      </c>
      <c r="Q76" s="24">
        <f>'전체성적(반별)'!R73</f>
        <v>1</v>
      </c>
      <c r="R76" s="24" t="str">
        <f>'전체성적(반별)'!S73</f>
        <v>한국지리</v>
      </c>
      <c r="S76" s="24">
        <f>'전체성적(반별)'!T73</f>
        <v>61</v>
      </c>
      <c r="T76" s="24">
        <f>'전체성적(반별)'!U73</f>
        <v>80</v>
      </c>
      <c r="U76" s="24">
        <f>'전체성적(반별)'!V73</f>
        <v>3</v>
      </c>
      <c r="V76" s="14">
        <f>'전체성적(반별)'!X73</f>
        <v>305</v>
      </c>
      <c r="W76" s="14">
        <f>'전체성적(반별)'!Y73</f>
        <v>51.666666666666664</v>
      </c>
      <c r="X76" s="14" t="e">
        <f>'전체성적(반별)'!Z73</f>
        <v>#REF!</v>
      </c>
      <c r="Y76" s="14" t="e">
        <f>'전체성적(반별)'!AA73</f>
        <v>#REF!</v>
      </c>
      <c r="Z76"/>
    </row>
    <row r="77" spans="1:26">
      <c r="A77" s="14">
        <f>'전체성적(반별)'!C74</f>
        <v>10</v>
      </c>
      <c r="B77" s="14" t="str">
        <f>'전체성적(반별)'!D74</f>
        <v>박정수</v>
      </c>
      <c r="C77" s="14" t="str">
        <f>'전체성적(반별)'!E74</f>
        <v>화법과 작문</v>
      </c>
      <c r="D77" s="14">
        <f>'전체성적(반별)'!F74</f>
        <v>99</v>
      </c>
      <c r="E77" s="14">
        <f>'전체성적(반별)'!G74</f>
        <v>41</v>
      </c>
      <c r="F77" s="14">
        <f>'전체성적(반별)'!H74</f>
        <v>5</v>
      </c>
      <c r="G77" s="14" t="str">
        <f>'전체성적(반별)'!I74</f>
        <v>기하</v>
      </c>
      <c r="H77" s="14">
        <f>'전체성적(반별)'!J74</f>
        <v>82</v>
      </c>
      <c r="I77" s="14">
        <f>'전체성적(반별)'!K74</f>
        <v>26</v>
      </c>
      <c r="J77" s="14">
        <f>'전체성적(반별)'!L74</f>
        <v>6</v>
      </c>
      <c r="K77" s="14">
        <f>'전체성적(반별)'!M74</f>
        <v>5</v>
      </c>
      <c r="L77" s="24">
        <f>'전체성적(반별)'!N74</f>
        <v>6</v>
      </c>
      <c r="M77" s="14" t="e">
        <f>'전체성적(반별)'!#REF!</f>
        <v>#REF!</v>
      </c>
      <c r="N77" s="24" t="str">
        <f>'전체성적(반별)'!O74</f>
        <v>세계지리</v>
      </c>
      <c r="O77" s="24">
        <f>'전체성적(반별)'!P74</f>
        <v>36</v>
      </c>
      <c r="P77" s="24">
        <f>'전체성적(반별)'!Q74</f>
        <v>7</v>
      </c>
      <c r="Q77" s="24">
        <f>'전체성적(반별)'!R74</f>
        <v>8</v>
      </c>
      <c r="R77" s="24" t="str">
        <f>'전체성적(반별)'!S74</f>
        <v>정치와법</v>
      </c>
      <c r="S77" s="24">
        <f>'전체성적(반별)'!T74</f>
        <v>55</v>
      </c>
      <c r="T77" s="24">
        <f>'전체성적(반별)'!U74</f>
        <v>63</v>
      </c>
      <c r="U77" s="24">
        <f>'전체성적(반별)'!V74</f>
        <v>4</v>
      </c>
      <c r="V77" s="14">
        <f>'전체성적(반별)'!X74</f>
        <v>272</v>
      </c>
      <c r="W77" s="14">
        <f>'전체성적(반별)'!Y74</f>
        <v>34</v>
      </c>
      <c r="X77" s="14" t="e">
        <f>'전체성적(반별)'!Z74</f>
        <v>#REF!</v>
      </c>
      <c r="Y77" s="14" t="e">
        <f>'전체성적(반별)'!AA74</f>
        <v>#REF!</v>
      </c>
      <c r="Z77"/>
    </row>
    <row r="78" spans="1:26">
      <c r="A78" s="14">
        <f>'전체성적(반별)'!C75</f>
        <v>11</v>
      </c>
      <c r="B78" s="14" t="str">
        <f>'전체성적(반별)'!D75</f>
        <v>박지민</v>
      </c>
      <c r="C78" s="14" t="str">
        <f>'전체성적(반별)'!E75</f>
        <v>언어와 매체</v>
      </c>
      <c r="D78" s="14">
        <f>'전체성적(반별)'!F75</f>
        <v>116</v>
      </c>
      <c r="E78" s="14">
        <f>'전체성적(반별)'!G75</f>
        <v>74</v>
      </c>
      <c r="F78" s="14">
        <f>'전체성적(반별)'!H75</f>
        <v>4</v>
      </c>
      <c r="G78" s="14" t="str">
        <f>'전체성적(반별)'!I75</f>
        <v>확률과 통계</v>
      </c>
      <c r="H78" s="14">
        <f>'전체성적(반별)'!J75</f>
        <v>109</v>
      </c>
      <c r="I78" s="14">
        <f>'전체성적(반별)'!K75</f>
        <v>62</v>
      </c>
      <c r="J78" s="14">
        <f>'전체성적(반별)'!L75</f>
        <v>4</v>
      </c>
      <c r="K78" s="14">
        <f>'전체성적(반별)'!M75</f>
        <v>5</v>
      </c>
      <c r="L78" s="24">
        <f>'전체성적(반별)'!N75</f>
        <v>2</v>
      </c>
      <c r="M78" s="14" t="e">
        <f>'전체성적(반별)'!#REF!</f>
        <v>#REF!</v>
      </c>
      <c r="N78" s="24" t="str">
        <f>'전체성적(반별)'!O75</f>
        <v>세계사</v>
      </c>
      <c r="O78" s="24">
        <f>'전체성적(반별)'!P75</f>
        <v>60</v>
      </c>
      <c r="P78" s="24">
        <f>'전체성적(반별)'!Q75</f>
        <v>77</v>
      </c>
      <c r="Q78" s="24">
        <f>'전체성적(반별)'!R75</f>
        <v>3</v>
      </c>
      <c r="R78" s="24" t="str">
        <f>'전체성적(반별)'!S75</f>
        <v>사회·문화</v>
      </c>
      <c r="S78" s="24">
        <f>'전체성적(반별)'!T75</f>
        <v>59</v>
      </c>
      <c r="T78" s="24">
        <f>'전체성적(반별)'!U75</f>
        <v>76</v>
      </c>
      <c r="U78" s="24">
        <f>'전체성적(반별)'!V75</f>
        <v>3</v>
      </c>
      <c r="V78" s="14">
        <f>'전체성적(반별)'!X75</f>
        <v>344</v>
      </c>
      <c r="W78" s="14">
        <f>'전체성적(반별)'!Y75</f>
        <v>70.833333333333329</v>
      </c>
      <c r="X78" s="14" t="e">
        <f>'전체성적(반별)'!Z75</f>
        <v>#REF!</v>
      </c>
      <c r="Y78" s="14" t="e">
        <f>'전체성적(반별)'!AA75</f>
        <v>#REF!</v>
      </c>
      <c r="Z78"/>
    </row>
    <row r="79" spans="1:26">
      <c r="A79" s="14">
        <f>'전체성적(반별)'!C76</f>
        <v>12</v>
      </c>
      <c r="B79" s="14" t="str">
        <f>'전체성적(반별)'!D76</f>
        <v>박진현</v>
      </c>
      <c r="C79" s="14" t="str">
        <f>'전체성적(반별)'!E76</f>
        <v>화법과 작문</v>
      </c>
      <c r="D79" s="14">
        <f>'전체성적(반별)'!F76</f>
        <v>90</v>
      </c>
      <c r="E79" s="14">
        <f>'전체성적(반별)'!G76</f>
        <v>28</v>
      </c>
      <c r="F79" s="14">
        <f>'전체성적(반별)'!H76</f>
        <v>6</v>
      </c>
      <c r="G79" s="14" t="str">
        <f>'전체성적(반별)'!I76</f>
        <v>미적분</v>
      </c>
      <c r="H79" s="14">
        <f>'전체성적(반별)'!J76</f>
        <v>89</v>
      </c>
      <c r="I79" s="14">
        <f>'전체성적(반별)'!K76</f>
        <v>33</v>
      </c>
      <c r="J79" s="14">
        <f>'전체성적(반별)'!L76</f>
        <v>6</v>
      </c>
      <c r="K79" s="14">
        <f>'전체성적(반별)'!M76</f>
        <v>5</v>
      </c>
      <c r="L79" s="24">
        <f>'전체성적(반별)'!N76</f>
        <v>6</v>
      </c>
      <c r="M79" s="14" t="e">
        <f>'전체성적(반별)'!#REF!</f>
        <v>#REF!</v>
      </c>
      <c r="N79" s="24" t="str">
        <f>'전체성적(반별)'!O76</f>
        <v>생명과학I</v>
      </c>
      <c r="O79" s="24">
        <f>'전체성적(반별)'!P76</f>
        <v>39</v>
      </c>
      <c r="P79" s="24">
        <f>'전체성적(반별)'!Q76</f>
        <v>18</v>
      </c>
      <c r="Q79" s="24">
        <f>'전체성적(반별)'!R76</f>
        <v>7</v>
      </c>
      <c r="R79" s="24" t="str">
        <f>'전체성적(반별)'!S76</f>
        <v>지구과학I</v>
      </c>
      <c r="S79" s="24">
        <f>'전체성적(반별)'!T76</f>
        <v>35</v>
      </c>
      <c r="T79" s="24">
        <f>'전체성적(반별)'!U76</f>
        <v>6</v>
      </c>
      <c r="U79" s="24">
        <f>'전체성적(반별)'!V76</f>
        <v>8</v>
      </c>
      <c r="V79" s="14">
        <f>'전체성적(반별)'!X76</f>
        <v>253</v>
      </c>
      <c r="W79" s="14">
        <f>'전체성적(반별)'!Y76</f>
        <v>24.333333333333332</v>
      </c>
      <c r="X79" s="14" t="e">
        <f>'전체성적(반별)'!Z76</f>
        <v>#REF!</v>
      </c>
      <c r="Y79" s="14" t="e">
        <f>'전체성적(반별)'!AA76</f>
        <v>#REF!</v>
      </c>
      <c r="Z79"/>
    </row>
    <row r="80" spans="1:26">
      <c r="A80" s="14">
        <f>'전체성적(반별)'!C77</f>
        <v>13</v>
      </c>
      <c r="B80" s="14" t="str">
        <f>'전체성적(반별)'!D77</f>
        <v>박현준</v>
      </c>
      <c r="C80" s="14" t="str">
        <f>'전체성적(반별)'!E77</f>
        <v>화법과 작문</v>
      </c>
      <c r="D80" s="14">
        <f>'전체성적(반별)'!F77</f>
        <v>99</v>
      </c>
      <c r="E80" s="14">
        <f>'전체성적(반별)'!G77</f>
        <v>41</v>
      </c>
      <c r="F80" s="14">
        <f>'전체성적(반별)'!H77</f>
        <v>5</v>
      </c>
      <c r="G80" s="14" t="str">
        <f>'전체성적(반별)'!I77</f>
        <v>미적분</v>
      </c>
      <c r="H80" s="14">
        <f>'전체성적(반별)'!J77</f>
        <v>120</v>
      </c>
      <c r="I80" s="14">
        <f>'전체성적(반별)'!K77</f>
        <v>80</v>
      </c>
      <c r="J80" s="14">
        <f>'전체성적(반별)'!L77</f>
        <v>3</v>
      </c>
      <c r="K80" s="14">
        <f>'전체성적(반별)'!M77</f>
        <v>5</v>
      </c>
      <c r="L80" s="24">
        <f>'전체성적(반별)'!N77</f>
        <v>2</v>
      </c>
      <c r="M80" s="14" t="e">
        <f>'전체성적(반별)'!#REF!</f>
        <v>#REF!</v>
      </c>
      <c r="N80" s="24" t="str">
        <f>'전체성적(반별)'!O77</f>
        <v>생명과학I</v>
      </c>
      <c r="O80" s="24">
        <f>'전체성적(반별)'!P77</f>
        <v>57</v>
      </c>
      <c r="P80" s="24">
        <f>'전체성적(반별)'!Q77</f>
        <v>72</v>
      </c>
      <c r="Q80" s="24">
        <f>'전체성적(반별)'!R77</f>
        <v>4</v>
      </c>
      <c r="R80" s="24" t="str">
        <f>'전체성적(반별)'!S77</f>
        <v>지구과학I</v>
      </c>
      <c r="S80" s="24">
        <f>'전체성적(반별)'!T77</f>
        <v>51</v>
      </c>
      <c r="T80" s="24">
        <f>'전체성적(반별)'!U77</f>
        <v>51</v>
      </c>
      <c r="U80" s="24">
        <f>'전체성적(반별)'!V77</f>
        <v>5</v>
      </c>
      <c r="V80" s="14">
        <f>'전체성적(반별)'!X77</f>
        <v>327</v>
      </c>
      <c r="W80" s="14">
        <f>'전체성적(반별)'!Y77</f>
        <v>60.833333333333336</v>
      </c>
      <c r="X80" s="14" t="e">
        <f>'전체성적(반별)'!Z77</f>
        <v>#REF!</v>
      </c>
      <c r="Y80" s="14" t="e">
        <f>'전체성적(반별)'!AA77</f>
        <v>#REF!</v>
      </c>
      <c r="Z80"/>
    </row>
    <row r="81" spans="1:26">
      <c r="A81" s="14">
        <f>'전체성적(반별)'!C78</f>
        <v>14</v>
      </c>
      <c r="B81" s="14" t="str">
        <f>'전체성적(반별)'!D78</f>
        <v>안태현</v>
      </c>
      <c r="C81" s="14" t="str">
        <f>'전체성적(반별)'!E78</f>
        <v>화법과 작문</v>
      </c>
      <c r="D81" s="14">
        <f>'전체성적(반별)'!F78</f>
        <v>109</v>
      </c>
      <c r="E81" s="14">
        <f>'전체성적(반별)'!G78</f>
        <v>59</v>
      </c>
      <c r="F81" s="14">
        <f>'전체성적(반별)'!H78</f>
        <v>4</v>
      </c>
      <c r="G81" s="14" t="str">
        <f>'전체성적(반별)'!I78</f>
        <v>확률과 통계</v>
      </c>
      <c r="H81" s="14">
        <f>'전체성적(반별)'!J78</f>
        <v>112</v>
      </c>
      <c r="I81" s="14">
        <f>'전체성적(반별)'!K78</f>
        <v>67</v>
      </c>
      <c r="J81" s="14">
        <f>'전체성적(반별)'!L78</f>
        <v>4</v>
      </c>
      <c r="K81" s="14">
        <f>'전체성적(반별)'!M78</f>
        <v>3</v>
      </c>
      <c r="L81" s="24">
        <f>'전체성적(반별)'!N78</f>
        <v>2</v>
      </c>
      <c r="M81" s="14" t="e">
        <f>'전체성적(반별)'!#REF!</f>
        <v>#REF!</v>
      </c>
      <c r="N81" s="24" t="str">
        <f>'전체성적(반별)'!O78</f>
        <v>정치와법</v>
      </c>
      <c r="O81" s="24">
        <f>'전체성적(반별)'!P78</f>
        <v>58</v>
      </c>
      <c r="P81" s="24">
        <f>'전체성적(반별)'!Q78</f>
        <v>72</v>
      </c>
      <c r="Q81" s="24">
        <f>'전체성적(반별)'!R78</f>
        <v>4</v>
      </c>
      <c r="R81" s="24" t="str">
        <f>'전체성적(반별)'!S78</f>
        <v>사회·문화</v>
      </c>
      <c r="S81" s="24">
        <f>'전체성적(반별)'!T78</f>
        <v>65</v>
      </c>
      <c r="T81" s="24">
        <f>'전체성적(반별)'!U78</f>
        <v>95</v>
      </c>
      <c r="U81" s="24">
        <f>'전체성적(반별)'!V78</f>
        <v>1</v>
      </c>
      <c r="V81" s="14">
        <f>'전체성적(반별)'!X78</f>
        <v>344</v>
      </c>
      <c r="W81" s="14">
        <f>'전체성적(반별)'!Y78</f>
        <v>69.833333333333329</v>
      </c>
      <c r="X81" s="14" t="e">
        <f>'전체성적(반별)'!Z78</f>
        <v>#REF!</v>
      </c>
      <c r="Y81" s="14" t="e">
        <f>'전체성적(반별)'!AA78</f>
        <v>#REF!</v>
      </c>
      <c r="Z81"/>
    </row>
    <row r="82" spans="1:26">
      <c r="A82" s="14" t="e">
        <f>'전체성적(반별)'!#REF!</f>
        <v>#REF!</v>
      </c>
      <c r="B82" s="14" t="e">
        <f>'전체성적(반별)'!#REF!</f>
        <v>#REF!</v>
      </c>
      <c r="C82" s="14" t="e">
        <f>'전체성적(반별)'!#REF!</f>
        <v>#REF!</v>
      </c>
      <c r="D82" s="14" t="e">
        <f>'전체성적(반별)'!#REF!</f>
        <v>#REF!</v>
      </c>
      <c r="E82" s="14" t="e">
        <f>'전체성적(반별)'!#REF!</f>
        <v>#REF!</v>
      </c>
      <c r="F82" s="14" t="e">
        <f>'전체성적(반별)'!#REF!</f>
        <v>#REF!</v>
      </c>
      <c r="G82" s="14" t="e">
        <f>'전체성적(반별)'!#REF!</f>
        <v>#REF!</v>
      </c>
      <c r="H82" s="14" t="e">
        <f>'전체성적(반별)'!#REF!</f>
        <v>#REF!</v>
      </c>
      <c r="I82" s="14" t="e">
        <f>'전체성적(반별)'!#REF!</f>
        <v>#REF!</v>
      </c>
      <c r="J82" s="14" t="e">
        <f>'전체성적(반별)'!#REF!</f>
        <v>#REF!</v>
      </c>
      <c r="K82" s="14" t="e">
        <f>'전체성적(반별)'!#REF!</f>
        <v>#REF!</v>
      </c>
      <c r="L82" s="24" t="e">
        <f>'전체성적(반별)'!#REF!</f>
        <v>#REF!</v>
      </c>
      <c r="M82" s="14" t="e">
        <f>'전체성적(반별)'!#REF!</f>
        <v>#REF!</v>
      </c>
      <c r="N82" s="24" t="e">
        <f>'전체성적(반별)'!#REF!</f>
        <v>#REF!</v>
      </c>
      <c r="O82" s="24" t="e">
        <f>'전체성적(반별)'!#REF!</f>
        <v>#REF!</v>
      </c>
      <c r="P82" s="24" t="e">
        <f>'전체성적(반별)'!#REF!</f>
        <v>#REF!</v>
      </c>
      <c r="Q82" s="24" t="e">
        <f>'전체성적(반별)'!#REF!</f>
        <v>#REF!</v>
      </c>
      <c r="R82" s="24" t="e">
        <f>'전체성적(반별)'!#REF!</f>
        <v>#REF!</v>
      </c>
      <c r="S82" s="24" t="e">
        <f>'전체성적(반별)'!#REF!</f>
        <v>#REF!</v>
      </c>
      <c r="T82" s="24" t="e">
        <f>'전체성적(반별)'!#REF!</f>
        <v>#REF!</v>
      </c>
      <c r="U82" s="24" t="e">
        <f>'전체성적(반별)'!#REF!</f>
        <v>#REF!</v>
      </c>
      <c r="V82" s="14" t="e">
        <f>'전체성적(반별)'!#REF!</f>
        <v>#REF!</v>
      </c>
      <c r="W82" s="14" t="e">
        <f>'전체성적(반별)'!#REF!</f>
        <v>#REF!</v>
      </c>
      <c r="X82" s="14" t="e">
        <f>'전체성적(반별)'!#REF!</f>
        <v>#REF!</v>
      </c>
      <c r="Y82" s="14" t="e">
        <f>'전체성적(반별)'!#REF!</f>
        <v>#REF!</v>
      </c>
      <c r="Z82"/>
    </row>
    <row r="83" spans="1:26">
      <c r="A83" s="14">
        <f>'전체성적(반별)'!C79</f>
        <v>16</v>
      </c>
      <c r="B83" s="14" t="str">
        <f>'전체성적(반별)'!D79</f>
        <v>장민혁</v>
      </c>
      <c r="C83" s="14" t="str">
        <f>'전체성적(반별)'!E79</f>
        <v>화법과 작문</v>
      </c>
      <c r="D83" s="14">
        <f>'전체성적(반별)'!F79</f>
        <v>107</v>
      </c>
      <c r="E83" s="14">
        <f>'전체성적(반별)'!G79</f>
        <v>55</v>
      </c>
      <c r="F83" s="14">
        <f>'전체성적(반별)'!H79</f>
        <v>5</v>
      </c>
      <c r="G83" s="14" t="str">
        <f>'전체성적(반별)'!I79</f>
        <v>확률과 통계</v>
      </c>
      <c r="H83" s="14">
        <f>'전체성적(반별)'!J79</f>
        <v>119</v>
      </c>
      <c r="I83" s="14">
        <f>'전체성적(반별)'!K79</f>
        <v>78</v>
      </c>
      <c r="J83" s="14">
        <f>'전체성적(반별)'!L79</f>
        <v>3</v>
      </c>
      <c r="K83" s="14">
        <f>'전체성적(반별)'!M79</f>
        <v>3</v>
      </c>
      <c r="L83" s="24">
        <f>'전체성적(반별)'!N79</f>
        <v>4</v>
      </c>
      <c r="M83" s="14" t="e">
        <f>'전체성적(반별)'!#REF!</f>
        <v>#REF!</v>
      </c>
      <c r="N83" s="24" t="str">
        <f>'전체성적(반별)'!O79</f>
        <v>생활과윤리</v>
      </c>
      <c r="O83" s="24">
        <f>'전체성적(반별)'!P79</f>
        <v>46</v>
      </c>
      <c r="P83" s="24">
        <f>'전체성적(반별)'!Q79</f>
        <v>35</v>
      </c>
      <c r="Q83" s="24">
        <f>'전체성적(반별)'!R79</f>
        <v>6</v>
      </c>
      <c r="R83" s="24" t="str">
        <f>'전체성적(반별)'!S79</f>
        <v>사회·문화</v>
      </c>
      <c r="S83" s="24">
        <f>'전체성적(반별)'!T79</f>
        <v>43</v>
      </c>
      <c r="T83" s="24">
        <f>'전체성적(반별)'!U79</f>
        <v>28</v>
      </c>
      <c r="U83" s="24">
        <f>'전체성적(반별)'!V79</f>
        <v>6</v>
      </c>
      <c r="V83" s="14">
        <f>'전체성적(반별)'!X79</f>
        <v>315</v>
      </c>
      <c r="W83" s="14">
        <f>'전체성적(반별)'!Y79</f>
        <v>54.833333333333336</v>
      </c>
      <c r="X83" s="14" t="e">
        <f>'전체성적(반별)'!Z79</f>
        <v>#REF!</v>
      </c>
      <c r="Y83" s="14" t="e">
        <f>'전체성적(반별)'!AA79</f>
        <v>#REF!</v>
      </c>
      <c r="Z83"/>
    </row>
    <row r="84" spans="1:26">
      <c r="A84" s="14">
        <f>'전체성적(반별)'!C80</f>
        <v>17</v>
      </c>
      <c r="B84" s="14" t="str">
        <f>'전체성적(반별)'!D80</f>
        <v>정동혁</v>
      </c>
      <c r="C84" s="14" t="str">
        <f>'전체성적(반별)'!E80</f>
        <v>언어와 매체</v>
      </c>
      <c r="D84" s="14">
        <f>'전체성적(반별)'!F80</f>
        <v>110</v>
      </c>
      <c r="E84" s="14">
        <f>'전체성적(반별)'!G80</f>
        <v>61</v>
      </c>
      <c r="F84" s="14">
        <f>'전체성적(반별)'!H80</f>
        <v>4</v>
      </c>
      <c r="G84" s="14" t="str">
        <f>'전체성적(반별)'!I80</f>
        <v>미적분</v>
      </c>
      <c r="H84" s="14">
        <f>'전체성적(반별)'!J80</f>
        <v>114</v>
      </c>
      <c r="I84" s="14">
        <f>'전체성적(반별)'!K80</f>
        <v>70</v>
      </c>
      <c r="J84" s="14">
        <f>'전체성적(반별)'!L80</f>
        <v>4</v>
      </c>
      <c r="K84" s="14">
        <f>'전체성적(반별)'!M80</f>
        <v>4</v>
      </c>
      <c r="L84" s="24">
        <f>'전체성적(반별)'!N80</f>
        <v>4</v>
      </c>
      <c r="M84" s="14" t="e">
        <f>'전체성적(반별)'!#REF!</f>
        <v>#REF!</v>
      </c>
      <c r="N84" s="24" t="str">
        <f>'전체성적(반별)'!O80</f>
        <v>생명과학I</v>
      </c>
      <c r="O84" s="24">
        <f>'전체성적(반별)'!P80</f>
        <v>58</v>
      </c>
      <c r="P84" s="24">
        <f>'전체성적(반별)'!Q80</f>
        <v>75</v>
      </c>
      <c r="Q84" s="24">
        <f>'전체성적(반별)'!R80</f>
        <v>4</v>
      </c>
      <c r="R84" s="24" t="str">
        <f>'전체성적(반별)'!S80</f>
        <v>지구과학I</v>
      </c>
      <c r="S84" s="24">
        <f>'전체성적(반별)'!T80</f>
        <v>47</v>
      </c>
      <c r="T84" s="24">
        <f>'전체성적(반별)'!U80</f>
        <v>40</v>
      </c>
      <c r="U84" s="24">
        <f>'전체성적(반별)'!V80</f>
        <v>5</v>
      </c>
      <c r="V84" s="14">
        <f>'전체성적(반별)'!X80</f>
        <v>329</v>
      </c>
      <c r="W84" s="14">
        <f>'전체성적(반별)'!Y80</f>
        <v>62.833333333333336</v>
      </c>
      <c r="X84" s="14" t="e">
        <f>'전체성적(반별)'!Z80</f>
        <v>#REF!</v>
      </c>
      <c r="Y84" s="14" t="e">
        <f>'전체성적(반별)'!AA80</f>
        <v>#REF!</v>
      </c>
      <c r="Z84"/>
    </row>
    <row r="85" spans="1:26">
      <c r="A85" s="14">
        <f>'전체성적(반별)'!C81</f>
        <v>18</v>
      </c>
      <c r="B85" s="14" t="str">
        <f>'전체성적(반별)'!D81</f>
        <v>정석현</v>
      </c>
      <c r="C85" s="14" t="str">
        <f>'전체성적(반별)'!E81</f>
        <v>화법과 작문</v>
      </c>
      <c r="D85" s="14">
        <f>'전체성적(반별)'!F81</f>
        <v>86</v>
      </c>
      <c r="E85" s="14">
        <f>'전체성적(반별)'!G81</f>
        <v>24</v>
      </c>
      <c r="F85" s="14">
        <f>'전체성적(반별)'!H81</f>
        <v>6</v>
      </c>
      <c r="G85" s="14" t="str">
        <f>'전체성적(반별)'!I81</f>
        <v>미적분</v>
      </c>
      <c r="H85" s="14">
        <f>'전체성적(반별)'!J81</f>
        <v>97</v>
      </c>
      <c r="I85" s="14">
        <f>'전체성적(반별)'!K81</f>
        <v>43</v>
      </c>
      <c r="J85" s="14">
        <f>'전체성적(반별)'!L81</f>
        <v>5</v>
      </c>
      <c r="K85" s="14">
        <f>'전체성적(반별)'!M81</f>
        <v>4</v>
      </c>
      <c r="L85" s="24">
        <f>'전체성적(반별)'!N81</f>
        <v>6</v>
      </c>
      <c r="M85" s="14" t="e">
        <f>'전체성적(반별)'!#REF!</f>
        <v>#REF!</v>
      </c>
      <c r="N85" s="24" t="str">
        <f>'전체성적(반별)'!O81</f>
        <v>사회·문화</v>
      </c>
      <c r="O85" s="24">
        <f>'전체성적(반별)'!P81</f>
        <v>36</v>
      </c>
      <c r="P85" s="24">
        <f>'전체성적(반별)'!Q81</f>
        <v>12</v>
      </c>
      <c r="Q85" s="24">
        <f>'전체성적(반별)'!R81</f>
        <v>7</v>
      </c>
      <c r="R85" s="24" t="str">
        <f>'전체성적(반별)'!S81</f>
        <v>지구과학I</v>
      </c>
      <c r="S85" s="24">
        <f>'전체성적(반별)'!T81</f>
        <v>42</v>
      </c>
      <c r="T85" s="24">
        <f>'전체성적(반별)'!U81</f>
        <v>27</v>
      </c>
      <c r="U85" s="24">
        <f>'전체성적(반별)'!V81</f>
        <v>6</v>
      </c>
      <c r="V85" s="14">
        <f>'전체성적(반별)'!X81</f>
        <v>261</v>
      </c>
      <c r="W85" s="14">
        <f>'전체성적(반별)'!Y81</f>
        <v>28.833333333333332</v>
      </c>
      <c r="X85" s="14" t="e">
        <f>'전체성적(반별)'!Z81</f>
        <v>#REF!</v>
      </c>
      <c r="Y85" s="14" t="e">
        <f>'전체성적(반별)'!AA81</f>
        <v>#REF!</v>
      </c>
      <c r="Z85"/>
    </row>
    <row r="86" spans="1:26">
      <c r="A86" s="14">
        <f>'전체성적(반별)'!C82</f>
        <v>19</v>
      </c>
      <c r="B86" s="14" t="str">
        <f>'전체성적(반별)'!D82</f>
        <v>정성재</v>
      </c>
      <c r="C86" s="14" t="str">
        <f>'전체성적(반별)'!E82</f>
        <v>화법과 작문</v>
      </c>
      <c r="D86" s="14">
        <f>'전체성적(반별)'!F82</f>
        <v>51</v>
      </c>
      <c r="E86" s="14">
        <f>'전체성적(반별)'!G82</f>
        <v>1</v>
      </c>
      <c r="F86" s="14">
        <f>'전체성적(반별)'!H82</f>
        <v>9</v>
      </c>
      <c r="G86" s="14" t="str">
        <f>'전체성적(반별)'!I82</f>
        <v>미적분</v>
      </c>
      <c r="H86" s="14">
        <f>'전체성적(반별)'!J82</f>
        <v>68</v>
      </c>
      <c r="I86" s="14">
        <f>'전체성적(반별)'!K82</f>
        <v>3</v>
      </c>
      <c r="J86" s="14">
        <f>'전체성적(반별)'!L82</f>
        <v>8</v>
      </c>
      <c r="K86" s="14">
        <f>'전체성적(반별)'!M82</f>
        <v>9</v>
      </c>
      <c r="L86" s="24">
        <f>'전체성적(반별)'!N82</f>
        <v>7</v>
      </c>
      <c r="M86" s="14" t="e">
        <f>'전체성적(반별)'!#REF!</f>
        <v>#REF!</v>
      </c>
      <c r="N86" s="24" t="str">
        <f>'전체성적(반별)'!O82</f>
        <v>생명과학I</v>
      </c>
      <c r="O86" s="24">
        <f>'전체성적(반별)'!P82</f>
        <v>33</v>
      </c>
      <c r="P86" s="24">
        <f>'전체성적(반별)'!Q82</f>
        <v>6</v>
      </c>
      <c r="Q86" s="24">
        <f>'전체성적(반별)'!R82</f>
        <v>8</v>
      </c>
      <c r="R86" s="24" t="str">
        <f>'전체성적(반별)'!S82</f>
        <v>지구과학I</v>
      </c>
      <c r="S86" s="24">
        <f>'전체성적(반별)'!T82</f>
        <v>41</v>
      </c>
      <c r="T86" s="24">
        <f>'전체성적(반별)'!U82</f>
        <v>25</v>
      </c>
      <c r="U86" s="24">
        <f>'전체성적(반별)'!V82</f>
        <v>6</v>
      </c>
      <c r="V86" s="14">
        <f>'전체성적(반별)'!X82</f>
        <v>193</v>
      </c>
      <c r="W86" s="14">
        <f>'전체성적(반별)'!Y82</f>
        <v>6.5</v>
      </c>
      <c r="X86" s="14" t="e">
        <f>'전체성적(반별)'!Z82</f>
        <v>#REF!</v>
      </c>
      <c r="Y86" s="14" t="e">
        <f>'전체성적(반별)'!AA82</f>
        <v>#REF!</v>
      </c>
      <c r="Z86"/>
    </row>
    <row r="87" spans="1:26">
      <c r="A87" s="14">
        <f>'전체성적(반별)'!C83</f>
        <v>20</v>
      </c>
      <c r="B87" s="14" t="str">
        <f>'전체성적(반별)'!D83</f>
        <v>정인교</v>
      </c>
      <c r="C87" s="14" t="str">
        <f>'전체성적(반별)'!E83</f>
        <v>화법과 작문</v>
      </c>
      <c r="D87" s="14">
        <f>'전체성적(반별)'!F83</f>
        <v>86</v>
      </c>
      <c r="E87" s="14">
        <f>'전체성적(반별)'!G83</f>
        <v>24</v>
      </c>
      <c r="F87" s="14">
        <f>'전체성적(반별)'!H83</f>
        <v>6</v>
      </c>
      <c r="G87" s="14" t="str">
        <f>'전체성적(반별)'!I83</f>
        <v>확률과 통계</v>
      </c>
      <c r="H87" s="14">
        <f>'전체성적(반별)'!J83</f>
        <v>81</v>
      </c>
      <c r="I87" s="14">
        <f>'전체성적(반별)'!K83</f>
        <v>25</v>
      </c>
      <c r="J87" s="14">
        <f>'전체성적(반별)'!L83</f>
        <v>6</v>
      </c>
      <c r="K87" s="14">
        <f>'전체성적(반별)'!M83</f>
        <v>5</v>
      </c>
      <c r="L87" s="24">
        <f>'전체성적(반별)'!N83</f>
        <v>4</v>
      </c>
      <c r="M87" s="14" t="e">
        <f>'전체성적(반별)'!#REF!</f>
        <v>#REF!</v>
      </c>
      <c r="N87" s="24" t="str">
        <f>'전체성적(반별)'!O83</f>
        <v>생명과학I</v>
      </c>
      <c r="O87" s="24">
        <f>'전체성적(반별)'!P83</f>
        <v>33</v>
      </c>
      <c r="P87" s="24">
        <f>'전체성적(반별)'!Q83</f>
        <v>6</v>
      </c>
      <c r="Q87" s="24">
        <f>'전체성적(반별)'!R83</f>
        <v>8</v>
      </c>
      <c r="R87" s="24" t="str">
        <f>'전체성적(반별)'!S83</f>
        <v>지구과학I</v>
      </c>
      <c r="S87" s="24">
        <f>'전체성적(반별)'!T83</f>
        <v>35</v>
      </c>
      <c r="T87" s="24">
        <f>'전체성적(반별)'!U83</f>
        <v>6</v>
      </c>
      <c r="U87" s="24">
        <f>'전체성적(반별)'!V83</f>
        <v>8</v>
      </c>
      <c r="V87" s="14">
        <f>'전체성적(반별)'!X83</f>
        <v>235</v>
      </c>
      <c r="W87" s="14">
        <f>'전체성적(반별)'!Y83</f>
        <v>18.333333333333332</v>
      </c>
      <c r="X87" s="14" t="e">
        <f>'전체성적(반별)'!Z83</f>
        <v>#REF!</v>
      </c>
      <c r="Y87" s="14" t="e">
        <f>'전체성적(반별)'!AA83</f>
        <v>#REF!</v>
      </c>
      <c r="Z87"/>
    </row>
    <row r="88" spans="1:26">
      <c r="A88" s="14">
        <f>'전체성적(반별)'!C84</f>
        <v>21</v>
      </c>
      <c r="B88" s="14" t="str">
        <f>'전체성적(반별)'!D84</f>
        <v>한지훈</v>
      </c>
      <c r="C88" s="14" t="str">
        <f>'전체성적(반별)'!E84</f>
        <v>언어와 매체</v>
      </c>
      <c r="D88" s="14">
        <f>'전체성적(반별)'!F84</f>
        <v>118</v>
      </c>
      <c r="E88" s="14">
        <f>'전체성적(반별)'!G84</f>
        <v>79</v>
      </c>
      <c r="F88" s="14">
        <f>'전체성적(반별)'!H84</f>
        <v>3</v>
      </c>
      <c r="G88" s="14" t="str">
        <f>'전체성적(반별)'!I84</f>
        <v>미적분</v>
      </c>
      <c r="H88" s="14">
        <f>'전체성적(반별)'!J84</f>
        <v>90</v>
      </c>
      <c r="I88" s="14">
        <f>'전체성적(반별)'!K84</f>
        <v>34</v>
      </c>
      <c r="J88" s="14">
        <f>'전체성적(반별)'!L84</f>
        <v>6</v>
      </c>
      <c r="K88" s="14">
        <f>'전체성적(반별)'!M84</f>
        <v>2</v>
      </c>
      <c r="L88" s="24">
        <f>'전체성적(반별)'!N84</f>
        <v>2</v>
      </c>
      <c r="M88" s="14" t="e">
        <f>'전체성적(반별)'!#REF!</f>
        <v>#REF!</v>
      </c>
      <c r="N88" s="24" t="str">
        <f>'전체성적(반별)'!O84</f>
        <v>정치와법</v>
      </c>
      <c r="O88" s="24">
        <f>'전체성적(반별)'!P84</f>
        <v>60</v>
      </c>
      <c r="P88" s="24">
        <f>'전체성적(반별)'!Q84</f>
        <v>78</v>
      </c>
      <c r="Q88" s="24">
        <f>'전체성적(반별)'!R84</f>
        <v>3</v>
      </c>
      <c r="R88" s="24" t="str">
        <f>'전체성적(반별)'!S84</f>
        <v>생명과학II</v>
      </c>
      <c r="S88" s="24">
        <f>'전체성적(반별)'!T84</f>
        <v>44</v>
      </c>
      <c r="T88" s="24">
        <f>'전체성적(반별)'!U84</f>
        <v>36</v>
      </c>
      <c r="U88" s="24">
        <f>'전체성적(반별)'!V84</f>
        <v>6</v>
      </c>
      <c r="V88" s="14">
        <f>'전체성적(반별)'!X84</f>
        <v>312</v>
      </c>
      <c r="W88" s="14">
        <f>'전체성적(반별)'!Y84</f>
        <v>56.666666666666664</v>
      </c>
      <c r="X88" s="14" t="e">
        <f>'전체성적(반별)'!Z84</f>
        <v>#REF!</v>
      </c>
      <c r="Y88" s="14" t="e">
        <f>'전체성적(반별)'!AA84</f>
        <v>#REF!</v>
      </c>
      <c r="Z88"/>
    </row>
    <row r="89" spans="1:26">
      <c r="A89" s="14">
        <f>'전체성적(반별)'!C85</f>
        <v>22</v>
      </c>
      <c r="B89" s="14" t="str">
        <f>'전체성적(반별)'!D85</f>
        <v>황인찬</v>
      </c>
      <c r="C89" s="14" t="str">
        <f>'전체성적(반별)'!E85</f>
        <v>화법과 작문</v>
      </c>
      <c r="D89" s="14">
        <f>'전체성적(반별)'!F85</f>
        <v>110</v>
      </c>
      <c r="E89" s="14">
        <f>'전체성적(반별)'!G85</f>
        <v>61</v>
      </c>
      <c r="F89" s="14">
        <f>'전체성적(반별)'!H85</f>
        <v>4</v>
      </c>
      <c r="G89" s="14" t="str">
        <f>'전체성적(반별)'!I85</f>
        <v>기하</v>
      </c>
      <c r="H89" s="14">
        <f>'전체성적(반별)'!J85</f>
        <v>108</v>
      </c>
      <c r="I89" s="14">
        <f>'전체성적(반별)'!K85</f>
        <v>60</v>
      </c>
      <c r="J89" s="14">
        <f>'전체성적(반별)'!L85</f>
        <v>4</v>
      </c>
      <c r="K89" s="14">
        <f>'전체성적(반별)'!M85</f>
        <v>4</v>
      </c>
      <c r="L89" s="24">
        <f>'전체성적(반별)'!N85</f>
        <v>6</v>
      </c>
      <c r="M89" s="14" t="e">
        <f>'전체성적(반별)'!#REF!</f>
        <v>#REF!</v>
      </c>
      <c r="N89" s="24" t="str">
        <f>'전체성적(반별)'!O85</f>
        <v>한국지리</v>
      </c>
      <c r="O89" s="24">
        <f>'전체성적(반별)'!P85</f>
        <v>59</v>
      </c>
      <c r="P89" s="24">
        <f>'전체성적(반별)'!Q85</f>
        <v>74</v>
      </c>
      <c r="Q89" s="24">
        <f>'전체성적(반별)'!R85</f>
        <v>4</v>
      </c>
      <c r="R89" s="24" t="str">
        <f>'전체성적(반별)'!S85</f>
        <v>세계지리</v>
      </c>
      <c r="S89" s="24">
        <f>'전체성적(반별)'!T85</f>
        <v>51</v>
      </c>
      <c r="T89" s="24">
        <f>'전체성적(반별)'!U85</f>
        <v>56</v>
      </c>
      <c r="U89" s="24">
        <f>'전체성적(반별)'!V85</f>
        <v>5</v>
      </c>
      <c r="V89" s="14">
        <f>'전체성적(반별)'!X85</f>
        <v>328</v>
      </c>
      <c r="W89" s="14">
        <f>'전체성적(반별)'!Y85</f>
        <v>62</v>
      </c>
      <c r="X89" s="14" t="e">
        <f>'전체성적(반별)'!Z85</f>
        <v>#REF!</v>
      </c>
      <c r="Y89" s="14" t="e">
        <f>'전체성적(반별)'!AA85</f>
        <v>#REF!</v>
      </c>
      <c r="Z89"/>
    </row>
    <row r="90" spans="1:26">
      <c r="A90" s="14">
        <f>'전체성적(반별)'!C86</f>
        <v>1</v>
      </c>
      <c r="B90" s="14" t="str">
        <f>'전체성적(반별)'!D86</f>
        <v>강동수</v>
      </c>
      <c r="C90" s="14" t="str">
        <f>'전체성적(반별)'!E86</f>
        <v>화법과 작문</v>
      </c>
      <c r="D90" s="14">
        <f>'전체성적(반별)'!F86</f>
        <v>101</v>
      </c>
      <c r="E90" s="14">
        <f>'전체성적(반별)'!G86</f>
        <v>44</v>
      </c>
      <c r="F90" s="14">
        <f>'전체성적(반별)'!H86</f>
        <v>5</v>
      </c>
      <c r="G90" s="14" t="str">
        <f>'전체성적(반별)'!I86</f>
        <v>미적분</v>
      </c>
      <c r="H90" s="14">
        <f>'전체성적(반별)'!J86</f>
        <v>116</v>
      </c>
      <c r="I90" s="14">
        <f>'전체성적(반별)'!K86</f>
        <v>73</v>
      </c>
      <c r="J90" s="14">
        <f>'전체성적(반별)'!L86</f>
        <v>4</v>
      </c>
      <c r="K90" s="14">
        <f>'전체성적(반별)'!M86</f>
        <v>3</v>
      </c>
      <c r="L90" s="24">
        <f>'전체성적(반별)'!N86</f>
        <v>4</v>
      </c>
      <c r="M90" s="14" t="e">
        <f>'전체성적(반별)'!#REF!</f>
        <v>#REF!</v>
      </c>
      <c r="N90" s="24" t="str">
        <f>'전체성적(반별)'!O86</f>
        <v>생명과학I</v>
      </c>
      <c r="O90" s="24">
        <f>'전체성적(반별)'!P86</f>
        <v>35</v>
      </c>
      <c r="P90" s="24">
        <f>'전체성적(반별)'!Q86</f>
        <v>9</v>
      </c>
      <c r="Q90" s="24">
        <f>'전체성적(반별)'!R86</f>
        <v>8</v>
      </c>
      <c r="R90" s="24" t="str">
        <f>'전체성적(반별)'!S86</f>
        <v>지구과학I</v>
      </c>
      <c r="S90" s="24">
        <f>'전체성적(반별)'!T86</f>
        <v>49</v>
      </c>
      <c r="T90" s="24">
        <f>'전체성적(반별)'!U86</f>
        <v>46</v>
      </c>
      <c r="U90" s="24">
        <f>'전체성적(반별)'!V86</f>
        <v>5</v>
      </c>
      <c r="V90" s="14">
        <f>'전체성적(반별)'!X86</f>
        <v>301</v>
      </c>
      <c r="W90" s="14">
        <f>'전체성적(반별)'!Y86</f>
        <v>48.166666666666664</v>
      </c>
      <c r="X90" s="14" t="e">
        <f>'전체성적(반별)'!Z86</f>
        <v>#REF!</v>
      </c>
      <c r="Y90" s="14" t="e">
        <f>'전체성적(반별)'!AA86</f>
        <v>#REF!</v>
      </c>
      <c r="Z90"/>
    </row>
    <row r="91" spans="1:26">
      <c r="A91" s="14">
        <f>'전체성적(반별)'!C87</f>
        <v>2</v>
      </c>
      <c r="B91" s="14" t="str">
        <f>'전체성적(반별)'!D87</f>
        <v>김우주</v>
      </c>
      <c r="C91" s="14" t="str">
        <f>'전체성적(반별)'!E87</f>
        <v>화법과 작문</v>
      </c>
      <c r="D91" s="14">
        <f>'전체성적(반별)'!F87</f>
        <v>96</v>
      </c>
      <c r="E91" s="14">
        <f>'전체성적(반별)'!G87</f>
        <v>36</v>
      </c>
      <c r="F91" s="14">
        <f>'전체성적(반별)'!H87</f>
        <v>6</v>
      </c>
      <c r="G91" s="14" t="str">
        <f>'전체성적(반별)'!I87</f>
        <v>확률과 통계</v>
      </c>
      <c r="H91" s="14">
        <f>'전체성적(반별)'!J87</f>
        <v>92</v>
      </c>
      <c r="I91" s="14">
        <f>'전체성적(반별)'!K87</f>
        <v>36</v>
      </c>
      <c r="J91" s="14">
        <f>'전체성적(반별)'!L87</f>
        <v>6</v>
      </c>
      <c r="K91" s="14">
        <f>'전체성적(반별)'!M87</f>
        <v>4</v>
      </c>
      <c r="L91" s="24">
        <f>'전체성적(반별)'!N87</f>
        <v>3</v>
      </c>
      <c r="M91" s="14" t="e">
        <f>'전체성적(반별)'!#REF!</f>
        <v>#REF!</v>
      </c>
      <c r="N91" s="24" t="str">
        <f>'전체성적(반별)'!O87</f>
        <v>생명과학I</v>
      </c>
      <c r="O91" s="24">
        <f>'전체성적(반별)'!P87</f>
        <v>48</v>
      </c>
      <c r="P91" s="24">
        <f>'전체성적(반별)'!Q87</f>
        <v>39</v>
      </c>
      <c r="Q91" s="24">
        <f>'전체성적(반별)'!R87</f>
        <v>5</v>
      </c>
      <c r="R91" s="24" t="str">
        <f>'전체성적(반별)'!S87</f>
        <v>지구과학I</v>
      </c>
      <c r="S91" s="24">
        <f>'전체성적(반별)'!T87</f>
        <v>43</v>
      </c>
      <c r="T91" s="24">
        <f>'전체성적(반별)'!U87</f>
        <v>30</v>
      </c>
      <c r="U91" s="24">
        <f>'전체성적(반별)'!V87</f>
        <v>6</v>
      </c>
      <c r="V91" s="14">
        <f>'전체성적(반별)'!X87</f>
        <v>279</v>
      </c>
      <c r="W91" s="14">
        <f>'전체성적(반별)'!Y87</f>
        <v>35.5</v>
      </c>
      <c r="X91" s="14" t="e">
        <f>'전체성적(반별)'!Z87</f>
        <v>#REF!</v>
      </c>
      <c r="Y91" s="14" t="e">
        <f>'전체성적(반별)'!AA87</f>
        <v>#REF!</v>
      </c>
      <c r="Z91"/>
    </row>
    <row r="92" spans="1:26">
      <c r="A92" s="14">
        <f>'전체성적(반별)'!C88</f>
        <v>3</v>
      </c>
      <c r="B92" s="14" t="str">
        <f>'전체성적(반별)'!D88</f>
        <v>김태성</v>
      </c>
      <c r="C92" s="14" t="str">
        <f>'전체성적(반별)'!E88</f>
        <v>언어와 매체</v>
      </c>
      <c r="D92" s="14">
        <f>'전체성적(반별)'!F88</f>
        <v>102</v>
      </c>
      <c r="E92" s="14">
        <f>'전체성적(반별)'!G88</f>
        <v>46</v>
      </c>
      <c r="F92" s="14">
        <f>'전체성적(반별)'!H88</f>
        <v>5</v>
      </c>
      <c r="G92" s="14" t="str">
        <f>'전체성적(반별)'!I88</f>
        <v>미적분</v>
      </c>
      <c r="H92" s="14">
        <f>'전체성적(반별)'!J88</f>
        <v>114</v>
      </c>
      <c r="I92" s="14">
        <f>'전체성적(반별)'!K88</f>
        <v>70</v>
      </c>
      <c r="J92" s="14">
        <f>'전체성적(반별)'!L88</f>
        <v>4</v>
      </c>
      <c r="K92" s="14">
        <f>'전체성적(반별)'!M88</f>
        <v>3</v>
      </c>
      <c r="L92" s="24">
        <f>'전체성적(반별)'!N88</f>
        <v>4</v>
      </c>
      <c r="M92" s="14" t="e">
        <f>'전체성적(반별)'!#REF!</f>
        <v>#REF!</v>
      </c>
      <c r="N92" s="24" t="str">
        <f>'전체성적(반별)'!O88</f>
        <v>생명과학I</v>
      </c>
      <c r="O92" s="24">
        <f>'전체성적(반별)'!P88</f>
        <v>52</v>
      </c>
      <c r="P92" s="24">
        <f>'전체성적(반별)'!Q88</f>
        <v>53</v>
      </c>
      <c r="Q92" s="24">
        <f>'전체성적(반별)'!R88</f>
        <v>5</v>
      </c>
      <c r="R92" s="24" t="str">
        <f>'전체성적(반별)'!S88</f>
        <v>지구과학I</v>
      </c>
      <c r="S92" s="24">
        <f>'전체성적(반별)'!T88</f>
        <v>49</v>
      </c>
      <c r="T92" s="24">
        <f>'전체성적(반별)'!U88</f>
        <v>46</v>
      </c>
      <c r="U92" s="24">
        <f>'전체성적(반별)'!V88</f>
        <v>5</v>
      </c>
      <c r="V92" s="14">
        <f>'전체성적(반별)'!X88</f>
        <v>317</v>
      </c>
      <c r="W92" s="14">
        <f>'전체성적(반별)'!Y88</f>
        <v>55.166666666666664</v>
      </c>
      <c r="X92" s="14" t="e">
        <f>'전체성적(반별)'!Z88</f>
        <v>#REF!</v>
      </c>
      <c r="Y92" s="14" t="e">
        <f>'전체성적(반별)'!AA88</f>
        <v>#REF!</v>
      </c>
      <c r="Z92"/>
    </row>
    <row r="93" spans="1:26">
      <c r="A93" s="14">
        <f>'전체성적(반별)'!C89</f>
        <v>4</v>
      </c>
      <c r="B93" s="14" t="str">
        <f>'전체성적(반별)'!D89</f>
        <v>남현재</v>
      </c>
      <c r="C93" s="14" t="str">
        <f>'전체성적(반별)'!E89</f>
        <v>화법과 작문</v>
      </c>
      <c r="D93" s="14">
        <f>'전체성적(반별)'!F89</f>
        <v>105</v>
      </c>
      <c r="E93" s="14">
        <f>'전체성적(반별)'!G89</f>
        <v>51</v>
      </c>
      <c r="F93" s="14">
        <f>'전체성적(반별)'!H89</f>
        <v>5</v>
      </c>
      <c r="G93" s="14" t="str">
        <f>'전체성적(반별)'!I89</f>
        <v>미적분</v>
      </c>
      <c r="H93" s="14">
        <f>'전체성적(반별)'!J89</f>
        <v>124</v>
      </c>
      <c r="I93" s="14">
        <f>'전체성적(반별)'!K89</f>
        <v>86</v>
      </c>
      <c r="J93" s="14">
        <f>'전체성적(반별)'!L89</f>
        <v>3</v>
      </c>
      <c r="K93" s="14">
        <f>'전체성적(반별)'!M89</f>
        <v>3</v>
      </c>
      <c r="L93" s="24">
        <f>'전체성적(반별)'!N89</f>
        <v>4</v>
      </c>
      <c r="M93" s="14" t="e">
        <f>'전체성적(반별)'!#REF!</f>
        <v>#REF!</v>
      </c>
      <c r="N93" s="24" t="str">
        <f>'전체성적(반별)'!O89</f>
        <v>물리학I</v>
      </c>
      <c r="O93" s="24">
        <f>'전체성적(반별)'!P89</f>
        <v>58</v>
      </c>
      <c r="P93" s="24">
        <f>'전체성적(반별)'!Q89</f>
        <v>70</v>
      </c>
      <c r="Q93" s="24">
        <f>'전체성적(반별)'!R89</f>
        <v>4</v>
      </c>
      <c r="R93" s="24" t="str">
        <f>'전체성적(반별)'!S89</f>
        <v>지구과학I</v>
      </c>
      <c r="S93" s="24">
        <f>'전체성적(반별)'!T89</f>
        <v>62</v>
      </c>
      <c r="T93" s="24">
        <f>'전체성적(반별)'!U89</f>
        <v>87</v>
      </c>
      <c r="U93" s="24">
        <f>'전체성적(반별)'!V89</f>
        <v>2</v>
      </c>
      <c r="V93" s="14">
        <f>'전체성적(반별)'!X89</f>
        <v>349</v>
      </c>
      <c r="W93" s="14">
        <f>'전체성적(반별)'!Y89</f>
        <v>71.833333333333329</v>
      </c>
      <c r="X93" s="14" t="e">
        <f>'전체성적(반별)'!Z89</f>
        <v>#REF!</v>
      </c>
      <c r="Y93" s="14" t="e">
        <f>'전체성적(반별)'!AA89</f>
        <v>#REF!</v>
      </c>
      <c r="Z93"/>
    </row>
    <row r="94" spans="1:26">
      <c r="A94" s="14">
        <f>'전체성적(반별)'!C90</f>
        <v>5</v>
      </c>
      <c r="B94" s="14" t="str">
        <f>'전체성적(반별)'!D90</f>
        <v>류민준</v>
      </c>
      <c r="C94" s="14" t="str">
        <f>'전체성적(반별)'!E90</f>
        <v>화법과 작문</v>
      </c>
      <c r="D94" s="14">
        <f>'전체성적(반별)'!F90</f>
        <v>93</v>
      </c>
      <c r="E94" s="14">
        <f>'전체성적(반별)'!G90</f>
        <v>32</v>
      </c>
      <c r="F94" s="14">
        <f>'전체성적(반별)'!H90</f>
        <v>6</v>
      </c>
      <c r="G94" s="14" t="str">
        <f>'전체성적(반별)'!I90</f>
        <v>미적분</v>
      </c>
      <c r="H94" s="14">
        <f>'전체성적(반별)'!J90</f>
        <v>100</v>
      </c>
      <c r="I94" s="14">
        <f>'전체성적(반별)'!K90</f>
        <v>47</v>
      </c>
      <c r="J94" s="14">
        <f>'전체성적(반별)'!L90</f>
        <v>5</v>
      </c>
      <c r="K94" s="14">
        <f>'전체성적(반별)'!M90</f>
        <v>4</v>
      </c>
      <c r="L94" s="24">
        <f>'전체성적(반별)'!N90</f>
        <v>3</v>
      </c>
      <c r="M94" s="14" t="e">
        <f>'전체성적(반별)'!#REF!</f>
        <v>#REF!</v>
      </c>
      <c r="N94" s="24" t="str">
        <f>'전체성적(반별)'!O90</f>
        <v>물리학II</v>
      </c>
      <c r="O94" s="24">
        <f>'전체성적(반별)'!P90</f>
        <v>48</v>
      </c>
      <c r="P94" s="24">
        <f>'전체성적(반별)'!Q90</f>
        <v>59</v>
      </c>
      <c r="Q94" s="24">
        <f>'전체성적(반별)'!R90</f>
        <v>4</v>
      </c>
      <c r="R94" s="24" t="str">
        <f>'전체성적(반별)'!S90</f>
        <v>화학I</v>
      </c>
      <c r="S94" s="24">
        <f>'전체성적(반별)'!T90</f>
        <v>40</v>
      </c>
      <c r="T94" s="24">
        <f>'전체성적(반별)'!U90</f>
        <v>15</v>
      </c>
      <c r="U94" s="24">
        <f>'전체성적(반별)'!V90</f>
        <v>7</v>
      </c>
      <c r="V94" s="14">
        <f>'전체성적(반별)'!X90</f>
        <v>281</v>
      </c>
      <c r="W94" s="14">
        <f>'전체성적(반별)'!Y90</f>
        <v>38.666666666666664</v>
      </c>
      <c r="X94" s="14" t="e">
        <f>'전체성적(반별)'!Z90</f>
        <v>#REF!</v>
      </c>
      <c r="Y94" s="14" t="e">
        <f>'전체성적(반별)'!AA90</f>
        <v>#REF!</v>
      </c>
      <c r="Z94"/>
    </row>
    <row r="95" spans="1:26">
      <c r="A95" s="14">
        <f>'전체성적(반별)'!C91</f>
        <v>6</v>
      </c>
      <c r="B95" s="14" t="str">
        <f>'전체성적(반별)'!D91</f>
        <v>박경찬</v>
      </c>
      <c r="C95" s="14" t="str">
        <f>'전체성적(반별)'!E91</f>
        <v>화법과 작문</v>
      </c>
      <c r="D95" s="14">
        <f>'전체성적(반별)'!F91</f>
        <v>106</v>
      </c>
      <c r="E95" s="14">
        <f>'전체성적(반별)'!G91</f>
        <v>53</v>
      </c>
      <c r="F95" s="14">
        <f>'전체성적(반별)'!H91</f>
        <v>5</v>
      </c>
      <c r="G95" s="14" t="str">
        <f>'전체성적(반별)'!I91</f>
        <v>미적분</v>
      </c>
      <c r="H95" s="14">
        <f>'전체성적(반별)'!J91</f>
        <v>113</v>
      </c>
      <c r="I95" s="14">
        <f>'전체성적(반별)'!K91</f>
        <v>69</v>
      </c>
      <c r="J95" s="14">
        <f>'전체성적(반별)'!L91</f>
        <v>4</v>
      </c>
      <c r="K95" s="14">
        <f>'전체성적(반별)'!M91</f>
        <v>6</v>
      </c>
      <c r="L95" s="24">
        <f>'전체성적(반별)'!N91</f>
        <v>3</v>
      </c>
      <c r="M95" s="14" t="e">
        <f>'전체성적(반별)'!#REF!</f>
        <v>#REF!</v>
      </c>
      <c r="N95" s="24" t="str">
        <f>'전체성적(반별)'!O91</f>
        <v>사회·문화</v>
      </c>
      <c r="O95" s="24">
        <f>'전체성적(반별)'!P91</f>
        <v>55</v>
      </c>
      <c r="P95" s="24">
        <f>'전체성적(반별)'!Q91</f>
        <v>63</v>
      </c>
      <c r="Q95" s="24">
        <f>'전체성적(반별)'!R91</f>
        <v>4</v>
      </c>
      <c r="R95" s="24" t="str">
        <f>'전체성적(반별)'!S91</f>
        <v>지구과학I</v>
      </c>
      <c r="S95" s="24">
        <f>'전체성적(반별)'!T91</f>
        <v>42</v>
      </c>
      <c r="T95" s="24">
        <f>'전체성적(반별)'!U91</f>
        <v>27</v>
      </c>
      <c r="U95" s="24">
        <f>'전체성적(반별)'!V91</f>
        <v>6</v>
      </c>
      <c r="V95" s="14">
        <f>'전체성적(반별)'!X91</f>
        <v>316</v>
      </c>
      <c r="W95" s="14">
        <f>'전체성적(반별)'!Y91</f>
        <v>55.666666666666664</v>
      </c>
      <c r="X95" s="14" t="e">
        <f>'전체성적(반별)'!Z91</f>
        <v>#REF!</v>
      </c>
      <c r="Y95" s="14" t="e">
        <f>'전체성적(반별)'!AA91</f>
        <v>#REF!</v>
      </c>
      <c r="Z95"/>
    </row>
    <row r="96" spans="1:26">
      <c r="A96" s="14">
        <f>'전체성적(반별)'!C92</f>
        <v>7</v>
      </c>
      <c r="B96" s="14" t="str">
        <f>'전체성적(반별)'!D92</f>
        <v>서민기</v>
      </c>
      <c r="C96" s="14" t="str">
        <f>'전체성적(반별)'!E92</f>
        <v>화법과 작문</v>
      </c>
      <c r="D96" s="14">
        <f>'전체성적(반별)'!F92</f>
        <v>101</v>
      </c>
      <c r="E96" s="14">
        <f>'전체성적(반별)'!G92</f>
        <v>44</v>
      </c>
      <c r="F96" s="14">
        <f>'전체성적(반별)'!H92</f>
        <v>5</v>
      </c>
      <c r="G96" s="14" t="str">
        <f>'전체성적(반별)'!I92</f>
        <v>미적분</v>
      </c>
      <c r="H96" s="14">
        <f>'전체성적(반별)'!J92</f>
        <v>97</v>
      </c>
      <c r="I96" s="14">
        <f>'전체성적(반별)'!K92</f>
        <v>43</v>
      </c>
      <c r="J96" s="14">
        <f>'전체성적(반별)'!L92</f>
        <v>5</v>
      </c>
      <c r="K96" s="14">
        <f>'전체성적(반별)'!M92</f>
        <v>3</v>
      </c>
      <c r="L96" s="24">
        <f>'전체성적(반별)'!N92</f>
        <v>2</v>
      </c>
      <c r="M96" s="14" t="e">
        <f>'전체성적(반별)'!#REF!</f>
        <v>#REF!</v>
      </c>
      <c r="N96" s="24" t="str">
        <f>'전체성적(반별)'!O92</f>
        <v>생명과학I</v>
      </c>
      <c r="O96" s="24">
        <f>'전체성적(반별)'!P92</f>
        <v>41</v>
      </c>
      <c r="P96" s="24">
        <f>'전체성적(반별)'!Q92</f>
        <v>22</v>
      </c>
      <c r="Q96" s="24">
        <f>'전체성적(반별)'!R92</f>
        <v>7</v>
      </c>
      <c r="R96" s="24" t="str">
        <f>'전체성적(반별)'!S92</f>
        <v>지구과학I</v>
      </c>
      <c r="S96" s="24">
        <f>'전체성적(반별)'!T92</f>
        <v>35</v>
      </c>
      <c r="T96" s="24">
        <f>'전체성적(반별)'!U92</f>
        <v>6</v>
      </c>
      <c r="U96" s="24">
        <f>'전체성적(반별)'!V92</f>
        <v>8</v>
      </c>
      <c r="V96" s="14">
        <f>'전체성적(반별)'!X92</f>
        <v>274</v>
      </c>
      <c r="W96" s="14">
        <f>'전체성적(반별)'!Y92</f>
        <v>33.666666666666664</v>
      </c>
      <c r="X96" s="14" t="e">
        <f>'전체성적(반별)'!Z92</f>
        <v>#REF!</v>
      </c>
      <c r="Y96" s="14" t="e">
        <f>'전체성적(반별)'!AA92</f>
        <v>#REF!</v>
      </c>
      <c r="Z96"/>
    </row>
    <row r="97" spans="1:26">
      <c r="A97" s="14">
        <f>'전체성적(반별)'!C93</f>
        <v>8</v>
      </c>
      <c r="B97" s="14" t="str">
        <f>'전체성적(반별)'!D93</f>
        <v>서인원</v>
      </c>
      <c r="C97" s="14" t="str">
        <f>'전체성적(반별)'!E93</f>
        <v>언어와 매체</v>
      </c>
      <c r="D97" s="14">
        <f>'전체성적(반별)'!F93</f>
        <v>121</v>
      </c>
      <c r="E97" s="14">
        <f>'전체성적(반별)'!G93</f>
        <v>86</v>
      </c>
      <c r="F97" s="14">
        <f>'전체성적(반별)'!H93</f>
        <v>3</v>
      </c>
      <c r="G97" s="14" t="str">
        <f>'전체성적(반별)'!I93</f>
        <v>미적분</v>
      </c>
      <c r="H97" s="14">
        <f>'전체성적(반별)'!J93</f>
        <v>119</v>
      </c>
      <c r="I97" s="14">
        <f>'전체성적(반별)'!K93</f>
        <v>78</v>
      </c>
      <c r="J97" s="14">
        <f>'전체성적(반별)'!L93</f>
        <v>3</v>
      </c>
      <c r="K97" s="14">
        <f>'전체성적(반별)'!M93</f>
        <v>2</v>
      </c>
      <c r="L97" s="24">
        <f>'전체성적(반별)'!N93</f>
        <v>3</v>
      </c>
      <c r="M97" s="14" t="e">
        <f>'전체성적(반별)'!#REF!</f>
        <v>#REF!</v>
      </c>
      <c r="N97" s="24" t="str">
        <f>'전체성적(반별)'!O93</f>
        <v>사회·문화</v>
      </c>
      <c r="O97" s="24">
        <f>'전체성적(반별)'!P93</f>
        <v>49</v>
      </c>
      <c r="P97" s="24">
        <f>'전체성적(반별)'!Q93</f>
        <v>44</v>
      </c>
      <c r="Q97" s="24">
        <f>'전체성적(반별)'!R93</f>
        <v>5</v>
      </c>
      <c r="R97" s="24" t="str">
        <f>'전체성적(반별)'!S93</f>
        <v>지구과학I</v>
      </c>
      <c r="S97" s="24">
        <f>'전체성적(반별)'!T93</f>
        <v>51</v>
      </c>
      <c r="T97" s="24">
        <f>'전체성적(반별)'!U93</f>
        <v>51</v>
      </c>
      <c r="U97" s="24">
        <f>'전체성적(반별)'!V93</f>
        <v>5</v>
      </c>
      <c r="V97" s="14">
        <f>'전체성적(반별)'!X93</f>
        <v>340</v>
      </c>
      <c r="W97" s="14">
        <f>'전체성적(반별)'!Y93</f>
        <v>70.5</v>
      </c>
      <c r="X97" s="14" t="e">
        <f>'전체성적(반별)'!Z93</f>
        <v>#REF!</v>
      </c>
      <c r="Y97" s="14" t="e">
        <f>'전체성적(반별)'!AA93</f>
        <v>#REF!</v>
      </c>
      <c r="Z97"/>
    </row>
    <row r="98" spans="1:26">
      <c r="A98" s="14">
        <f>'전체성적(반별)'!C94</f>
        <v>9</v>
      </c>
      <c r="B98" s="14" t="str">
        <f>'전체성적(반별)'!D94</f>
        <v>성창민</v>
      </c>
      <c r="C98" s="14" t="str">
        <f>'전체성적(반별)'!E94</f>
        <v>언어와 매체</v>
      </c>
      <c r="D98" s="14">
        <f>'전체성적(반별)'!F94</f>
        <v>123</v>
      </c>
      <c r="E98" s="14">
        <f>'전체성적(반별)'!G94</f>
        <v>90</v>
      </c>
      <c r="F98" s="14">
        <f>'전체성적(반별)'!H94</f>
        <v>2</v>
      </c>
      <c r="G98" s="14" t="str">
        <f>'전체성적(반별)'!I94</f>
        <v>미적분</v>
      </c>
      <c r="H98" s="14">
        <f>'전체성적(반별)'!J94</f>
        <v>116</v>
      </c>
      <c r="I98" s="14">
        <f>'전체성적(반별)'!K94</f>
        <v>73</v>
      </c>
      <c r="J98" s="14">
        <f>'전체성적(반별)'!L94</f>
        <v>4</v>
      </c>
      <c r="K98" s="14">
        <f>'전체성적(반별)'!M94</f>
        <v>2</v>
      </c>
      <c r="L98" s="24">
        <f>'전체성적(반별)'!N94</f>
        <v>2</v>
      </c>
      <c r="M98" s="14" t="e">
        <f>'전체성적(반별)'!#REF!</f>
        <v>#REF!</v>
      </c>
      <c r="N98" s="24" t="str">
        <f>'전체성적(반별)'!O94</f>
        <v>화학I</v>
      </c>
      <c r="O98" s="24">
        <f>'전체성적(반별)'!P94</f>
        <v>54</v>
      </c>
      <c r="P98" s="24">
        <f>'전체성적(반별)'!Q94</f>
        <v>60</v>
      </c>
      <c r="Q98" s="24">
        <f>'전체성적(반별)'!R94</f>
        <v>4</v>
      </c>
      <c r="R98" s="24" t="str">
        <f>'전체성적(반별)'!S94</f>
        <v>지구과학I</v>
      </c>
      <c r="S98" s="24">
        <f>'전체성적(반별)'!T94</f>
        <v>62</v>
      </c>
      <c r="T98" s="24">
        <f>'전체성적(반별)'!U94</f>
        <v>87</v>
      </c>
      <c r="U98" s="24">
        <f>'전체성적(반별)'!V94</f>
        <v>2</v>
      </c>
      <c r="V98" s="14">
        <f>'전체성적(반별)'!X94</f>
        <v>355</v>
      </c>
      <c r="W98" s="14">
        <f>'전체성적(반별)'!Y94</f>
        <v>78.833333333333329</v>
      </c>
      <c r="X98" s="14" t="e">
        <f>'전체성적(반별)'!Z94</f>
        <v>#REF!</v>
      </c>
      <c r="Y98" s="14" t="e">
        <f>'전체성적(반별)'!AA94</f>
        <v>#REF!</v>
      </c>
      <c r="Z98"/>
    </row>
    <row r="99" spans="1:26">
      <c r="A99" s="14">
        <f>'전체성적(반별)'!C95</f>
        <v>10</v>
      </c>
      <c r="B99" s="14" t="str">
        <f>'전체성적(반별)'!D95</f>
        <v>오상현</v>
      </c>
      <c r="C99" s="14" t="str">
        <f>'전체성적(반별)'!E95</f>
        <v>언어와 매체</v>
      </c>
      <c r="D99" s="14">
        <f>'전체성적(반별)'!F95</f>
        <v>125</v>
      </c>
      <c r="E99" s="14">
        <f>'전체성적(반별)'!G95</f>
        <v>95</v>
      </c>
      <c r="F99" s="14">
        <f>'전체성적(반별)'!H95</f>
        <v>2</v>
      </c>
      <c r="G99" s="14" t="str">
        <f>'전체성적(반별)'!I95</f>
        <v>미적분</v>
      </c>
      <c r="H99" s="14">
        <f>'전체성적(반별)'!J95</f>
        <v>112</v>
      </c>
      <c r="I99" s="14">
        <f>'전체성적(반별)'!K95</f>
        <v>67</v>
      </c>
      <c r="J99" s="14">
        <f>'전체성적(반별)'!L95</f>
        <v>4</v>
      </c>
      <c r="K99" s="14">
        <f>'전체성적(반별)'!M95</f>
        <v>3</v>
      </c>
      <c r="L99" s="24">
        <f>'전체성적(반별)'!N95</f>
        <v>1</v>
      </c>
      <c r="M99" s="14" t="e">
        <f>'전체성적(반별)'!#REF!</f>
        <v>#REF!</v>
      </c>
      <c r="N99" s="24" t="str">
        <f>'전체성적(반별)'!O95</f>
        <v>화학I</v>
      </c>
      <c r="O99" s="24">
        <f>'전체성적(반별)'!P95</f>
        <v>58</v>
      </c>
      <c r="P99" s="24">
        <f>'전체성적(반별)'!Q95</f>
        <v>74</v>
      </c>
      <c r="Q99" s="24">
        <f>'전체성적(반별)'!R95</f>
        <v>4</v>
      </c>
      <c r="R99" s="24" t="str">
        <f>'전체성적(반별)'!S95</f>
        <v>생명과학I</v>
      </c>
      <c r="S99" s="24">
        <f>'전체성적(반별)'!T95</f>
        <v>59</v>
      </c>
      <c r="T99" s="24">
        <f>'전체성적(반별)'!U95</f>
        <v>79</v>
      </c>
      <c r="U99" s="24">
        <f>'전체성적(반별)'!V95</f>
        <v>3</v>
      </c>
      <c r="V99" s="14">
        <f>'전체성적(반별)'!X95</f>
        <v>354</v>
      </c>
      <c r="W99" s="14">
        <f>'전체성적(반별)'!Y95</f>
        <v>79.5</v>
      </c>
      <c r="X99" s="14" t="e">
        <f>'전체성적(반별)'!Z95</f>
        <v>#REF!</v>
      </c>
      <c r="Y99" s="14" t="e">
        <f>'전체성적(반별)'!AA95</f>
        <v>#REF!</v>
      </c>
      <c r="Z99"/>
    </row>
    <row r="100" spans="1:26">
      <c r="A100" s="14">
        <f>'전체성적(반별)'!C96</f>
        <v>11</v>
      </c>
      <c r="B100" s="14" t="str">
        <f>'전체성적(반별)'!D96</f>
        <v>오현우</v>
      </c>
      <c r="C100" s="14" t="str">
        <f>'전체성적(반별)'!E96</f>
        <v>언어와 매체</v>
      </c>
      <c r="D100" s="14">
        <f>'전체성적(반별)'!F96</f>
        <v>119</v>
      </c>
      <c r="E100" s="14">
        <f>'전체성적(반별)'!G96</f>
        <v>81</v>
      </c>
      <c r="F100" s="14">
        <f>'전체성적(반별)'!H96</f>
        <v>3</v>
      </c>
      <c r="G100" s="14" t="str">
        <f>'전체성적(반별)'!I96</f>
        <v>미적분</v>
      </c>
      <c r="H100" s="14">
        <f>'전체성적(반별)'!J96</f>
        <v>133</v>
      </c>
      <c r="I100" s="14">
        <f>'전체성적(반별)'!K96</f>
        <v>98</v>
      </c>
      <c r="J100" s="14">
        <f>'전체성적(반별)'!L96</f>
        <v>1</v>
      </c>
      <c r="K100" s="14">
        <f>'전체성적(반별)'!M96</f>
        <v>2</v>
      </c>
      <c r="L100" s="24">
        <f>'전체성적(반별)'!N96</f>
        <v>3</v>
      </c>
      <c r="M100" s="14" t="e">
        <f>'전체성적(반별)'!#REF!</f>
        <v>#REF!</v>
      </c>
      <c r="N100" s="24" t="str">
        <f>'전체성적(반별)'!O96</f>
        <v>생명과학I</v>
      </c>
      <c r="O100" s="24">
        <f>'전체성적(반별)'!P96</f>
        <v>64</v>
      </c>
      <c r="P100" s="24">
        <f>'전체성적(반별)'!Q96</f>
        <v>94</v>
      </c>
      <c r="Q100" s="24">
        <f>'전체성적(반별)'!R96</f>
        <v>2</v>
      </c>
      <c r="R100" s="24" t="str">
        <f>'전체성적(반별)'!S96</f>
        <v>지구과학I</v>
      </c>
      <c r="S100" s="24">
        <f>'전체성적(반별)'!T96</f>
        <v>64</v>
      </c>
      <c r="T100" s="24">
        <f>'전체성적(반별)'!U96</f>
        <v>92</v>
      </c>
      <c r="U100" s="24">
        <f>'전체성적(반별)'!V96</f>
        <v>2</v>
      </c>
      <c r="V100" s="14">
        <f>'전체성적(반별)'!X96</f>
        <v>380</v>
      </c>
      <c r="W100" s="14">
        <f>'전체성적(반별)'!Y96</f>
        <v>90.666666666666671</v>
      </c>
      <c r="X100" s="14" t="e">
        <f>'전체성적(반별)'!Z96</f>
        <v>#REF!</v>
      </c>
      <c r="Y100" s="14" t="e">
        <f>'전체성적(반별)'!AA96</f>
        <v>#REF!</v>
      </c>
      <c r="Z100"/>
    </row>
    <row r="101" spans="1:26">
      <c r="A101" s="14">
        <f>'전체성적(반별)'!C97</f>
        <v>12</v>
      </c>
      <c r="B101" s="14" t="str">
        <f>'전체성적(반별)'!D97</f>
        <v>윤현서</v>
      </c>
      <c r="C101" s="14" t="str">
        <f>'전체성적(반별)'!E97</f>
        <v>화법과 작문</v>
      </c>
      <c r="D101" s="14">
        <f>'전체성적(반별)'!F97</f>
        <v>103</v>
      </c>
      <c r="E101" s="14">
        <f>'전체성적(반별)'!G97</f>
        <v>48</v>
      </c>
      <c r="F101" s="14">
        <f>'전체성적(반별)'!H97</f>
        <v>5</v>
      </c>
      <c r="G101" s="14" t="str">
        <f>'전체성적(반별)'!I97</f>
        <v>미적분</v>
      </c>
      <c r="H101" s="14">
        <f>'전체성적(반별)'!J97</f>
        <v>119</v>
      </c>
      <c r="I101" s="14">
        <f>'전체성적(반별)'!K97</f>
        <v>78</v>
      </c>
      <c r="J101" s="14">
        <f>'전체성적(반별)'!L97</f>
        <v>3</v>
      </c>
      <c r="K101" s="14">
        <f>'전체성적(반별)'!M97</f>
        <v>3</v>
      </c>
      <c r="L101" s="24">
        <f>'전체성적(반별)'!N97</f>
        <v>5</v>
      </c>
      <c r="M101" s="14" t="e">
        <f>'전체성적(반별)'!#REF!</f>
        <v>#REF!</v>
      </c>
      <c r="N101" s="24" t="str">
        <f>'전체성적(반별)'!O97</f>
        <v>물리학I</v>
      </c>
      <c r="O101" s="24">
        <f>'전체성적(반별)'!P97</f>
        <v>50</v>
      </c>
      <c r="P101" s="24">
        <f>'전체성적(반별)'!Q97</f>
        <v>45</v>
      </c>
      <c r="Q101" s="24">
        <f>'전체성적(반별)'!R97</f>
        <v>5</v>
      </c>
      <c r="R101" s="24" t="str">
        <f>'전체성적(반별)'!S97</f>
        <v>지구과학I</v>
      </c>
      <c r="S101" s="24">
        <f>'전체성적(반별)'!T97</f>
        <v>54</v>
      </c>
      <c r="T101" s="24">
        <f>'전체성적(반별)'!U97</f>
        <v>61</v>
      </c>
      <c r="U101" s="24">
        <f>'전체성적(반별)'!V97</f>
        <v>4</v>
      </c>
      <c r="V101" s="14">
        <f>'전체성적(반별)'!X97</f>
        <v>326</v>
      </c>
      <c r="W101" s="14">
        <f>'전체성적(반별)'!Y97</f>
        <v>59.666666666666664</v>
      </c>
      <c r="X101" s="14" t="e">
        <f>'전체성적(반별)'!Z97</f>
        <v>#REF!</v>
      </c>
      <c r="Y101" s="14" t="e">
        <f>'전체성적(반별)'!AA97</f>
        <v>#REF!</v>
      </c>
      <c r="Z101"/>
    </row>
    <row r="102" spans="1:26">
      <c r="A102" s="14">
        <f>'전체성적(반별)'!C98</f>
        <v>13</v>
      </c>
      <c r="B102" s="14" t="str">
        <f>'전체성적(반별)'!D98</f>
        <v>이수인</v>
      </c>
      <c r="C102" s="14" t="str">
        <f>'전체성적(반별)'!E98</f>
        <v>화법과 작문</v>
      </c>
      <c r="D102" s="14">
        <f>'전체성적(반별)'!F98</f>
        <v>113</v>
      </c>
      <c r="E102" s="14">
        <f>'전체성적(반별)'!G98</f>
        <v>68</v>
      </c>
      <c r="F102" s="14">
        <f>'전체성적(반별)'!H98</f>
        <v>4</v>
      </c>
      <c r="G102" s="14" t="str">
        <f>'전체성적(반별)'!I98</f>
        <v>기하</v>
      </c>
      <c r="H102" s="14">
        <f>'전체성적(반별)'!J98</f>
        <v>106</v>
      </c>
      <c r="I102" s="14">
        <f>'전체성적(반별)'!K98</f>
        <v>57</v>
      </c>
      <c r="J102" s="14">
        <f>'전체성적(반별)'!L98</f>
        <v>5</v>
      </c>
      <c r="K102" s="14">
        <f>'전체성적(반별)'!M98</f>
        <v>4</v>
      </c>
      <c r="L102" s="24">
        <f>'전체성적(반별)'!N98</f>
        <v>3</v>
      </c>
      <c r="M102" s="14" t="e">
        <f>'전체성적(반별)'!#REF!</f>
        <v>#REF!</v>
      </c>
      <c r="N102" s="24" t="str">
        <f>'전체성적(반별)'!O98</f>
        <v>지구과학I</v>
      </c>
      <c r="O102" s="24">
        <f>'전체성적(반별)'!P98</f>
        <v>58</v>
      </c>
      <c r="P102" s="24">
        <f>'전체성적(반별)'!Q98</f>
        <v>73</v>
      </c>
      <c r="Q102" s="24">
        <f>'전체성적(반별)'!R98</f>
        <v>4</v>
      </c>
      <c r="R102" s="24" t="str">
        <f>'전체성적(반별)'!S98</f>
        <v>물리학II</v>
      </c>
      <c r="S102" s="24">
        <f>'전체성적(반별)'!T98</f>
        <v>42</v>
      </c>
      <c r="T102" s="24">
        <f>'전체성적(반별)'!U98</f>
        <v>22</v>
      </c>
      <c r="U102" s="24">
        <f>'전체성적(반별)'!V98</f>
        <v>6</v>
      </c>
      <c r="V102" s="14">
        <f>'전체성적(반별)'!X98</f>
        <v>319</v>
      </c>
      <c r="W102" s="14">
        <f>'전체성적(반별)'!Y98</f>
        <v>57.5</v>
      </c>
      <c r="X102" s="14" t="e">
        <f>'전체성적(반별)'!Z98</f>
        <v>#REF!</v>
      </c>
      <c r="Y102" s="14" t="e">
        <f>'전체성적(반별)'!AA98</f>
        <v>#REF!</v>
      </c>
      <c r="Z102"/>
    </row>
    <row r="103" spans="1:26">
      <c r="A103" s="14">
        <f>'전체성적(반별)'!C99</f>
        <v>14</v>
      </c>
      <c r="B103" s="14" t="str">
        <f>'전체성적(반별)'!D99</f>
        <v>이제현</v>
      </c>
      <c r="C103" s="14" t="str">
        <f>'전체성적(반별)'!E99</f>
        <v>언어와 매체</v>
      </c>
      <c r="D103" s="14">
        <f>'전체성적(반별)'!F99</f>
        <v>114</v>
      </c>
      <c r="E103" s="14">
        <f>'전체성적(반별)'!G99</f>
        <v>70</v>
      </c>
      <c r="F103" s="14">
        <f>'전체성적(반별)'!H99</f>
        <v>4</v>
      </c>
      <c r="G103" s="14" t="str">
        <f>'전체성적(반별)'!I99</f>
        <v>미적분</v>
      </c>
      <c r="H103" s="14">
        <f>'전체성적(반별)'!J99</f>
        <v>112</v>
      </c>
      <c r="I103" s="14">
        <f>'전체성적(반별)'!K99</f>
        <v>67</v>
      </c>
      <c r="J103" s="14">
        <f>'전체성적(반별)'!L99</f>
        <v>4</v>
      </c>
      <c r="K103" s="14">
        <f>'전체성적(반별)'!M99</f>
        <v>4</v>
      </c>
      <c r="L103" s="24">
        <f>'전체성적(반별)'!N99</f>
        <v>2</v>
      </c>
      <c r="M103" s="14" t="e">
        <f>'전체성적(반별)'!#REF!</f>
        <v>#REF!</v>
      </c>
      <c r="N103" s="24" t="str">
        <f>'전체성적(반별)'!O99</f>
        <v>화학I</v>
      </c>
      <c r="O103" s="24">
        <f>'전체성적(반별)'!P99</f>
        <v>52</v>
      </c>
      <c r="P103" s="24">
        <f>'전체성적(반별)'!Q99</f>
        <v>54</v>
      </c>
      <c r="Q103" s="24">
        <f>'전체성적(반별)'!R99</f>
        <v>5</v>
      </c>
      <c r="R103" s="24" t="str">
        <f>'전체성적(반별)'!S99</f>
        <v>물리학II</v>
      </c>
      <c r="S103" s="24">
        <f>'전체성적(반별)'!T99</f>
        <v>48</v>
      </c>
      <c r="T103" s="24">
        <f>'전체성적(반별)'!U99</f>
        <v>59</v>
      </c>
      <c r="U103" s="24">
        <f>'전체성적(반별)'!V99</f>
        <v>4</v>
      </c>
      <c r="V103" s="14">
        <f>'전체성적(반별)'!X99</f>
        <v>326</v>
      </c>
      <c r="W103" s="14">
        <f>'전체성적(반별)'!Y99</f>
        <v>64.5</v>
      </c>
      <c r="X103" s="14" t="e">
        <f>'전체성적(반별)'!Z99</f>
        <v>#REF!</v>
      </c>
      <c r="Y103" s="14" t="e">
        <f>'전체성적(반별)'!AA99</f>
        <v>#REF!</v>
      </c>
      <c r="Z103"/>
    </row>
    <row r="104" spans="1:26">
      <c r="A104" s="14">
        <f>'전체성적(반별)'!C100</f>
        <v>15</v>
      </c>
      <c r="B104" s="14" t="str">
        <f>'전체성적(반별)'!D100</f>
        <v>이준범</v>
      </c>
      <c r="C104" s="14" t="str">
        <f>'전체성적(반별)'!E100</f>
        <v>화법과 작문</v>
      </c>
      <c r="D104" s="14">
        <f>'전체성적(반별)'!F100</f>
        <v>117</v>
      </c>
      <c r="E104" s="14">
        <f>'전체성적(반별)'!G100</f>
        <v>76</v>
      </c>
      <c r="F104" s="14">
        <f>'전체성적(반별)'!H100</f>
        <v>3</v>
      </c>
      <c r="G104" s="14" t="str">
        <f>'전체성적(반별)'!I100</f>
        <v>미적분</v>
      </c>
      <c r="H104" s="14">
        <f>'전체성적(반별)'!J100</f>
        <v>124</v>
      </c>
      <c r="I104" s="14">
        <f>'전체성적(반별)'!K100</f>
        <v>86</v>
      </c>
      <c r="J104" s="14">
        <f>'전체성적(반별)'!L100</f>
        <v>3</v>
      </c>
      <c r="K104" s="14">
        <f>'전체성적(반별)'!M100</f>
        <v>1</v>
      </c>
      <c r="L104" s="24">
        <f>'전체성적(반별)'!N100</f>
        <v>2</v>
      </c>
      <c r="M104" s="14" t="e">
        <f>'전체성적(반별)'!#REF!</f>
        <v>#REF!</v>
      </c>
      <c r="N104" s="24" t="str">
        <f>'전체성적(반별)'!O100</f>
        <v>화학I</v>
      </c>
      <c r="O104" s="24">
        <f>'전체성적(반별)'!P100</f>
        <v>54</v>
      </c>
      <c r="P104" s="24">
        <f>'전체성적(반별)'!Q100</f>
        <v>60</v>
      </c>
      <c r="Q104" s="24">
        <f>'전체성적(반별)'!R100</f>
        <v>4</v>
      </c>
      <c r="R104" s="24" t="str">
        <f>'전체성적(반별)'!S100</f>
        <v>지구과학I</v>
      </c>
      <c r="S104" s="24">
        <f>'전체성적(반별)'!T100</f>
        <v>60</v>
      </c>
      <c r="T104" s="24">
        <f>'전체성적(반별)'!U100</f>
        <v>80</v>
      </c>
      <c r="U104" s="24">
        <f>'전체성적(반별)'!V100</f>
        <v>3</v>
      </c>
      <c r="V104" s="14">
        <f>'전체성적(반별)'!X100</f>
        <v>355</v>
      </c>
      <c r="W104" s="14">
        <f>'전체성적(반별)'!Y100</f>
        <v>77.333333333333329</v>
      </c>
      <c r="X104" s="14" t="e">
        <f>'전체성적(반별)'!Z100</f>
        <v>#REF!</v>
      </c>
      <c r="Y104" s="14" t="e">
        <f>'전체성적(반별)'!AA100</f>
        <v>#REF!</v>
      </c>
      <c r="Z104"/>
    </row>
    <row r="105" spans="1:26">
      <c r="A105" s="14">
        <f>'전체성적(반별)'!C101</f>
        <v>16</v>
      </c>
      <c r="B105" s="14" t="str">
        <f>'전체성적(반별)'!D101</f>
        <v>이한결</v>
      </c>
      <c r="C105" s="14" t="str">
        <f>'전체성적(반별)'!E101</f>
        <v>언어와 매체</v>
      </c>
      <c r="D105" s="14">
        <f>'전체성적(반별)'!F101</f>
        <v>120</v>
      </c>
      <c r="E105" s="14">
        <f>'전체성적(반별)'!G101</f>
        <v>84</v>
      </c>
      <c r="F105" s="14">
        <f>'전체성적(반별)'!H101</f>
        <v>3</v>
      </c>
      <c r="G105" s="14" t="str">
        <f>'전체성적(반별)'!I101</f>
        <v>미적분</v>
      </c>
      <c r="H105" s="14">
        <f>'전체성적(반별)'!J101</f>
        <v>130</v>
      </c>
      <c r="I105" s="14">
        <f>'전체성적(반별)'!K101</f>
        <v>95</v>
      </c>
      <c r="J105" s="14">
        <f>'전체성적(반별)'!L101</f>
        <v>1</v>
      </c>
      <c r="K105" s="14">
        <f>'전체성적(반별)'!M101</f>
        <v>3</v>
      </c>
      <c r="L105" s="24">
        <f>'전체성적(반별)'!N101</f>
        <v>4</v>
      </c>
      <c r="M105" s="14" t="e">
        <f>'전체성적(반별)'!#REF!</f>
        <v>#REF!</v>
      </c>
      <c r="N105" s="24" t="str">
        <f>'전체성적(반별)'!O101</f>
        <v>한국지리</v>
      </c>
      <c r="O105" s="24">
        <f>'전체성적(반별)'!P101</f>
        <v>66</v>
      </c>
      <c r="P105" s="24">
        <f>'전체성적(반별)'!Q101</f>
        <v>97</v>
      </c>
      <c r="Q105" s="24">
        <f>'전체성적(반별)'!R101</f>
        <v>1</v>
      </c>
      <c r="R105" s="24" t="str">
        <f>'전체성적(반별)'!S101</f>
        <v>지구과학I</v>
      </c>
      <c r="S105" s="24">
        <f>'전체성적(반별)'!T101</f>
        <v>64</v>
      </c>
      <c r="T105" s="24">
        <f>'전체성적(반별)'!U101</f>
        <v>92</v>
      </c>
      <c r="U105" s="24">
        <f>'전체성적(반별)'!V101</f>
        <v>2</v>
      </c>
      <c r="V105" s="14">
        <f>'전체성적(반별)'!X101</f>
        <v>380</v>
      </c>
      <c r="W105" s="14">
        <f>'전체성적(반별)'!Y101</f>
        <v>91.166666666666671</v>
      </c>
      <c r="X105" s="14" t="e">
        <f>'전체성적(반별)'!Z101</f>
        <v>#REF!</v>
      </c>
      <c r="Y105" s="14" t="e">
        <f>'전체성적(반별)'!AA101</f>
        <v>#REF!</v>
      </c>
      <c r="Z105"/>
    </row>
    <row r="106" spans="1:26">
      <c r="A106" s="14">
        <f>'전체성적(반별)'!C102</f>
        <v>17</v>
      </c>
      <c r="B106" s="14" t="str">
        <f>'전체성적(반별)'!D102</f>
        <v>이현두</v>
      </c>
      <c r="C106" s="14" t="str">
        <f>'전체성적(반별)'!E102</f>
        <v>화법과 작문</v>
      </c>
      <c r="D106" s="14">
        <f>'전체성적(반별)'!F102</f>
        <v>96</v>
      </c>
      <c r="E106" s="14">
        <f>'전체성적(반별)'!G102</f>
        <v>36</v>
      </c>
      <c r="F106" s="14">
        <f>'전체성적(반별)'!H102</f>
        <v>6</v>
      </c>
      <c r="G106" s="14" t="str">
        <f>'전체성적(반별)'!I102</f>
        <v>미적분</v>
      </c>
      <c r="H106" s="14">
        <f>'전체성적(반별)'!J102</f>
        <v>111</v>
      </c>
      <c r="I106" s="14">
        <f>'전체성적(반별)'!K102</f>
        <v>65</v>
      </c>
      <c r="J106" s="14">
        <f>'전체성적(반별)'!L102</f>
        <v>4</v>
      </c>
      <c r="K106" s="14">
        <f>'전체성적(반별)'!M102</f>
        <v>6</v>
      </c>
      <c r="L106" s="24">
        <f>'전체성적(반별)'!N102</f>
        <v>5</v>
      </c>
      <c r="M106" s="14" t="e">
        <f>'전체성적(반별)'!#REF!</f>
        <v>#REF!</v>
      </c>
      <c r="N106" s="24" t="str">
        <f>'전체성적(반별)'!O102</f>
        <v>사회·문화</v>
      </c>
      <c r="O106" s="24">
        <f>'전체성적(반별)'!P102</f>
        <v>42</v>
      </c>
      <c r="P106" s="24">
        <f>'전체성적(반별)'!Q102</f>
        <v>26</v>
      </c>
      <c r="Q106" s="24">
        <f>'전체성적(반별)'!R102</f>
        <v>6</v>
      </c>
      <c r="R106" s="24" t="str">
        <f>'전체성적(반별)'!S102</f>
        <v>지구과학I</v>
      </c>
      <c r="S106" s="24">
        <f>'전체성적(반별)'!T102</f>
        <v>60</v>
      </c>
      <c r="T106" s="24">
        <f>'전체성적(반별)'!U102</f>
        <v>80</v>
      </c>
      <c r="U106" s="24">
        <f>'전체성적(반별)'!V102</f>
        <v>3</v>
      </c>
      <c r="V106" s="14">
        <f>'전체성적(반별)'!X102</f>
        <v>309</v>
      </c>
      <c r="W106" s="14">
        <f>'전체성적(반별)'!Y102</f>
        <v>51.333333333333336</v>
      </c>
      <c r="X106" s="14" t="e">
        <f>'전체성적(반별)'!Z102</f>
        <v>#REF!</v>
      </c>
      <c r="Y106" s="14" t="e">
        <f>'전체성적(반별)'!AA102</f>
        <v>#REF!</v>
      </c>
      <c r="Z106"/>
    </row>
    <row r="107" spans="1:26">
      <c r="A107" s="14">
        <f>'전체성적(반별)'!C103</f>
        <v>18</v>
      </c>
      <c r="B107" s="14" t="str">
        <f>'전체성적(반별)'!D103</f>
        <v>장윤성</v>
      </c>
      <c r="C107" s="14" t="str">
        <f>'전체성적(반별)'!E103</f>
        <v>화법과 작문</v>
      </c>
      <c r="D107" s="14">
        <f>'전체성적(반별)'!F103</f>
        <v>80</v>
      </c>
      <c r="E107" s="14">
        <f>'전체성적(반별)'!G103</f>
        <v>18</v>
      </c>
      <c r="F107" s="14">
        <f>'전체성적(반별)'!H103</f>
        <v>7</v>
      </c>
      <c r="G107" s="14" t="str">
        <f>'전체성적(반별)'!I103</f>
        <v>확률과 통계</v>
      </c>
      <c r="H107" s="14">
        <f>'전체성적(반별)'!J103</f>
        <v>96</v>
      </c>
      <c r="I107" s="14">
        <f>'전체성적(반별)'!K103</f>
        <v>41</v>
      </c>
      <c r="J107" s="14">
        <f>'전체성적(반별)'!L103</f>
        <v>5</v>
      </c>
      <c r="K107" s="14">
        <f>'전체성적(반별)'!M103</f>
        <v>3</v>
      </c>
      <c r="L107" s="24">
        <f>'전체성적(반별)'!N103</f>
        <v>3</v>
      </c>
      <c r="M107" s="14" t="e">
        <f>'전체성적(반별)'!#REF!</f>
        <v>#REF!</v>
      </c>
      <c r="N107" s="24" t="str">
        <f>'전체성적(반별)'!O103</f>
        <v>지구과학I</v>
      </c>
      <c r="O107" s="24">
        <f>'전체성적(반별)'!P103</f>
        <v>46</v>
      </c>
      <c r="P107" s="24">
        <f>'전체성적(반별)'!Q103</f>
        <v>38</v>
      </c>
      <c r="Q107" s="24">
        <f>'전체성적(반별)'!R103</f>
        <v>6</v>
      </c>
      <c r="R107" s="24" t="str">
        <f>'전체성적(반별)'!S103</f>
        <v>생명과학I</v>
      </c>
      <c r="S107" s="24">
        <f>'전체성적(반별)'!T103</f>
        <v>51</v>
      </c>
      <c r="T107" s="24">
        <f>'전체성적(반별)'!U103</f>
        <v>49</v>
      </c>
      <c r="U107" s="24">
        <f>'전체성적(반별)'!V103</f>
        <v>5</v>
      </c>
      <c r="V107" s="14">
        <f>'전체성적(반별)'!X103</f>
        <v>273</v>
      </c>
      <c r="W107" s="14">
        <f>'전체성적(반별)'!Y103</f>
        <v>34.166666666666664</v>
      </c>
      <c r="X107" s="14" t="e">
        <f>'전체성적(반별)'!Z103</f>
        <v>#REF!</v>
      </c>
      <c r="Y107" s="14" t="e">
        <f>'전체성적(반별)'!AA103</f>
        <v>#REF!</v>
      </c>
      <c r="Z107"/>
    </row>
    <row r="108" spans="1:26">
      <c r="A108" s="14">
        <f>'전체성적(반별)'!C104</f>
        <v>19</v>
      </c>
      <c r="B108" s="14" t="str">
        <f>'전체성적(반별)'!D104</f>
        <v>정민수</v>
      </c>
      <c r="C108" s="14" t="str">
        <f>'전체성적(반별)'!E104</f>
        <v>화법과 작문</v>
      </c>
      <c r="D108" s="14">
        <f>'전체성적(반별)'!F104</f>
        <v>85</v>
      </c>
      <c r="E108" s="14">
        <f>'전체성적(반별)'!G104</f>
        <v>23</v>
      </c>
      <c r="F108" s="14">
        <f>'전체성적(반별)'!H104</f>
        <v>6</v>
      </c>
      <c r="G108" s="14" t="str">
        <f>'전체성적(반별)'!I104</f>
        <v>미적분</v>
      </c>
      <c r="H108" s="14">
        <f>'전체성적(반별)'!J104</f>
        <v>95</v>
      </c>
      <c r="I108" s="14">
        <f>'전체성적(반별)'!K104</f>
        <v>40</v>
      </c>
      <c r="J108" s="14">
        <f>'전체성적(반별)'!L104</f>
        <v>5</v>
      </c>
      <c r="K108" s="14">
        <f>'전체성적(반별)'!M104</f>
        <v>4</v>
      </c>
      <c r="L108" s="24">
        <f>'전체성적(반별)'!N104</f>
        <v>3</v>
      </c>
      <c r="M108" s="14" t="e">
        <f>'전체성적(반별)'!#REF!</f>
        <v>#REF!</v>
      </c>
      <c r="N108" s="24" t="str">
        <f>'전체성적(반별)'!O104</f>
        <v>생명과학I</v>
      </c>
      <c r="O108" s="24">
        <f>'전체성적(반별)'!P104</f>
        <v>36</v>
      </c>
      <c r="P108" s="24">
        <f>'전체성적(반별)'!Q104</f>
        <v>12</v>
      </c>
      <c r="Q108" s="24">
        <f>'전체성적(반별)'!R104</f>
        <v>7</v>
      </c>
      <c r="R108" s="24" t="str">
        <f>'전체성적(반별)'!S104</f>
        <v>지구과학I</v>
      </c>
      <c r="S108" s="24">
        <f>'전체성적(반별)'!T104</f>
        <v>44</v>
      </c>
      <c r="T108" s="24">
        <f>'전체성적(반별)'!U104</f>
        <v>33</v>
      </c>
      <c r="U108" s="24">
        <f>'전체성적(반별)'!V104</f>
        <v>6</v>
      </c>
      <c r="V108" s="14">
        <f>'전체성적(반별)'!X104</f>
        <v>260</v>
      </c>
      <c r="W108" s="14">
        <f>'전체성적(반별)'!Y104</f>
        <v>28.5</v>
      </c>
      <c r="X108" s="14" t="e">
        <f>'전체성적(반별)'!Z104</f>
        <v>#REF!</v>
      </c>
      <c r="Y108" s="14" t="e">
        <f>'전체성적(반별)'!AA104</f>
        <v>#REF!</v>
      </c>
      <c r="Z108"/>
    </row>
    <row r="109" spans="1:26">
      <c r="A109" s="14">
        <f>'전체성적(반별)'!C105</f>
        <v>20</v>
      </c>
      <c r="B109" s="14" t="str">
        <f>'전체성적(반별)'!D105</f>
        <v>정용욱</v>
      </c>
      <c r="C109" s="14" t="str">
        <f>'전체성적(반별)'!E105</f>
        <v>언어와 매체</v>
      </c>
      <c r="D109" s="14">
        <f>'전체성적(반별)'!F105</f>
        <v>125</v>
      </c>
      <c r="E109" s="14">
        <f>'전체성적(반별)'!G105</f>
        <v>95</v>
      </c>
      <c r="F109" s="14">
        <f>'전체성적(반별)'!H105</f>
        <v>2</v>
      </c>
      <c r="G109" s="14" t="str">
        <f>'전체성적(반별)'!I105</f>
        <v>미적분</v>
      </c>
      <c r="H109" s="14">
        <f>'전체성적(반별)'!J105</f>
        <v>133</v>
      </c>
      <c r="I109" s="14">
        <f>'전체성적(반별)'!K105</f>
        <v>98</v>
      </c>
      <c r="J109" s="14">
        <f>'전체성적(반별)'!L105</f>
        <v>1</v>
      </c>
      <c r="K109" s="14">
        <f>'전체성적(반별)'!M105</f>
        <v>3</v>
      </c>
      <c r="L109" s="24">
        <f>'전체성적(반별)'!N105</f>
        <v>4</v>
      </c>
      <c r="M109" s="14" t="e">
        <f>'전체성적(반별)'!#REF!</f>
        <v>#REF!</v>
      </c>
      <c r="N109" s="24" t="str">
        <f>'전체성적(반별)'!O105</f>
        <v>생활과윤리</v>
      </c>
      <c r="O109" s="24">
        <f>'전체성적(반별)'!P105</f>
        <v>64</v>
      </c>
      <c r="P109" s="24">
        <f>'전체성적(반별)'!Q105</f>
        <v>94</v>
      </c>
      <c r="Q109" s="24">
        <f>'전체성적(반별)'!R105</f>
        <v>1</v>
      </c>
      <c r="R109" s="24" t="str">
        <f>'전체성적(반별)'!S105</f>
        <v>사회·문화</v>
      </c>
      <c r="S109" s="24">
        <f>'전체성적(반별)'!T105</f>
        <v>65</v>
      </c>
      <c r="T109" s="24">
        <f>'전체성적(반별)'!U105</f>
        <v>95</v>
      </c>
      <c r="U109" s="24">
        <f>'전체성적(반별)'!V105</f>
        <v>1</v>
      </c>
      <c r="V109" s="14">
        <f>'전체성적(반별)'!X105</f>
        <v>387</v>
      </c>
      <c r="W109" s="14">
        <f>'전체성적(반별)'!Y105</f>
        <v>95.833333333333329</v>
      </c>
      <c r="X109" s="14" t="e">
        <f>'전체성적(반별)'!Z105</f>
        <v>#REF!</v>
      </c>
      <c r="Y109" s="14" t="e">
        <f>'전체성적(반별)'!AA105</f>
        <v>#REF!</v>
      </c>
      <c r="Z109"/>
    </row>
    <row r="110" spans="1:26">
      <c r="A110" s="14">
        <f>'전체성적(반별)'!C106</f>
        <v>21</v>
      </c>
      <c r="B110" s="14" t="str">
        <f>'전체성적(반별)'!D106</f>
        <v>황세민</v>
      </c>
      <c r="C110" s="14" t="str">
        <f>'전체성적(반별)'!E106</f>
        <v>언어와 매체</v>
      </c>
      <c r="D110" s="14">
        <f>'전체성적(반별)'!F106</f>
        <v>120</v>
      </c>
      <c r="E110" s="14">
        <f>'전체성적(반별)'!G106</f>
        <v>84</v>
      </c>
      <c r="F110" s="14">
        <f>'전체성적(반별)'!H106</f>
        <v>3</v>
      </c>
      <c r="G110" s="14" t="str">
        <f>'전체성적(반별)'!I106</f>
        <v>미적분</v>
      </c>
      <c r="H110" s="14">
        <f>'전체성적(반별)'!J106</f>
        <v>109</v>
      </c>
      <c r="I110" s="14">
        <f>'전체성적(반별)'!K106</f>
        <v>62</v>
      </c>
      <c r="J110" s="14">
        <f>'전체성적(반별)'!L106</f>
        <v>4</v>
      </c>
      <c r="K110" s="14">
        <f>'전체성적(반별)'!M106</f>
        <v>4</v>
      </c>
      <c r="L110" s="24">
        <f>'전체성적(반별)'!N106</f>
        <v>1</v>
      </c>
      <c r="M110" s="14" t="e">
        <f>'전체성적(반별)'!#REF!</f>
        <v>#REF!</v>
      </c>
      <c r="N110" s="24" t="str">
        <f>'전체성적(반별)'!O106</f>
        <v>화학I</v>
      </c>
      <c r="O110" s="24">
        <f>'전체성적(반별)'!P106</f>
        <v>53</v>
      </c>
      <c r="P110" s="24">
        <f>'전체성적(반별)'!Q106</f>
        <v>58</v>
      </c>
      <c r="Q110" s="24">
        <f>'전체성적(반별)'!R106</f>
        <v>5</v>
      </c>
      <c r="R110" s="24" t="str">
        <f>'전체성적(반별)'!S106</f>
        <v>지구과학I</v>
      </c>
      <c r="S110" s="24">
        <f>'전체성적(반별)'!T106</f>
        <v>65</v>
      </c>
      <c r="T110" s="24">
        <f>'전체성적(반별)'!U106</f>
        <v>95</v>
      </c>
      <c r="U110" s="24">
        <f>'전체성적(반별)'!V106</f>
        <v>2</v>
      </c>
      <c r="V110" s="14">
        <f>'전체성적(반별)'!X106</f>
        <v>347</v>
      </c>
      <c r="W110" s="14">
        <f>'전체성적(반별)'!Y106</f>
        <v>74.166666666666671</v>
      </c>
      <c r="X110" s="14" t="e">
        <f>'전체성적(반별)'!Z106</f>
        <v>#REF!</v>
      </c>
      <c r="Y110" s="14" t="e">
        <f>'전체성적(반별)'!AA106</f>
        <v>#REF!</v>
      </c>
      <c r="Z110"/>
    </row>
    <row r="111" spans="1:26">
      <c r="A111" s="14">
        <f>'전체성적(반별)'!C107</f>
        <v>1</v>
      </c>
      <c r="B111" s="14" t="str">
        <f>'전체성적(반별)'!D107</f>
        <v>권대경</v>
      </c>
      <c r="C111" s="14" t="str">
        <f>'전체성적(반별)'!E107</f>
        <v>화법과 작문</v>
      </c>
      <c r="D111" s="14">
        <f>'전체성적(반별)'!F107</f>
        <v>99</v>
      </c>
      <c r="E111" s="14">
        <f>'전체성적(반별)'!G107</f>
        <v>41</v>
      </c>
      <c r="F111" s="14">
        <f>'전체성적(반별)'!H107</f>
        <v>5</v>
      </c>
      <c r="G111" s="14" t="str">
        <f>'전체성적(반별)'!I107</f>
        <v>확률과 통계</v>
      </c>
      <c r="H111" s="14">
        <f>'전체성적(반별)'!J107</f>
        <v>123</v>
      </c>
      <c r="I111" s="14">
        <f>'전체성적(반별)'!K107</f>
        <v>85</v>
      </c>
      <c r="J111" s="14">
        <f>'전체성적(반별)'!L107</f>
        <v>3</v>
      </c>
      <c r="K111" s="14">
        <f>'전체성적(반별)'!M107</f>
        <v>5</v>
      </c>
      <c r="L111" s="24">
        <f>'전체성적(반별)'!N107</f>
        <v>3</v>
      </c>
      <c r="M111" s="14" t="e">
        <f>'전체성적(반별)'!#REF!</f>
        <v>#REF!</v>
      </c>
      <c r="N111" s="24" t="str">
        <f>'전체성적(반별)'!O107</f>
        <v>사회·문화</v>
      </c>
      <c r="O111" s="24">
        <f>'전체성적(반별)'!P107</f>
        <v>60</v>
      </c>
      <c r="P111" s="24">
        <f>'전체성적(반별)'!Q107</f>
        <v>81</v>
      </c>
      <c r="Q111" s="24">
        <f>'전체성적(반별)'!R107</f>
        <v>3</v>
      </c>
      <c r="R111" s="24" t="str">
        <f>'전체성적(반별)'!S107</f>
        <v>지구과학I</v>
      </c>
      <c r="S111" s="24">
        <f>'전체성적(반별)'!T107</f>
        <v>53</v>
      </c>
      <c r="T111" s="24">
        <f>'전체성적(반별)'!U107</f>
        <v>57</v>
      </c>
      <c r="U111" s="24">
        <f>'전체성적(반별)'!V107</f>
        <v>5</v>
      </c>
      <c r="V111" s="14">
        <f>'전체성적(반별)'!X107</f>
        <v>335</v>
      </c>
      <c r="W111" s="14">
        <f>'전체성적(반별)'!Y107</f>
        <v>65</v>
      </c>
      <c r="X111" s="14" t="e">
        <f>'전체성적(반별)'!Z107</f>
        <v>#REF!</v>
      </c>
      <c r="Y111" s="14" t="e">
        <f>'전체성적(반별)'!AA107</f>
        <v>#REF!</v>
      </c>
      <c r="Z111"/>
    </row>
    <row r="112" spans="1:26">
      <c r="A112" s="14">
        <f>'전체성적(반별)'!C108</f>
        <v>2</v>
      </c>
      <c r="B112" s="14" t="str">
        <f>'전체성적(반별)'!D108</f>
        <v>김대훈</v>
      </c>
      <c r="C112" s="14" t="str">
        <f>'전체성적(반별)'!E108</f>
        <v>화법과 작문</v>
      </c>
      <c r="D112" s="14">
        <f>'전체성적(반별)'!F108</f>
        <v>91</v>
      </c>
      <c r="E112" s="14">
        <f>'전체성적(반별)'!G108</f>
        <v>29</v>
      </c>
      <c r="F112" s="14">
        <f>'전체성적(반별)'!H108</f>
        <v>6</v>
      </c>
      <c r="G112" s="14" t="str">
        <f>'전체성적(반별)'!I108</f>
        <v>미적분</v>
      </c>
      <c r="H112" s="14">
        <f>'전체성적(반별)'!J108</f>
        <v>116</v>
      </c>
      <c r="I112" s="14">
        <f>'전체성적(반별)'!K108</f>
        <v>73</v>
      </c>
      <c r="J112" s="14">
        <f>'전체성적(반별)'!L108</f>
        <v>4</v>
      </c>
      <c r="K112" s="14">
        <f>'전체성적(반별)'!M108</f>
        <v>4</v>
      </c>
      <c r="L112" s="24">
        <f>'전체성적(반별)'!N108</f>
        <v>6</v>
      </c>
      <c r="M112" s="14" t="e">
        <f>'전체성적(반별)'!#REF!</f>
        <v>#REF!</v>
      </c>
      <c r="N112" s="24" t="str">
        <f>'전체성적(반별)'!O108</f>
        <v>사회·문화</v>
      </c>
      <c r="O112" s="24">
        <f>'전체성적(반별)'!P108</f>
        <v>50</v>
      </c>
      <c r="P112" s="24">
        <f>'전체성적(반별)'!Q108</f>
        <v>47</v>
      </c>
      <c r="Q112" s="24">
        <f>'전체성적(반별)'!R108</f>
        <v>5</v>
      </c>
      <c r="R112" s="24" t="str">
        <f>'전체성적(반별)'!S108</f>
        <v>지구과학I</v>
      </c>
      <c r="S112" s="24">
        <f>'전체성적(반별)'!T108</f>
        <v>55</v>
      </c>
      <c r="T112" s="24">
        <f>'전체성적(반별)'!U108</f>
        <v>63</v>
      </c>
      <c r="U112" s="24">
        <f>'전체성적(반별)'!V108</f>
        <v>4</v>
      </c>
      <c r="V112" s="14">
        <f>'전체성적(반별)'!X108</f>
        <v>312</v>
      </c>
      <c r="W112" s="14">
        <f>'전체성적(반별)'!Y108</f>
        <v>52.333333333333336</v>
      </c>
      <c r="X112" s="14" t="e">
        <f>'전체성적(반별)'!Z108</f>
        <v>#REF!</v>
      </c>
      <c r="Y112" s="14" t="e">
        <f>'전체성적(반별)'!AA108</f>
        <v>#REF!</v>
      </c>
      <c r="Z112"/>
    </row>
    <row r="113" spans="1:26">
      <c r="A113" s="14">
        <f>'전체성적(반별)'!C109</f>
        <v>3</v>
      </c>
      <c r="B113" s="14" t="str">
        <f>'전체성적(반별)'!D109</f>
        <v>김상욱</v>
      </c>
      <c r="C113" s="14" t="str">
        <f>'전체성적(반별)'!E109</f>
        <v>언어와 매체</v>
      </c>
      <c r="D113" s="14">
        <f>'전체성적(반별)'!F109</f>
        <v>119</v>
      </c>
      <c r="E113" s="14">
        <f>'전체성적(반별)'!G109</f>
        <v>81</v>
      </c>
      <c r="F113" s="14">
        <f>'전체성적(반별)'!H109</f>
        <v>3</v>
      </c>
      <c r="G113" s="14" t="str">
        <f>'전체성적(반별)'!I109</f>
        <v>미적분</v>
      </c>
      <c r="H113" s="14">
        <f>'전체성적(반별)'!J109</f>
        <v>135</v>
      </c>
      <c r="I113" s="14">
        <f>'전체성적(반별)'!K109</f>
        <v>99</v>
      </c>
      <c r="J113" s="14">
        <f>'전체성적(반별)'!L109</f>
        <v>1</v>
      </c>
      <c r="K113" s="14">
        <f>'전체성적(반별)'!M109</f>
        <v>1</v>
      </c>
      <c r="L113" s="24">
        <f>'전체성적(반별)'!N109</f>
        <v>1</v>
      </c>
      <c r="M113" s="14" t="e">
        <f>'전체성적(반별)'!#REF!</f>
        <v>#REF!</v>
      </c>
      <c r="N113" s="24" t="str">
        <f>'전체성적(반별)'!O109</f>
        <v>화학I</v>
      </c>
      <c r="O113" s="24">
        <f>'전체성적(반별)'!P109</f>
        <v>62</v>
      </c>
      <c r="P113" s="24">
        <f>'전체성적(반별)'!Q109</f>
        <v>86</v>
      </c>
      <c r="Q113" s="24">
        <f>'전체성적(반별)'!R109</f>
        <v>3</v>
      </c>
      <c r="R113" s="24" t="str">
        <f>'전체성적(반별)'!S109</f>
        <v>생명과학I</v>
      </c>
      <c r="S113" s="24">
        <f>'전체성적(반별)'!T109</f>
        <v>56</v>
      </c>
      <c r="T113" s="24">
        <f>'전체성적(반별)'!U109</f>
        <v>68</v>
      </c>
      <c r="U113" s="24">
        <f>'전체성적(반별)'!V109</f>
        <v>4</v>
      </c>
      <c r="V113" s="14">
        <f>'전체성적(반별)'!X109</f>
        <v>372</v>
      </c>
      <c r="W113" s="14">
        <f>'전체성적(반별)'!Y109</f>
        <v>85.666666666666671</v>
      </c>
      <c r="X113" s="14" t="e">
        <f>'전체성적(반별)'!Z109</f>
        <v>#REF!</v>
      </c>
      <c r="Y113" s="14" t="e">
        <f>'전체성적(반별)'!AA109</f>
        <v>#REF!</v>
      </c>
      <c r="Z113"/>
    </row>
    <row r="114" spans="1:26">
      <c r="A114" s="14">
        <f>'전체성적(반별)'!C110</f>
        <v>4</v>
      </c>
      <c r="B114" s="14" t="str">
        <f>'전체성적(반별)'!D110</f>
        <v>김선우</v>
      </c>
      <c r="C114" s="14" t="str">
        <f>'전체성적(반별)'!E110</f>
        <v>화법과 작문</v>
      </c>
      <c r="D114" s="14">
        <f>'전체성적(반별)'!F110</f>
        <v>105</v>
      </c>
      <c r="E114" s="14">
        <f>'전체성적(반별)'!G110</f>
        <v>51</v>
      </c>
      <c r="F114" s="14">
        <f>'전체성적(반별)'!H110</f>
        <v>5</v>
      </c>
      <c r="G114" s="14" t="str">
        <f>'전체성적(반별)'!I110</f>
        <v>미적분</v>
      </c>
      <c r="H114" s="14">
        <f>'전체성적(반별)'!J110</f>
        <v>102</v>
      </c>
      <c r="I114" s="14">
        <f>'전체성적(반별)'!K110</f>
        <v>50</v>
      </c>
      <c r="J114" s="14">
        <f>'전체성적(반별)'!L110</f>
        <v>5</v>
      </c>
      <c r="K114" s="14">
        <f>'전체성적(반별)'!M110</f>
        <v>3</v>
      </c>
      <c r="L114" s="24">
        <f>'전체성적(반별)'!N110</f>
        <v>1</v>
      </c>
      <c r="M114" s="14" t="e">
        <f>'전체성적(반별)'!#REF!</f>
        <v>#REF!</v>
      </c>
      <c r="N114" s="24" t="str">
        <f>'전체성적(반별)'!O110</f>
        <v>생명과학I</v>
      </c>
      <c r="O114" s="24">
        <f>'전체성적(반별)'!P110</f>
        <v>57</v>
      </c>
      <c r="P114" s="24">
        <f>'전체성적(반별)'!Q110</f>
        <v>72</v>
      </c>
      <c r="Q114" s="24">
        <f>'전체성적(반별)'!R110</f>
        <v>4</v>
      </c>
      <c r="R114" s="24" t="str">
        <f>'전체성적(반별)'!S110</f>
        <v>지구과학I</v>
      </c>
      <c r="S114" s="24">
        <f>'전체성적(반별)'!T110</f>
        <v>49</v>
      </c>
      <c r="T114" s="24">
        <f>'전체성적(반별)'!U110</f>
        <v>46</v>
      </c>
      <c r="U114" s="24">
        <f>'전체성적(반별)'!V110</f>
        <v>5</v>
      </c>
      <c r="V114" s="14">
        <f>'전체성적(반별)'!X110</f>
        <v>313</v>
      </c>
      <c r="W114" s="14">
        <f>'전체성적(반별)'!Y110</f>
        <v>53.333333333333336</v>
      </c>
      <c r="X114" s="14" t="e">
        <f>'전체성적(반별)'!Z110</f>
        <v>#REF!</v>
      </c>
      <c r="Y114" s="14" t="e">
        <f>'전체성적(반별)'!AA110</f>
        <v>#REF!</v>
      </c>
      <c r="Z114"/>
    </row>
    <row r="115" spans="1:26">
      <c r="A115" s="14">
        <f>'전체성적(반별)'!C111</f>
        <v>5</v>
      </c>
      <c r="B115" s="14" t="str">
        <f>'전체성적(반별)'!D111</f>
        <v>김연호</v>
      </c>
      <c r="C115" s="14" t="str">
        <f>'전체성적(반별)'!E111</f>
        <v>언어와 매체</v>
      </c>
      <c r="D115" s="14">
        <f>'전체성적(반별)'!F111</f>
        <v>118</v>
      </c>
      <c r="E115" s="14">
        <f>'전체성적(반별)'!G111</f>
        <v>79</v>
      </c>
      <c r="F115" s="14">
        <f>'전체성적(반별)'!H111</f>
        <v>3</v>
      </c>
      <c r="G115" s="14" t="str">
        <f>'전체성적(반별)'!I111</f>
        <v>미적분</v>
      </c>
      <c r="H115" s="14">
        <f>'전체성적(반별)'!J111</f>
        <v>133</v>
      </c>
      <c r="I115" s="14">
        <f>'전체성적(반별)'!K111</f>
        <v>98</v>
      </c>
      <c r="J115" s="14">
        <f>'전체성적(반별)'!L111</f>
        <v>1</v>
      </c>
      <c r="K115" s="14">
        <f>'전체성적(반별)'!M111</f>
        <v>3</v>
      </c>
      <c r="L115" s="24">
        <f>'전체성적(반별)'!N111</f>
        <v>1</v>
      </c>
      <c r="M115" s="14" t="e">
        <f>'전체성적(반별)'!#REF!</f>
        <v>#REF!</v>
      </c>
      <c r="N115" s="24" t="str">
        <f>'전체성적(반별)'!O111</f>
        <v>화학I</v>
      </c>
      <c r="O115" s="24">
        <f>'전체성적(반별)'!P111</f>
        <v>64</v>
      </c>
      <c r="P115" s="24">
        <f>'전체성적(반별)'!Q111</f>
        <v>92</v>
      </c>
      <c r="Q115" s="24">
        <f>'전체성적(반별)'!R111</f>
        <v>2</v>
      </c>
      <c r="R115" s="24" t="str">
        <f>'전체성적(반별)'!S111</f>
        <v>생명과학I</v>
      </c>
      <c r="S115" s="24">
        <f>'전체성적(반별)'!T111</f>
        <v>53</v>
      </c>
      <c r="T115" s="24">
        <f>'전체성적(반별)'!U111</f>
        <v>56</v>
      </c>
      <c r="U115" s="24">
        <f>'전체성적(반별)'!V111</f>
        <v>5</v>
      </c>
      <c r="V115" s="14">
        <f>'전체성적(반별)'!X111</f>
        <v>368</v>
      </c>
      <c r="W115" s="14">
        <f>'전체성적(반별)'!Y111</f>
        <v>83.666666666666671</v>
      </c>
      <c r="X115" s="14" t="e">
        <f>'전체성적(반별)'!Z111</f>
        <v>#REF!</v>
      </c>
      <c r="Y115" s="14" t="e">
        <f>'전체성적(반별)'!AA111</f>
        <v>#REF!</v>
      </c>
      <c r="Z115"/>
    </row>
    <row r="116" spans="1:26">
      <c r="A116" s="14">
        <f>'전체성적(반별)'!C112</f>
        <v>6</v>
      </c>
      <c r="B116" s="14" t="str">
        <f>'전체성적(반별)'!D112</f>
        <v>김원진</v>
      </c>
      <c r="C116" s="14" t="str">
        <f>'전체성적(반별)'!E112</f>
        <v>화법과 작문</v>
      </c>
      <c r="D116" s="14">
        <f>'전체성적(반별)'!F112</f>
        <v>116</v>
      </c>
      <c r="E116" s="14">
        <f>'전체성적(반별)'!G112</f>
        <v>74</v>
      </c>
      <c r="F116" s="14">
        <f>'전체성적(반별)'!H112</f>
        <v>4</v>
      </c>
      <c r="G116" s="14" t="str">
        <f>'전체성적(반별)'!I112</f>
        <v>미적분</v>
      </c>
      <c r="H116" s="14">
        <f>'전체성적(반별)'!J112</f>
        <v>112</v>
      </c>
      <c r="I116" s="14">
        <f>'전체성적(반별)'!K112</f>
        <v>67</v>
      </c>
      <c r="J116" s="14">
        <f>'전체성적(반별)'!L112</f>
        <v>4</v>
      </c>
      <c r="K116" s="14">
        <f>'전체성적(반별)'!M112</f>
        <v>4</v>
      </c>
      <c r="L116" s="24">
        <f>'전체성적(반별)'!N112</f>
        <v>1</v>
      </c>
      <c r="M116" s="14" t="e">
        <f>'전체성적(반별)'!#REF!</f>
        <v>#REF!</v>
      </c>
      <c r="N116" s="24" t="str">
        <f>'전체성적(반별)'!O112</f>
        <v>생명과학I</v>
      </c>
      <c r="O116" s="24">
        <f>'전체성적(반별)'!P112</f>
        <v>38</v>
      </c>
      <c r="P116" s="24">
        <f>'전체성적(반별)'!Q112</f>
        <v>16</v>
      </c>
      <c r="Q116" s="24">
        <f>'전체성적(반별)'!R112</f>
        <v>7</v>
      </c>
      <c r="R116" s="24" t="str">
        <f>'전체성적(반별)'!S112</f>
        <v>지구과학I</v>
      </c>
      <c r="S116" s="24">
        <f>'전체성적(반별)'!T112</f>
        <v>60</v>
      </c>
      <c r="T116" s="24">
        <f>'전체성적(반별)'!U112</f>
        <v>80</v>
      </c>
      <c r="U116" s="24">
        <f>'전체성적(반별)'!V112</f>
        <v>3</v>
      </c>
      <c r="V116" s="14">
        <f>'전체성적(반별)'!X112</f>
        <v>326</v>
      </c>
      <c r="W116" s="14">
        <f>'전체성적(반별)'!Y112</f>
        <v>63</v>
      </c>
      <c r="X116" s="14" t="e">
        <f>'전체성적(반별)'!Z112</f>
        <v>#REF!</v>
      </c>
      <c r="Y116" s="14" t="e">
        <f>'전체성적(반별)'!AA112</f>
        <v>#REF!</v>
      </c>
      <c r="Z116"/>
    </row>
    <row r="117" spans="1:26">
      <c r="A117" s="14">
        <f>'전체성적(반별)'!C113</f>
        <v>7</v>
      </c>
      <c r="B117" s="14" t="str">
        <f>'전체성적(반별)'!D113</f>
        <v>김윤홍</v>
      </c>
      <c r="C117" s="14" t="str">
        <f>'전체성적(반별)'!E113</f>
        <v>화법과 작문</v>
      </c>
      <c r="D117" s="14">
        <f>'전체성적(반별)'!F113</f>
        <v>101</v>
      </c>
      <c r="E117" s="14">
        <f>'전체성적(반별)'!G113</f>
        <v>44</v>
      </c>
      <c r="F117" s="14">
        <f>'전체성적(반별)'!H113</f>
        <v>5</v>
      </c>
      <c r="G117" s="14" t="str">
        <f>'전체성적(반별)'!I113</f>
        <v>미적분</v>
      </c>
      <c r="H117" s="14">
        <f>'전체성적(반별)'!J113</f>
        <v>116</v>
      </c>
      <c r="I117" s="14">
        <f>'전체성적(반별)'!K113</f>
        <v>73</v>
      </c>
      <c r="J117" s="14">
        <f>'전체성적(반별)'!L113</f>
        <v>4</v>
      </c>
      <c r="K117" s="14">
        <f>'전체성적(반별)'!M113</f>
        <v>3</v>
      </c>
      <c r="L117" s="24">
        <f>'전체성적(반별)'!N113</f>
        <v>3</v>
      </c>
      <c r="M117" s="14" t="e">
        <f>'전체성적(반별)'!#REF!</f>
        <v>#REF!</v>
      </c>
      <c r="N117" s="24" t="str">
        <f>'전체성적(반별)'!O113</f>
        <v>물리학I</v>
      </c>
      <c r="O117" s="24">
        <f>'전체성적(반별)'!P113</f>
        <v>42</v>
      </c>
      <c r="P117" s="24">
        <f>'전체성적(반별)'!Q113</f>
        <v>26</v>
      </c>
      <c r="Q117" s="24">
        <f>'전체성적(반별)'!R113</f>
        <v>6</v>
      </c>
      <c r="R117" s="24" t="str">
        <f>'전체성적(반별)'!S113</f>
        <v>지구과학I</v>
      </c>
      <c r="S117" s="24">
        <f>'전체성적(반별)'!T113</f>
        <v>44</v>
      </c>
      <c r="T117" s="24">
        <f>'전체성적(반별)'!U113</f>
        <v>33</v>
      </c>
      <c r="U117" s="24">
        <f>'전체성적(반별)'!V113</f>
        <v>6</v>
      </c>
      <c r="V117" s="14">
        <f>'전체성적(반별)'!X113</f>
        <v>303</v>
      </c>
      <c r="W117" s="14">
        <f>'전체성적(반별)'!Y113</f>
        <v>48.833333333333336</v>
      </c>
      <c r="X117" s="14" t="e">
        <f>'전체성적(반별)'!Z113</f>
        <v>#REF!</v>
      </c>
      <c r="Y117" s="14" t="e">
        <f>'전체성적(반별)'!AA113</f>
        <v>#REF!</v>
      </c>
      <c r="Z117"/>
    </row>
    <row r="118" spans="1:26">
      <c r="A118" s="14">
        <f>'전체성적(반별)'!C114</f>
        <v>8</v>
      </c>
      <c r="B118" s="14" t="str">
        <f>'전체성적(반별)'!D114</f>
        <v>류태균</v>
      </c>
      <c r="C118" s="14" t="str">
        <f>'전체성적(반별)'!E114</f>
        <v>화법과 작문</v>
      </c>
      <c r="D118" s="14">
        <f>'전체성적(반별)'!F114</f>
        <v>92</v>
      </c>
      <c r="E118" s="14">
        <f>'전체성적(반별)'!G114</f>
        <v>30</v>
      </c>
      <c r="F118" s="14">
        <f>'전체성적(반별)'!H114</f>
        <v>6</v>
      </c>
      <c r="G118" s="14" t="str">
        <f>'전체성적(반별)'!I114</f>
        <v>미적분</v>
      </c>
      <c r="H118" s="14">
        <f>'전체성적(반별)'!J114</f>
        <v>102</v>
      </c>
      <c r="I118" s="14">
        <f>'전체성적(반별)'!K114</f>
        <v>50</v>
      </c>
      <c r="J118" s="14">
        <f>'전체성적(반별)'!L114</f>
        <v>5</v>
      </c>
      <c r="K118" s="14">
        <f>'전체성적(반별)'!M114</f>
        <v>3</v>
      </c>
      <c r="L118" s="24">
        <f>'전체성적(반별)'!N114</f>
        <v>3</v>
      </c>
      <c r="M118" s="14" t="e">
        <f>'전체성적(반별)'!#REF!</f>
        <v>#REF!</v>
      </c>
      <c r="N118" s="24" t="str">
        <f>'전체성적(반별)'!O114</f>
        <v>세계지리</v>
      </c>
      <c r="O118" s="24">
        <f>'전체성적(반별)'!P114</f>
        <v>64</v>
      </c>
      <c r="P118" s="24">
        <f>'전체성적(반별)'!Q114</f>
        <v>89</v>
      </c>
      <c r="Q118" s="24">
        <f>'전체성적(반별)'!R114</f>
        <v>2</v>
      </c>
      <c r="R118" s="24" t="str">
        <f>'전체성적(반별)'!S114</f>
        <v>지구과학I</v>
      </c>
      <c r="S118" s="24">
        <f>'전체성적(반별)'!T114</f>
        <v>53</v>
      </c>
      <c r="T118" s="24">
        <f>'전체성적(반별)'!U114</f>
        <v>57</v>
      </c>
      <c r="U118" s="24">
        <f>'전체성적(반별)'!V114</f>
        <v>5</v>
      </c>
      <c r="V118" s="14">
        <f>'전체성적(반별)'!X114</f>
        <v>311</v>
      </c>
      <c r="W118" s="14">
        <f>'전체성적(반별)'!Y114</f>
        <v>51</v>
      </c>
      <c r="X118" s="14" t="e">
        <f>'전체성적(반별)'!Z114</f>
        <v>#REF!</v>
      </c>
      <c r="Y118" s="14" t="e">
        <f>'전체성적(반별)'!AA114</f>
        <v>#REF!</v>
      </c>
      <c r="Z118"/>
    </row>
    <row r="119" spans="1:26">
      <c r="A119" s="14">
        <f>'전체성적(반별)'!C115</f>
        <v>9</v>
      </c>
      <c r="B119" s="14" t="str">
        <f>'전체성적(반별)'!D115</f>
        <v>오성재</v>
      </c>
      <c r="C119" s="14" t="str">
        <f>'전체성적(반별)'!E115</f>
        <v>언어와 매체</v>
      </c>
      <c r="D119" s="14">
        <f>'전체성적(반별)'!F115</f>
        <v>64</v>
      </c>
      <c r="E119" s="14">
        <f>'전체성적(반별)'!G115</f>
        <v>8</v>
      </c>
      <c r="F119" s="14">
        <f>'전체성적(반별)'!H115</f>
        <v>8</v>
      </c>
      <c r="G119" s="14" t="str">
        <f>'전체성적(반별)'!I115</f>
        <v>미적분</v>
      </c>
      <c r="H119" s="14">
        <f>'전체성적(반별)'!J115</f>
        <v>114</v>
      </c>
      <c r="I119" s="14">
        <f>'전체성적(반별)'!K115</f>
        <v>70</v>
      </c>
      <c r="J119" s="14">
        <f>'전체성적(반별)'!L115</f>
        <v>4</v>
      </c>
      <c r="K119" s="14">
        <f>'전체성적(반별)'!M115</f>
        <v>5</v>
      </c>
      <c r="L119" s="24">
        <f>'전체성적(반별)'!N115</f>
        <v>4</v>
      </c>
      <c r="M119" s="14" t="e">
        <f>'전체성적(반별)'!#REF!</f>
        <v>#REF!</v>
      </c>
      <c r="N119" s="24" t="str">
        <f>'전체성적(반별)'!O115</f>
        <v>물리학I</v>
      </c>
      <c r="O119" s="24">
        <f>'전체성적(반별)'!P115</f>
        <v>59</v>
      </c>
      <c r="P119" s="24">
        <f>'전체성적(반별)'!Q115</f>
        <v>74</v>
      </c>
      <c r="Q119" s="24">
        <f>'전체성적(반별)'!R115</f>
        <v>4</v>
      </c>
      <c r="R119" s="24" t="str">
        <f>'전체성적(반별)'!S115</f>
        <v>지구과학I</v>
      </c>
      <c r="S119" s="24">
        <f>'전체성적(반별)'!T115</f>
        <v>44</v>
      </c>
      <c r="T119" s="24">
        <f>'전체성적(반별)'!U115</f>
        <v>33</v>
      </c>
      <c r="U119" s="24">
        <f>'전체성적(반별)'!V115</f>
        <v>6</v>
      </c>
      <c r="V119" s="14">
        <f>'전체성적(반별)'!X115</f>
        <v>281</v>
      </c>
      <c r="W119" s="14">
        <f>'전체성적(반별)'!Y115</f>
        <v>43.833333333333336</v>
      </c>
      <c r="X119" s="14" t="e">
        <f>'전체성적(반별)'!Z115</f>
        <v>#REF!</v>
      </c>
      <c r="Y119" s="14" t="e">
        <f>'전체성적(반별)'!AA115</f>
        <v>#REF!</v>
      </c>
      <c r="Z119"/>
    </row>
    <row r="120" spans="1:26">
      <c r="A120" s="14">
        <v>3613</v>
      </c>
      <c r="B120" s="14" t="str">
        <f>'전체성적(반별)'!D116</f>
        <v>이민석</v>
      </c>
      <c r="C120" s="14" t="str">
        <f>'전체성적(반별)'!E116</f>
        <v>언어와 매체</v>
      </c>
      <c r="D120" s="14">
        <f>'전체성적(반별)'!F116</f>
        <v>119</v>
      </c>
      <c r="E120" s="14">
        <f>'전체성적(반별)'!G116</f>
        <v>81</v>
      </c>
      <c r="F120" s="14">
        <f>'전체성적(반별)'!H116</f>
        <v>3</v>
      </c>
      <c r="G120" s="14" t="str">
        <f>'전체성적(반별)'!I116</f>
        <v>미적분</v>
      </c>
      <c r="H120" s="14">
        <f>'전체성적(반별)'!J116</f>
        <v>121</v>
      </c>
      <c r="I120" s="14">
        <f>'전체성적(반별)'!K116</f>
        <v>82</v>
      </c>
      <c r="J120" s="14">
        <f>'전체성적(반별)'!L116</f>
        <v>3</v>
      </c>
      <c r="K120" s="14">
        <f>'전체성적(반별)'!M116</f>
        <v>3</v>
      </c>
      <c r="L120" s="24">
        <f>'전체성적(반별)'!N116</f>
        <v>2</v>
      </c>
      <c r="M120" s="14" t="e">
        <f>'전체성적(반별)'!#REF!</f>
        <v>#REF!</v>
      </c>
      <c r="N120" s="24" t="str">
        <f>'전체성적(반별)'!O116</f>
        <v>사회·문화</v>
      </c>
      <c r="O120" s="24">
        <f>'전체성적(반별)'!P116</f>
        <v>52</v>
      </c>
      <c r="P120" s="24">
        <f>'전체성적(반별)'!Q116</f>
        <v>53</v>
      </c>
      <c r="Q120" s="24">
        <f>'전체성적(반별)'!R116</f>
        <v>5</v>
      </c>
      <c r="R120" s="24" t="str">
        <f>'전체성적(반별)'!S116</f>
        <v>지구과학I</v>
      </c>
      <c r="S120" s="24">
        <f>'전체성적(반별)'!T116</f>
        <v>49</v>
      </c>
      <c r="T120" s="24">
        <f>'전체성적(반별)'!U116</f>
        <v>46</v>
      </c>
      <c r="U120" s="24">
        <f>'전체성적(반별)'!V116</f>
        <v>5</v>
      </c>
      <c r="V120" s="14">
        <f>'전체성적(반별)'!X116</f>
        <v>341</v>
      </c>
      <c r="W120" s="14">
        <f>'전체성적(반별)'!Y116</f>
        <v>70.833333333333329</v>
      </c>
      <c r="X120" s="14" t="e">
        <f>'전체성적(반별)'!Z116</f>
        <v>#REF!</v>
      </c>
      <c r="Y120" s="14" t="e">
        <f>'전체성적(반별)'!AA116</f>
        <v>#REF!</v>
      </c>
      <c r="Z120"/>
    </row>
    <row r="121" spans="1:26">
      <c r="A121" s="14">
        <f>'전체성적(반별)'!C117</f>
        <v>11</v>
      </c>
      <c r="B121" s="14" t="str">
        <f>'전체성적(반별)'!D117</f>
        <v>이상건</v>
      </c>
      <c r="C121" s="14" t="str">
        <f>'전체성적(반별)'!E117</f>
        <v>화법과 작문</v>
      </c>
      <c r="D121" s="14">
        <f>'전체성적(반별)'!F117</f>
        <v>77</v>
      </c>
      <c r="E121" s="14">
        <f>'전체성적(반별)'!G117</f>
        <v>16</v>
      </c>
      <c r="F121" s="14">
        <f>'전체성적(반별)'!H117</f>
        <v>7</v>
      </c>
      <c r="G121" s="14" t="str">
        <f>'전체성적(반별)'!I117</f>
        <v>미적분</v>
      </c>
      <c r="H121" s="14">
        <f>'전체성적(반별)'!J117</f>
        <v>108</v>
      </c>
      <c r="I121" s="14">
        <f>'전체성적(반별)'!K117</f>
        <v>60</v>
      </c>
      <c r="J121" s="14">
        <f>'전체성적(반별)'!L117</f>
        <v>4</v>
      </c>
      <c r="K121" s="14">
        <f>'전체성적(반별)'!M117</f>
        <v>3</v>
      </c>
      <c r="L121" s="24">
        <f>'전체성적(반별)'!N117</f>
        <v>2</v>
      </c>
      <c r="M121" s="14" t="e">
        <f>'전체성적(반별)'!#REF!</f>
        <v>#REF!</v>
      </c>
      <c r="N121" s="24" t="str">
        <f>'전체성적(반별)'!O117</f>
        <v>생명과학I</v>
      </c>
      <c r="O121" s="24">
        <f>'전체성적(반별)'!P117</f>
        <v>43</v>
      </c>
      <c r="P121" s="24">
        <f>'전체성적(반별)'!Q117</f>
        <v>26</v>
      </c>
      <c r="Q121" s="24">
        <f>'전체성적(반별)'!R117</f>
        <v>6</v>
      </c>
      <c r="R121" s="24" t="str">
        <f>'전체성적(반별)'!S117</f>
        <v>지구과학I</v>
      </c>
      <c r="S121" s="24">
        <f>'전체성적(반별)'!T117</f>
        <v>41</v>
      </c>
      <c r="T121" s="24">
        <f>'전체성적(반별)'!U117</f>
        <v>25</v>
      </c>
      <c r="U121" s="24">
        <f>'전체성적(반별)'!V117</f>
        <v>6</v>
      </c>
      <c r="V121" s="14">
        <f>'전체성적(반별)'!X117</f>
        <v>269</v>
      </c>
      <c r="W121" s="14">
        <f>'전체성적(반별)'!Y117</f>
        <v>33.833333333333336</v>
      </c>
      <c r="X121" s="14" t="e">
        <f>'전체성적(반별)'!Z117</f>
        <v>#REF!</v>
      </c>
      <c r="Y121" s="14" t="e">
        <f>'전체성적(반별)'!AA117</f>
        <v>#REF!</v>
      </c>
      <c r="Z121"/>
    </row>
    <row r="122" spans="1:26">
      <c r="A122" s="14">
        <f>'전체성적(반별)'!C118</f>
        <v>12</v>
      </c>
      <c r="B122" s="14" t="str">
        <f>'전체성적(반별)'!D118</f>
        <v>이서준</v>
      </c>
      <c r="C122" s="14" t="str">
        <f>'전체성적(반별)'!E118</f>
        <v>화법과 작문</v>
      </c>
      <c r="D122" s="14">
        <f>'전체성적(반별)'!F118</f>
        <v>111</v>
      </c>
      <c r="E122" s="14">
        <f>'전체성적(반별)'!G118</f>
        <v>63</v>
      </c>
      <c r="F122" s="14">
        <f>'전체성적(반별)'!H118</f>
        <v>4</v>
      </c>
      <c r="G122" s="14" t="str">
        <f>'전체성적(반별)'!I118</f>
        <v>미적분</v>
      </c>
      <c r="H122" s="14">
        <f>'전체성적(반별)'!J118</f>
        <v>116</v>
      </c>
      <c r="I122" s="14">
        <f>'전체성적(반별)'!K118</f>
        <v>73</v>
      </c>
      <c r="J122" s="14">
        <f>'전체성적(반별)'!L118</f>
        <v>4</v>
      </c>
      <c r="K122" s="14">
        <f>'전체성적(반별)'!M118</f>
        <v>3</v>
      </c>
      <c r="L122" s="24">
        <f>'전체성적(반별)'!N118</f>
        <v>3</v>
      </c>
      <c r="M122" s="14" t="e">
        <f>'전체성적(반별)'!#REF!</f>
        <v>#REF!</v>
      </c>
      <c r="N122" s="24" t="str">
        <f>'전체성적(반별)'!O118</f>
        <v>화학I</v>
      </c>
      <c r="O122" s="24">
        <f>'전체성적(반별)'!P118</f>
        <v>54</v>
      </c>
      <c r="P122" s="24">
        <f>'전체성적(반별)'!Q118</f>
        <v>60</v>
      </c>
      <c r="Q122" s="24">
        <f>'전체성적(반별)'!R118</f>
        <v>4</v>
      </c>
      <c r="R122" s="24" t="str">
        <f>'전체성적(반별)'!S118</f>
        <v>생명과학I</v>
      </c>
      <c r="S122" s="24">
        <f>'전체성적(반별)'!T118</f>
        <v>54</v>
      </c>
      <c r="T122" s="24">
        <f>'전체성적(반별)'!U118</f>
        <v>60</v>
      </c>
      <c r="U122" s="24">
        <f>'전체성적(반별)'!V118</f>
        <v>4</v>
      </c>
      <c r="V122" s="14">
        <f>'전체성적(반별)'!X118</f>
        <v>335</v>
      </c>
      <c r="W122" s="14">
        <f>'전체성적(반별)'!Y118</f>
        <v>65.333333333333329</v>
      </c>
      <c r="X122" s="14" t="e">
        <f>'전체성적(반별)'!Z118</f>
        <v>#REF!</v>
      </c>
      <c r="Y122" s="14" t="e">
        <f>'전체성적(반별)'!AA118</f>
        <v>#REF!</v>
      </c>
      <c r="Z122"/>
    </row>
    <row r="123" spans="1:26">
      <c r="A123" s="14">
        <f>'전체성적(반별)'!C119</f>
        <v>13</v>
      </c>
      <c r="B123" s="14" t="str">
        <f>'전체성적(반별)'!D119</f>
        <v>이정윤</v>
      </c>
      <c r="C123" s="14" t="str">
        <f>'전체성적(반별)'!E119</f>
        <v>화법과 작문</v>
      </c>
      <c r="D123" s="14">
        <f>'전체성적(반별)'!F119</f>
        <v>93</v>
      </c>
      <c r="E123" s="14">
        <f>'전체성적(반별)'!G119</f>
        <v>32</v>
      </c>
      <c r="F123" s="14">
        <f>'전체성적(반별)'!H119</f>
        <v>6</v>
      </c>
      <c r="G123" s="14" t="str">
        <f>'전체성적(반별)'!I119</f>
        <v>미적분</v>
      </c>
      <c r="H123" s="14">
        <f>'전체성적(반별)'!J119</f>
        <v>105</v>
      </c>
      <c r="I123" s="14">
        <f>'전체성적(반별)'!K119</f>
        <v>55</v>
      </c>
      <c r="J123" s="14">
        <f>'전체성적(반별)'!L119</f>
        <v>5</v>
      </c>
      <c r="K123" s="14">
        <f>'전체성적(반별)'!M119</f>
        <v>2</v>
      </c>
      <c r="L123" s="24">
        <f>'전체성적(반별)'!N119</f>
        <v>2</v>
      </c>
      <c r="M123" s="14" t="e">
        <f>'전체성적(반별)'!#REF!</f>
        <v>#REF!</v>
      </c>
      <c r="N123" s="24" t="str">
        <f>'전체성적(반별)'!O119</f>
        <v>물리학I</v>
      </c>
      <c r="O123" s="24">
        <f>'전체성적(반별)'!P119</f>
        <v>45</v>
      </c>
      <c r="P123" s="24">
        <f>'전체성적(반별)'!Q119</f>
        <v>33</v>
      </c>
      <c r="Q123" s="24">
        <f>'전체성적(반별)'!R119</f>
        <v>6</v>
      </c>
      <c r="R123" s="24" t="str">
        <f>'전체성적(반별)'!S119</f>
        <v>지구과학I</v>
      </c>
      <c r="S123" s="24">
        <f>'전체성적(반별)'!T119</f>
        <v>36</v>
      </c>
      <c r="T123" s="24">
        <f>'전체성적(반별)'!U119</f>
        <v>10</v>
      </c>
      <c r="U123" s="24">
        <f>'전체성적(반별)'!V119</f>
        <v>7</v>
      </c>
      <c r="V123" s="14">
        <f>'전체성적(반별)'!X119</f>
        <v>279</v>
      </c>
      <c r="W123" s="14">
        <f>'전체성적(반별)'!Y119</f>
        <v>36.166666666666664</v>
      </c>
      <c r="X123" s="14" t="e">
        <f>'전체성적(반별)'!Z119</f>
        <v>#REF!</v>
      </c>
      <c r="Y123" s="14" t="e">
        <f>'전체성적(반별)'!AA119</f>
        <v>#REF!</v>
      </c>
      <c r="Z123"/>
    </row>
    <row r="124" spans="1:26">
      <c r="A124" s="14">
        <f>'전체성적(반별)'!C120</f>
        <v>14</v>
      </c>
      <c r="B124" s="14" t="str">
        <f>'전체성적(반별)'!D120</f>
        <v>이준</v>
      </c>
      <c r="C124" s="14" t="str">
        <f>'전체성적(반별)'!E120</f>
        <v>언어와 매체</v>
      </c>
      <c r="D124" s="14">
        <f>'전체성적(반별)'!F120</f>
        <v>123</v>
      </c>
      <c r="E124" s="14">
        <f>'전체성적(반별)'!G120</f>
        <v>90</v>
      </c>
      <c r="F124" s="14">
        <f>'전체성적(반별)'!H120</f>
        <v>2</v>
      </c>
      <c r="G124" s="14" t="str">
        <f>'전체성적(반별)'!I120</f>
        <v>미적분</v>
      </c>
      <c r="H124" s="14">
        <f>'전체성적(반별)'!J120</f>
        <v>119</v>
      </c>
      <c r="I124" s="14">
        <f>'전체성적(반별)'!K120</f>
        <v>78</v>
      </c>
      <c r="J124" s="14">
        <f>'전체성적(반별)'!L120</f>
        <v>3</v>
      </c>
      <c r="K124" s="14">
        <f>'전체성적(반별)'!M120</f>
        <v>1</v>
      </c>
      <c r="L124" s="24">
        <f>'전체성적(반별)'!N120</f>
        <v>4</v>
      </c>
      <c r="M124" s="14" t="e">
        <f>'전체성적(반별)'!#REF!</f>
        <v>#REF!</v>
      </c>
      <c r="N124" s="24" t="str">
        <f>'전체성적(반별)'!O120</f>
        <v>물리학I</v>
      </c>
      <c r="O124" s="24">
        <f>'전체성적(반별)'!P120</f>
        <v>49</v>
      </c>
      <c r="P124" s="24">
        <f>'전체성적(반별)'!Q120</f>
        <v>42</v>
      </c>
      <c r="Q124" s="24">
        <f>'전체성적(반별)'!R120</f>
        <v>5</v>
      </c>
      <c r="R124" s="24" t="str">
        <f>'전체성적(반별)'!S120</f>
        <v>지구과학I</v>
      </c>
      <c r="S124" s="24">
        <f>'전체성적(반별)'!T120</f>
        <v>64</v>
      </c>
      <c r="T124" s="24">
        <f>'전체성적(반별)'!U120</f>
        <v>92</v>
      </c>
      <c r="U124" s="24">
        <f>'전체성적(반별)'!V120</f>
        <v>2</v>
      </c>
      <c r="V124" s="14">
        <f>'전체성적(반별)'!X120</f>
        <v>355</v>
      </c>
      <c r="W124" s="14">
        <f>'전체성적(반별)'!Y120</f>
        <v>78.333333333333329</v>
      </c>
      <c r="X124" s="14" t="e">
        <f>'전체성적(반별)'!Z120</f>
        <v>#REF!</v>
      </c>
      <c r="Y124" s="14" t="e">
        <f>'전체성적(반별)'!AA120</f>
        <v>#REF!</v>
      </c>
      <c r="Z124"/>
    </row>
    <row r="125" spans="1:26">
      <c r="A125" s="14">
        <f>'전체성적(반별)'!C121</f>
        <v>15</v>
      </c>
      <c r="B125" s="14" t="str">
        <f>'전체성적(반별)'!D121</f>
        <v>정지훈</v>
      </c>
      <c r="C125" s="14" t="str">
        <f>'전체성적(반별)'!E121</f>
        <v>언어와 매체</v>
      </c>
      <c r="D125" s="14">
        <f>'전체성적(반별)'!F121</f>
        <v>107</v>
      </c>
      <c r="E125" s="14">
        <f>'전체성적(반별)'!G121</f>
        <v>55</v>
      </c>
      <c r="F125" s="14">
        <f>'전체성적(반별)'!H121</f>
        <v>5</v>
      </c>
      <c r="G125" s="14" t="str">
        <f>'전체성적(반별)'!I121</f>
        <v>미적분</v>
      </c>
      <c r="H125" s="14">
        <f>'전체성적(반별)'!J121</f>
        <v>119</v>
      </c>
      <c r="I125" s="14">
        <f>'전체성적(반별)'!K121</f>
        <v>78</v>
      </c>
      <c r="J125" s="14">
        <f>'전체성적(반별)'!L121</f>
        <v>3</v>
      </c>
      <c r="K125" s="14">
        <f>'전체성적(반별)'!M121</f>
        <v>6</v>
      </c>
      <c r="L125" s="24">
        <f>'전체성적(반별)'!N121</f>
        <v>2</v>
      </c>
      <c r="M125" s="14" t="e">
        <f>'전체성적(반별)'!#REF!</f>
        <v>#REF!</v>
      </c>
      <c r="N125" s="24" t="str">
        <f>'전체성적(반별)'!O121</f>
        <v>생명과학I</v>
      </c>
      <c r="O125" s="24">
        <f>'전체성적(반별)'!P121</f>
        <v>42</v>
      </c>
      <c r="P125" s="24">
        <f>'전체성적(반별)'!Q121</f>
        <v>24</v>
      </c>
      <c r="Q125" s="24">
        <f>'전체성적(반별)'!R121</f>
        <v>6</v>
      </c>
      <c r="R125" s="24" t="str">
        <f>'전체성적(반별)'!S121</f>
        <v>지구과학I</v>
      </c>
      <c r="S125" s="24">
        <f>'전체성적(반별)'!T121</f>
        <v>36</v>
      </c>
      <c r="T125" s="24">
        <f>'전체성적(반별)'!U121</f>
        <v>10</v>
      </c>
      <c r="U125" s="24">
        <f>'전체성적(반별)'!V121</f>
        <v>7</v>
      </c>
      <c r="V125" s="14">
        <f>'전체성적(반별)'!X121</f>
        <v>304</v>
      </c>
      <c r="W125" s="14">
        <f>'전체성적(반별)'!Y121</f>
        <v>50</v>
      </c>
      <c r="X125" s="14" t="e">
        <f>'전체성적(반별)'!Z121</f>
        <v>#REF!</v>
      </c>
      <c r="Y125" s="14" t="e">
        <f>'전체성적(반별)'!AA121</f>
        <v>#REF!</v>
      </c>
      <c r="Z125"/>
    </row>
    <row r="126" spans="1:26">
      <c r="A126" s="14">
        <f>'전체성적(반별)'!C122</f>
        <v>16</v>
      </c>
      <c r="B126" s="14" t="str">
        <f>'전체성적(반별)'!D122</f>
        <v>정진욱</v>
      </c>
      <c r="C126" s="14" t="str">
        <f>'전체성적(반별)'!E122</f>
        <v>화법과 작문</v>
      </c>
      <c r="D126" s="14">
        <f>'전체성적(반별)'!F122</f>
        <v>103</v>
      </c>
      <c r="E126" s="14">
        <f>'전체성적(반별)'!G122</f>
        <v>48</v>
      </c>
      <c r="F126" s="14">
        <f>'전체성적(반별)'!H122</f>
        <v>5</v>
      </c>
      <c r="G126" s="14" t="str">
        <f>'전체성적(반별)'!I122</f>
        <v>미적분</v>
      </c>
      <c r="H126" s="14">
        <f>'전체성적(반별)'!J122</f>
        <v>119</v>
      </c>
      <c r="I126" s="14">
        <f>'전체성적(반별)'!K122</f>
        <v>78</v>
      </c>
      <c r="J126" s="14">
        <f>'전체성적(반별)'!L122</f>
        <v>3</v>
      </c>
      <c r="K126" s="14">
        <f>'전체성적(반별)'!M122</f>
        <v>3</v>
      </c>
      <c r="L126" s="24">
        <f>'전체성적(반별)'!N122</f>
        <v>3</v>
      </c>
      <c r="M126" s="14" t="e">
        <f>'전체성적(반별)'!#REF!</f>
        <v>#REF!</v>
      </c>
      <c r="N126" s="24" t="str">
        <f>'전체성적(반별)'!O122</f>
        <v>생명과학I</v>
      </c>
      <c r="O126" s="24">
        <f>'전체성적(반별)'!P122</f>
        <v>35</v>
      </c>
      <c r="P126" s="24">
        <f>'전체성적(반별)'!Q122</f>
        <v>9</v>
      </c>
      <c r="Q126" s="24">
        <f>'전체성적(반별)'!R122</f>
        <v>8</v>
      </c>
      <c r="R126" s="24" t="str">
        <f>'전체성적(반별)'!S122</f>
        <v>지구과학I</v>
      </c>
      <c r="S126" s="24">
        <f>'전체성적(반별)'!T122</f>
        <v>62</v>
      </c>
      <c r="T126" s="24">
        <f>'전체성적(반별)'!U122</f>
        <v>87</v>
      </c>
      <c r="U126" s="24">
        <f>'전체성적(반별)'!V122</f>
        <v>2</v>
      </c>
      <c r="V126" s="14">
        <f>'전체성적(반별)'!X122</f>
        <v>319</v>
      </c>
      <c r="W126" s="14">
        <f>'전체성적(반별)'!Y122</f>
        <v>58</v>
      </c>
      <c r="X126" s="14" t="e">
        <f>'전체성적(반별)'!Z122</f>
        <v>#REF!</v>
      </c>
      <c r="Y126" s="14" t="e">
        <f>'전체성적(반별)'!AA122</f>
        <v>#REF!</v>
      </c>
      <c r="Z126"/>
    </row>
    <row r="127" spans="1:26">
      <c r="A127" s="14">
        <f>'전체성적(반별)'!C123</f>
        <v>17</v>
      </c>
      <c r="B127" s="14" t="str">
        <f>'전체성적(반별)'!D123</f>
        <v>주창민</v>
      </c>
      <c r="C127" s="14" t="str">
        <f>'전체성적(반별)'!E123</f>
        <v>화법과 작문</v>
      </c>
      <c r="D127" s="14">
        <f>'전체성적(반별)'!F123</f>
        <v>111</v>
      </c>
      <c r="E127" s="14">
        <f>'전체성적(반별)'!G123</f>
        <v>63</v>
      </c>
      <c r="F127" s="14">
        <f>'전체성적(반별)'!H123</f>
        <v>4</v>
      </c>
      <c r="G127" s="14" t="str">
        <f>'전체성적(반별)'!I123</f>
        <v>기하</v>
      </c>
      <c r="H127" s="14">
        <f>'전체성적(반별)'!J123</f>
        <v>103</v>
      </c>
      <c r="I127" s="14">
        <f>'전체성적(반별)'!K123</f>
        <v>52</v>
      </c>
      <c r="J127" s="14">
        <f>'전체성적(반별)'!L123</f>
        <v>5</v>
      </c>
      <c r="K127" s="14">
        <f>'전체성적(반별)'!M123</f>
        <v>3</v>
      </c>
      <c r="L127" s="24">
        <f>'전체성적(반별)'!N123</f>
        <v>3</v>
      </c>
      <c r="M127" s="14" t="e">
        <f>'전체성적(반별)'!#REF!</f>
        <v>#REF!</v>
      </c>
      <c r="N127" s="24" t="str">
        <f>'전체성적(반별)'!O123</f>
        <v>물리학I</v>
      </c>
      <c r="O127" s="24">
        <f>'전체성적(반별)'!P123</f>
        <v>43</v>
      </c>
      <c r="P127" s="24">
        <f>'전체성적(반별)'!Q123</f>
        <v>28</v>
      </c>
      <c r="Q127" s="24">
        <f>'전체성적(반별)'!R123</f>
        <v>6</v>
      </c>
      <c r="R127" s="24" t="str">
        <f>'전체성적(반별)'!S123</f>
        <v>지구과학I</v>
      </c>
      <c r="S127" s="24">
        <f>'전체성적(반별)'!T123</f>
        <v>37</v>
      </c>
      <c r="T127" s="24">
        <f>'전체성적(반별)'!U123</f>
        <v>13</v>
      </c>
      <c r="U127" s="24">
        <f>'전체성적(반별)'!V123</f>
        <v>7</v>
      </c>
      <c r="V127" s="14">
        <f>'전체성적(반별)'!X123</f>
        <v>294</v>
      </c>
      <c r="W127" s="14">
        <f>'전체성적(반별)'!Y123</f>
        <v>45.166666666666664</v>
      </c>
      <c r="X127" s="14" t="e">
        <f>'전체성적(반별)'!Z123</f>
        <v>#REF!</v>
      </c>
      <c r="Y127" s="14" t="e">
        <f>'전체성적(반별)'!AA123</f>
        <v>#REF!</v>
      </c>
      <c r="Z127"/>
    </row>
    <row r="128" spans="1:26">
      <c r="A128" s="14">
        <f>'전체성적(반별)'!C124</f>
        <v>18</v>
      </c>
      <c r="B128" s="14" t="str">
        <f>'전체성적(반별)'!D124</f>
        <v>최동인</v>
      </c>
      <c r="C128" s="14" t="str">
        <f>'전체성적(반별)'!E124</f>
        <v>언어와 매체</v>
      </c>
      <c r="D128" s="14">
        <f>'전체성적(반별)'!F124</f>
        <v>124</v>
      </c>
      <c r="E128" s="14">
        <f>'전체성적(반별)'!G124</f>
        <v>93</v>
      </c>
      <c r="F128" s="14">
        <f>'전체성적(반별)'!H124</f>
        <v>2</v>
      </c>
      <c r="G128" s="14" t="str">
        <f>'전체성적(반별)'!I124</f>
        <v>미적분</v>
      </c>
      <c r="H128" s="14">
        <f>'전체성적(반별)'!J124</f>
        <v>124</v>
      </c>
      <c r="I128" s="14">
        <f>'전체성적(반별)'!K124</f>
        <v>86</v>
      </c>
      <c r="J128" s="14">
        <f>'전체성적(반별)'!L124</f>
        <v>3</v>
      </c>
      <c r="K128" s="14">
        <f>'전체성적(반별)'!M124</f>
        <v>3</v>
      </c>
      <c r="L128" s="24">
        <f>'전체성적(반별)'!N124</f>
        <v>1</v>
      </c>
      <c r="M128" s="14" t="e">
        <f>'전체성적(반별)'!#REF!</f>
        <v>#REF!</v>
      </c>
      <c r="N128" s="24" t="str">
        <f>'전체성적(반별)'!O124</f>
        <v>화학I</v>
      </c>
      <c r="O128" s="24">
        <f>'전체성적(반별)'!P124</f>
        <v>64</v>
      </c>
      <c r="P128" s="24">
        <f>'전체성적(반별)'!Q124</f>
        <v>92</v>
      </c>
      <c r="Q128" s="24">
        <f>'전체성적(반별)'!R124</f>
        <v>2</v>
      </c>
      <c r="R128" s="24" t="str">
        <f>'전체성적(반별)'!S124</f>
        <v>생명과학I</v>
      </c>
      <c r="S128" s="24">
        <f>'전체성적(반별)'!T124</f>
        <v>66</v>
      </c>
      <c r="T128" s="24">
        <f>'전체성적(반별)'!U124</f>
        <v>97</v>
      </c>
      <c r="U128" s="24">
        <f>'전체성적(반별)'!V124</f>
        <v>1</v>
      </c>
      <c r="V128" s="14">
        <f>'전체성적(반별)'!X124</f>
        <v>378</v>
      </c>
      <c r="W128" s="14">
        <f>'전체성적(반별)'!Y124</f>
        <v>91.166666666666671</v>
      </c>
      <c r="X128" s="14" t="e">
        <f>'전체성적(반별)'!Z124</f>
        <v>#REF!</v>
      </c>
      <c r="Y128" s="14" t="e">
        <f>'전체성적(반별)'!AA124</f>
        <v>#REF!</v>
      </c>
      <c r="Z128"/>
    </row>
    <row r="129" spans="1:29">
      <c r="A129" s="14">
        <f>'전체성적(반별)'!C125</f>
        <v>19</v>
      </c>
      <c r="B129" s="14" t="str">
        <f>'전체성적(반별)'!D125</f>
        <v>최명환</v>
      </c>
      <c r="C129" s="14" t="str">
        <f>'전체성적(반별)'!E125</f>
        <v>화법과 작문</v>
      </c>
      <c r="D129" s="14">
        <f>'전체성적(반별)'!F125</f>
        <v>119</v>
      </c>
      <c r="E129" s="14">
        <f>'전체성적(반별)'!G125</f>
        <v>81</v>
      </c>
      <c r="F129" s="14">
        <f>'전체성적(반별)'!H125</f>
        <v>3</v>
      </c>
      <c r="G129" s="14" t="str">
        <f>'전체성적(반별)'!I125</f>
        <v>미적분</v>
      </c>
      <c r="H129" s="14">
        <f>'전체성적(반별)'!J125</f>
        <v>121</v>
      </c>
      <c r="I129" s="14">
        <f>'전체성적(반별)'!K125</f>
        <v>82</v>
      </c>
      <c r="J129" s="14">
        <f>'전체성적(반별)'!L125</f>
        <v>3</v>
      </c>
      <c r="K129" s="14">
        <f>'전체성적(반별)'!M125</f>
        <v>3</v>
      </c>
      <c r="L129" s="24">
        <f>'전체성적(반별)'!N125</f>
        <v>2</v>
      </c>
      <c r="M129" s="14" t="e">
        <f>'전체성적(반별)'!#REF!</f>
        <v>#REF!</v>
      </c>
      <c r="N129" s="24" t="str">
        <f>'전체성적(반별)'!O125</f>
        <v>생명과학I</v>
      </c>
      <c r="O129" s="24">
        <f>'전체성적(반별)'!P125</f>
        <v>57</v>
      </c>
      <c r="P129" s="24">
        <f>'전체성적(반별)'!Q125</f>
        <v>72</v>
      </c>
      <c r="Q129" s="24">
        <f>'전체성적(반별)'!R125</f>
        <v>4</v>
      </c>
      <c r="R129" s="24" t="str">
        <f>'전체성적(반별)'!S125</f>
        <v>지구과학I</v>
      </c>
      <c r="S129" s="24">
        <f>'전체성적(반별)'!T125</f>
        <v>63</v>
      </c>
      <c r="T129" s="24">
        <f>'전체성적(반별)'!U125</f>
        <v>91</v>
      </c>
      <c r="U129" s="24">
        <f>'전체성적(반별)'!V125</f>
        <v>2</v>
      </c>
      <c r="V129" s="14">
        <f>'전체성적(반별)'!X125</f>
        <v>360</v>
      </c>
      <c r="W129" s="14">
        <f>'전체성적(반별)'!Y125</f>
        <v>81.5</v>
      </c>
      <c r="X129" s="14" t="e">
        <f>'전체성적(반별)'!Z125</f>
        <v>#REF!</v>
      </c>
      <c r="Y129" s="14" t="e">
        <f>'전체성적(반별)'!AA125</f>
        <v>#REF!</v>
      </c>
      <c r="Z129"/>
    </row>
    <row r="130" spans="1:29" hidden="1">
      <c r="M130" s="58">
        <f>COUNTIF(M3:M129,"사탐")</f>
        <v>0</v>
      </c>
      <c r="O130" s="19"/>
    </row>
    <row r="131" spans="1:29">
      <c r="O131" s="19"/>
    </row>
    <row r="132" spans="1:29" s="20" customFormat="1">
      <c r="B132" s="21"/>
      <c r="C132" s="21"/>
      <c r="D132" s="22">
        <v>1</v>
      </c>
      <c r="E132" s="22">
        <v>2</v>
      </c>
      <c r="F132" s="22">
        <v>3</v>
      </c>
      <c r="G132" s="22">
        <v>4</v>
      </c>
      <c r="H132" s="22">
        <v>5</v>
      </c>
      <c r="I132" s="22">
        <v>6</v>
      </c>
      <c r="J132" s="22">
        <v>7</v>
      </c>
      <c r="K132" s="22">
        <v>8</v>
      </c>
      <c r="L132" s="22">
        <v>9</v>
      </c>
      <c r="M132" s="22" t="s">
        <v>38</v>
      </c>
      <c r="O132" s="23"/>
      <c r="P132" s="22">
        <v>1</v>
      </c>
      <c r="Q132" s="22">
        <v>2</v>
      </c>
      <c r="R132" s="22">
        <v>3</v>
      </c>
      <c r="S132" s="22">
        <v>4</v>
      </c>
      <c r="T132" s="22">
        <v>5</v>
      </c>
      <c r="U132" s="22">
        <v>6</v>
      </c>
      <c r="V132" s="22">
        <v>7</v>
      </c>
      <c r="W132" s="22">
        <v>8</v>
      </c>
      <c r="X132" s="22">
        <v>9</v>
      </c>
      <c r="Y132" s="22" t="s">
        <v>38</v>
      </c>
      <c r="Z132" s="25"/>
      <c r="AA132" s="476" t="s">
        <v>56</v>
      </c>
      <c r="AB132" s="477"/>
      <c r="AC132" s="89"/>
    </row>
    <row r="133" spans="1:29">
      <c r="B133" s="15" t="s">
        <v>161</v>
      </c>
      <c r="C133" s="15"/>
      <c r="D133" s="15">
        <f t="shared" ref="D133:L133" si="0">COUNTIFS($C$3:$C$129,$B$133,$F$3:$F$129,D132)</f>
        <v>0</v>
      </c>
      <c r="E133" s="15">
        <f t="shared" si="0"/>
        <v>3</v>
      </c>
      <c r="F133" s="15">
        <f t="shared" si="0"/>
        <v>3</v>
      </c>
      <c r="G133" s="15">
        <f t="shared" si="0"/>
        <v>13</v>
      </c>
      <c r="H133" s="15">
        <f t="shared" si="0"/>
        <v>25</v>
      </c>
      <c r="I133" s="15">
        <f t="shared" si="0"/>
        <v>22</v>
      </c>
      <c r="J133" s="15">
        <f t="shared" si="0"/>
        <v>9</v>
      </c>
      <c r="K133" s="15">
        <f t="shared" si="0"/>
        <v>4</v>
      </c>
      <c r="L133" s="15">
        <f t="shared" si="0"/>
        <v>7</v>
      </c>
      <c r="M133" s="15">
        <f>SUM(D133:L133)</f>
        <v>86</v>
      </c>
      <c r="O133" s="15" t="s">
        <v>41</v>
      </c>
      <c r="P133" s="15">
        <f t="shared" ref="P133:X133" si="1">COUNTIFS($N$3:$N$129,$O133,$Q$3:$Q$129,P$132)+COUNTIFS($N$3:$N$129,$AA133,$Q$3:$Q$129,P$132)</f>
        <v>4</v>
      </c>
      <c r="Q133" s="15">
        <f t="shared" si="1"/>
        <v>2</v>
      </c>
      <c r="R133" s="15">
        <f t="shared" si="1"/>
        <v>2</v>
      </c>
      <c r="S133" s="15">
        <f t="shared" si="1"/>
        <v>4</v>
      </c>
      <c r="T133" s="15">
        <f t="shared" si="1"/>
        <v>4</v>
      </c>
      <c r="U133" s="15">
        <f t="shared" si="1"/>
        <v>5</v>
      </c>
      <c r="V133" s="15">
        <f t="shared" si="1"/>
        <v>4</v>
      </c>
      <c r="W133" s="15">
        <f t="shared" si="1"/>
        <v>1</v>
      </c>
      <c r="X133" s="15">
        <f t="shared" si="1"/>
        <v>0</v>
      </c>
      <c r="Y133" s="15"/>
      <c r="AA133" s="90" t="s">
        <v>89</v>
      </c>
      <c r="AB133" s="478" t="s">
        <v>60</v>
      </c>
      <c r="AC133" s="478"/>
    </row>
    <row r="134" spans="1:29">
      <c r="B134" s="15" t="s">
        <v>162</v>
      </c>
      <c r="C134" s="15"/>
      <c r="D134" s="15">
        <f>COUNTIFS($C$3:C$129,$B$134,$F$3:$F$129,D$132)</f>
        <v>0</v>
      </c>
      <c r="E134" s="15">
        <f>COUNTIFS($C$3:C$129,$B$134,$F$3:$F$129,E$132)</f>
        <v>7</v>
      </c>
      <c r="F134" s="15">
        <f>COUNTIFS($C$3:C$129,$B$134,$F$3:$F$129,F$132)</f>
        <v>8</v>
      </c>
      <c r="G134" s="15">
        <f>COUNTIFS($C$3:C$129,$B$134,$F$3:$F$129,G$132)</f>
        <v>6</v>
      </c>
      <c r="H134" s="15">
        <f>COUNTIFS($C$3:C$129,$B$134,$F$3:$F$129,H$132)</f>
        <v>6</v>
      </c>
      <c r="I134" s="15">
        <f>COUNTIFS($C$3:C$129,$B$134,$F$3:$F$129,I$132)</f>
        <v>3</v>
      </c>
      <c r="J134" s="15">
        <f>COUNTIFS($C$3:C$129,$B$134,$F$3:$F$129,J$132)</f>
        <v>2</v>
      </c>
      <c r="K134" s="15">
        <f>COUNTIFS($C$3:C$129,$B$134,$F$3:$F$129,K$132)</f>
        <v>3</v>
      </c>
      <c r="L134" s="15">
        <f>COUNTIFS($C$3:C$129,$B$134,$F$3:$F$129,L$132)</f>
        <v>1</v>
      </c>
      <c r="M134" s="15">
        <f>SUM(D134:L134)</f>
        <v>36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AA134" s="90"/>
      <c r="AB134" s="478"/>
      <c r="AC134" s="478"/>
    </row>
    <row r="135" spans="1:29">
      <c r="B135" s="15" t="s">
        <v>163</v>
      </c>
      <c r="C135" s="15"/>
      <c r="D135" s="15">
        <f>COUNTIFS($G$3:G$129,$B$135,$J$3:$J$129,D$132)</f>
        <v>0</v>
      </c>
      <c r="E135" s="15">
        <f>COUNTIFS($G$3:G$129,$B$135,$J$3:$J$129,E$132)</f>
        <v>0</v>
      </c>
      <c r="F135" s="15">
        <f>COUNTIFS($G$3:G$129,$B$135,$J$3:$J$129,F$132)</f>
        <v>2</v>
      </c>
      <c r="G135" s="15">
        <f>COUNTIFS($G$3:G$129,$B$135,$J$3:$J$129,G$132)</f>
        <v>8</v>
      </c>
      <c r="H135" s="15">
        <f>COUNTIFS($G$3:G$129,$B$135,$J$3:$J$129,H$132)</f>
        <v>16</v>
      </c>
      <c r="I135" s="15">
        <f>COUNTIFS($G$3:G$129,$B$135,$J$3:$J$129,I$132)</f>
        <v>10</v>
      </c>
      <c r="J135" s="15">
        <f>COUNTIFS($G$3:G$129,$B$135,$J$3:$J$129,J$132)</f>
        <v>7</v>
      </c>
      <c r="K135" s="15">
        <f>COUNTIFS($G$3:G$129,$B$135,$J$3:$J$129,K$132)</f>
        <v>3</v>
      </c>
      <c r="L135" s="15">
        <f>COUNTIFS($G$3:G$129,$B$135,$J$3:$J$129,L$132)</f>
        <v>1</v>
      </c>
      <c r="M135" s="15">
        <f t="shared" ref="M135:M156" si="2">SUM(D135:L135)</f>
        <v>47</v>
      </c>
      <c r="O135" s="15" t="s">
        <v>144</v>
      </c>
      <c r="P135" s="15">
        <f t="shared" ref="P135:X136" si="3">COUNTIFS($N$3:$N$129,$O135,$Q$3:$Q$129,P$132)+COUNTIFS($N$3:$N$129,$AA135,$Q$3:$Q$129,P$132)</f>
        <v>0</v>
      </c>
      <c r="Q135" s="15">
        <f t="shared" si="3"/>
        <v>0</v>
      </c>
      <c r="R135" s="15">
        <f t="shared" si="3"/>
        <v>0</v>
      </c>
      <c r="S135" s="15">
        <f t="shared" si="3"/>
        <v>0</v>
      </c>
      <c r="T135" s="15">
        <f t="shared" si="3"/>
        <v>0</v>
      </c>
      <c r="U135" s="15">
        <f t="shared" si="3"/>
        <v>1</v>
      </c>
      <c r="V135" s="15">
        <f t="shared" si="3"/>
        <v>1</v>
      </c>
      <c r="W135" s="15">
        <f t="shared" si="3"/>
        <v>0</v>
      </c>
      <c r="X135" s="15">
        <f t="shared" si="3"/>
        <v>0</v>
      </c>
      <c r="Y135" s="15"/>
      <c r="AA135" s="90" t="s">
        <v>90</v>
      </c>
      <c r="AB135" s="478"/>
      <c r="AC135" s="478"/>
    </row>
    <row r="136" spans="1:29">
      <c r="B136" s="15" t="s">
        <v>104</v>
      </c>
      <c r="C136" s="15"/>
      <c r="D136" s="15">
        <f>COUNTIFS($G$3:G$129,$B$136,$J$3:$J$129,D$132)</f>
        <v>6</v>
      </c>
      <c r="E136" s="15">
        <f>COUNTIFS($G$3:G$129,$B$136,$J$3:$J$129,E$132)</f>
        <v>2</v>
      </c>
      <c r="F136" s="15">
        <f>COUNTIFS($G$3:G$129,$B$136,$J$3:$J$129,F$132)</f>
        <v>17</v>
      </c>
      <c r="G136" s="15">
        <f>COUNTIFS($G$3:G$129,$B$136,$J$3:$J$129,G$132)</f>
        <v>19</v>
      </c>
      <c r="H136" s="15">
        <f>COUNTIFS($G$3:G$129,$B$136,$J$3:$J$129,H$132)</f>
        <v>13</v>
      </c>
      <c r="I136" s="15">
        <f>COUNTIFS($G$3:G$129,$B$136,$J$3:$J$129,I$132)</f>
        <v>4</v>
      </c>
      <c r="J136" s="15">
        <f>COUNTIFS($G$3:G$129,$B$136,$J$3:$J$129,J$132)</f>
        <v>3</v>
      </c>
      <c r="K136" s="15">
        <f>COUNTIFS($G$3:G$129,$B$136,$J$3:$J$129,K$132)</f>
        <v>3</v>
      </c>
      <c r="L136" s="15">
        <f>COUNTIFS($G$3:G$129,$B$136,$J$3:$J$129,L$132)</f>
        <v>2</v>
      </c>
      <c r="M136" s="15">
        <f t="shared" si="2"/>
        <v>69</v>
      </c>
      <c r="O136" s="15" t="s">
        <v>47</v>
      </c>
      <c r="P136" s="15">
        <f t="shared" si="3"/>
        <v>1</v>
      </c>
      <c r="Q136" s="15">
        <f t="shared" si="3"/>
        <v>0</v>
      </c>
      <c r="R136" s="15">
        <f t="shared" si="3"/>
        <v>3</v>
      </c>
      <c r="S136" s="15">
        <f t="shared" si="3"/>
        <v>4</v>
      </c>
      <c r="T136" s="15">
        <f t="shared" si="3"/>
        <v>2</v>
      </c>
      <c r="U136" s="15">
        <f t="shared" si="3"/>
        <v>4</v>
      </c>
      <c r="V136" s="15">
        <f t="shared" si="3"/>
        <v>1</v>
      </c>
      <c r="W136" s="15">
        <f t="shared" si="3"/>
        <v>0</v>
      </c>
      <c r="X136" s="15">
        <f t="shared" si="3"/>
        <v>0</v>
      </c>
      <c r="Y136" s="15"/>
      <c r="AA136" s="90" t="s">
        <v>91</v>
      </c>
      <c r="AB136" s="478"/>
      <c r="AC136" s="478"/>
    </row>
    <row r="137" spans="1:29">
      <c r="B137" s="15" t="s">
        <v>101</v>
      </c>
      <c r="C137" s="15"/>
      <c r="D137" s="15">
        <f t="shared" ref="D137:L137" si="4">COUNTIFS($G$3:$G$129,$B$137,$J$3:$J$129,D132)</f>
        <v>0</v>
      </c>
      <c r="E137" s="15">
        <f t="shared" si="4"/>
        <v>0</v>
      </c>
      <c r="F137" s="15">
        <f t="shared" si="4"/>
        <v>0</v>
      </c>
      <c r="G137" s="15">
        <f t="shared" si="4"/>
        <v>1</v>
      </c>
      <c r="H137" s="15">
        <f t="shared" si="4"/>
        <v>4</v>
      </c>
      <c r="I137" s="15">
        <f t="shared" si="4"/>
        <v>1</v>
      </c>
      <c r="J137" s="15">
        <f t="shared" si="4"/>
        <v>0</v>
      </c>
      <c r="K137" s="15">
        <f t="shared" si="4"/>
        <v>0</v>
      </c>
      <c r="L137" s="15">
        <f t="shared" si="4"/>
        <v>0</v>
      </c>
      <c r="M137" s="15">
        <f>SUM(D137:L137)</f>
        <v>6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AA137" s="90"/>
      <c r="AB137" s="478"/>
      <c r="AC137" s="478"/>
    </row>
    <row r="138" spans="1:29">
      <c r="B138" s="15" t="s">
        <v>49</v>
      </c>
      <c r="C138" s="15"/>
      <c r="D138" s="15">
        <f t="shared" ref="D138:L138" si="5">COUNTIFS($K$3:$K$129,D$132)</f>
        <v>7</v>
      </c>
      <c r="E138" s="15">
        <f t="shared" si="5"/>
        <v>9</v>
      </c>
      <c r="F138" s="15">
        <f t="shared" si="5"/>
        <v>37</v>
      </c>
      <c r="G138" s="15">
        <f t="shared" si="5"/>
        <v>29</v>
      </c>
      <c r="H138" s="15">
        <f t="shared" si="5"/>
        <v>18</v>
      </c>
      <c r="I138" s="15">
        <f t="shared" si="5"/>
        <v>11</v>
      </c>
      <c r="J138" s="15">
        <f t="shared" si="5"/>
        <v>1</v>
      </c>
      <c r="K138" s="15">
        <f t="shared" si="5"/>
        <v>6</v>
      </c>
      <c r="L138" s="15">
        <f t="shared" si="5"/>
        <v>4</v>
      </c>
      <c r="M138" s="15">
        <f t="shared" si="2"/>
        <v>122</v>
      </c>
      <c r="O138" s="15" t="s">
        <v>46</v>
      </c>
      <c r="P138" s="15">
        <f t="shared" ref="P138:X151" si="6">COUNTIFS($N$3:$N$129,$O138,$Q$3:$Q$129,P$132)+COUNTIFS($N$3:$N$129,$AA138,$Q$3:$Q$129,P$132)</f>
        <v>0</v>
      </c>
      <c r="Q138" s="15">
        <f t="shared" si="6"/>
        <v>1</v>
      </c>
      <c r="R138" s="15">
        <f t="shared" si="6"/>
        <v>0</v>
      </c>
      <c r="S138" s="15">
        <f t="shared" si="6"/>
        <v>0</v>
      </c>
      <c r="T138" s="15">
        <f t="shared" si="6"/>
        <v>0</v>
      </c>
      <c r="U138" s="15">
        <f t="shared" si="6"/>
        <v>0</v>
      </c>
      <c r="V138" s="15">
        <f t="shared" si="6"/>
        <v>0</v>
      </c>
      <c r="W138" s="15">
        <f t="shared" si="6"/>
        <v>1</v>
      </c>
      <c r="X138" s="15">
        <f t="shared" si="6"/>
        <v>0</v>
      </c>
      <c r="Y138" s="15"/>
      <c r="AA138" s="90" t="s">
        <v>55</v>
      </c>
      <c r="AB138" s="478"/>
      <c r="AC138" s="478"/>
    </row>
    <row r="139" spans="1:29">
      <c r="B139" s="15" t="s">
        <v>39</v>
      </c>
      <c r="C139" s="15"/>
      <c r="D139" s="15">
        <f t="shared" ref="D139:L139" si="7">COUNTIFS($L$3:$L$129,D$132)</f>
        <v>21</v>
      </c>
      <c r="E139" s="15">
        <f t="shared" si="7"/>
        <v>27</v>
      </c>
      <c r="F139" s="15">
        <f t="shared" si="7"/>
        <v>21</v>
      </c>
      <c r="G139" s="15">
        <f t="shared" si="7"/>
        <v>21</v>
      </c>
      <c r="H139" s="15">
        <f t="shared" si="7"/>
        <v>10</v>
      </c>
      <c r="I139" s="15">
        <f t="shared" si="7"/>
        <v>12</v>
      </c>
      <c r="J139" s="15">
        <f t="shared" si="7"/>
        <v>6</v>
      </c>
      <c r="K139" s="15">
        <f t="shared" si="7"/>
        <v>2</v>
      </c>
      <c r="L139" s="15">
        <f t="shared" si="7"/>
        <v>2</v>
      </c>
      <c r="M139" s="15">
        <f t="shared" si="2"/>
        <v>122</v>
      </c>
      <c r="O139" s="15" t="s">
        <v>42</v>
      </c>
      <c r="P139" s="15">
        <f t="shared" si="6"/>
        <v>2</v>
      </c>
      <c r="Q139" s="15">
        <f t="shared" si="6"/>
        <v>0</v>
      </c>
      <c r="R139" s="15">
        <f t="shared" si="6"/>
        <v>0</v>
      </c>
      <c r="S139" s="15">
        <f t="shared" si="6"/>
        <v>1</v>
      </c>
      <c r="T139" s="15">
        <f t="shared" si="6"/>
        <v>4</v>
      </c>
      <c r="U139" s="15">
        <f t="shared" si="6"/>
        <v>0</v>
      </c>
      <c r="V139" s="15">
        <f t="shared" si="6"/>
        <v>0</v>
      </c>
      <c r="W139" s="15">
        <f t="shared" si="6"/>
        <v>0</v>
      </c>
      <c r="X139" s="15">
        <f t="shared" si="6"/>
        <v>0</v>
      </c>
      <c r="Y139" s="15"/>
      <c r="AA139" s="90" t="s">
        <v>92</v>
      </c>
      <c r="AB139" s="478"/>
      <c r="AC139" s="478"/>
    </row>
    <row r="140" spans="1:29">
      <c r="B140" s="15" t="s">
        <v>41</v>
      </c>
      <c r="C140" s="15"/>
      <c r="D140" s="15">
        <f t="shared" ref="D140:L140" si="8">P133+P154</f>
        <v>4</v>
      </c>
      <c r="E140" s="15">
        <f t="shared" si="8"/>
        <v>2</v>
      </c>
      <c r="F140" s="15">
        <f t="shared" si="8"/>
        <v>2</v>
      </c>
      <c r="G140" s="15">
        <f t="shared" si="8"/>
        <v>4</v>
      </c>
      <c r="H140" s="15">
        <f t="shared" si="8"/>
        <v>4</v>
      </c>
      <c r="I140" s="15">
        <f t="shared" si="8"/>
        <v>5</v>
      </c>
      <c r="J140" s="15">
        <f t="shared" si="8"/>
        <v>4</v>
      </c>
      <c r="K140" s="15">
        <f t="shared" si="8"/>
        <v>1</v>
      </c>
      <c r="L140" s="15">
        <f t="shared" si="8"/>
        <v>0</v>
      </c>
      <c r="M140" s="15">
        <f t="shared" si="2"/>
        <v>26</v>
      </c>
      <c r="O140" s="15" t="s">
        <v>44</v>
      </c>
      <c r="P140" s="15">
        <f t="shared" si="6"/>
        <v>0</v>
      </c>
      <c r="Q140" s="15">
        <f t="shared" si="6"/>
        <v>0</v>
      </c>
      <c r="R140" s="15">
        <f t="shared" si="6"/>
        <v>1</v>
      </c>
      <c r="S140" s="15">
        <f t="shared" si="6"/>
        <v>0</v>
      </c>
      <c r="T140" s="15">
        <f t="shared" si="6"/>
        <v>0</v>
      </c>
      <c r="U140" s="15">
        <f t="shared" si="6"/>
        <v>0</v>
      </c>
      <c r="V140" s="15">
        <f t="shared" si="6"/>
        <v>0</v>
      </c>
      <c r="W140" s="15">
        <f t="shared" si="6"/>
        <v>0</v>
      </c>
      <c r="X140" s="15">
        <f t="shared" si="6"/>
        <v>0</v>
      </c>
      <c r="Y140" s="15"/>
      <c r="AA140" s="90" t="s">
        <v>88</v>
      </c>
      <c r="AB140" s="478"/>
      <c r="AC140" s="478"/>
    </row>
    <row r="141" spans="1:29">
      <c r="B141" s="15" t="s">
        <v>43</v>
      </c>
      <c r="C141" s="15"/>
      <c r="D141" s="15">
        <f t="shared" ref="D141:L142" si="9">P135+P155</f>
        <v>0</v>
      </c>
      <c r="E141" s="15">
        <f t="shared" si="9"/>
        <v>0</v>
      </c>
      <c r="F141" s="15">
        <f t="shared" si="9"/>
        <v>0</v>
      </c>
      <c r="G141" s="15">
        <f t="shared" si="9"/>
        <v>0</v>
      </c>
      <c r="H141" s="15">
        <f t="shared" si="9"/>
        <v>0</v>
      </c>
      <c r="I141" s="15">
        <f t="shared" si="9"/>
        <v>1</v>
      </c>
      <c r="J141" s="15">
        <f t="shared" si="9"/>
        <v>2</v>
      </c>
      <c r="K141" s="15">
        <f t="shared" si="9"/>
        <v>0</v>
      </c>
      <c r="L141" s="15">
        <f t="shared" si="9"/>
        <v>0</v>
      </c>
      <c r="M141" s="15">
        <f t="shared" si="2"/>
        <v>3</v>
      </c>
      <c r="O141" s="15" t="s">
        <v>96</v>
      </c>
      <c r="P141" s="15">
        <f t="shared" si="6"/>
        <v>1</v>
      </c>
      <c r="Q141" s="15">
        <f t="shared" si="6"/>
        <v>1</v>
      </c>
      <c r="R141" s="15">
        <f t="shared" si="6"/>
        <v>1</v>
      </c>
      <c r="S141" s="15">
        <f t="shared" si="6"/>
        <v>3</v>
      </c>
      <c r="T141" s="15">
        <f t="shared" si="6"/>
        <v>1</v>
      </c>
      <c r="U141" s="15">
        <f t="shared" si="6"/>
        <v>1</v>
      </c>
      <c r="V141" s="15">
        <f t="shared" si="6"/>
        <v>0</v>
      </c>
      <c r="W141" s="15">
        <f t="shared" si="6"/>
        <v>0</v>
      </c>
      <c r="X141" s="15">
        <f t="shared" si="6"/>
        <v>0</v>
      </c>
      <c r="Y141" s="15"/>
      <c r="AA141" s="90" t="s">
        <v>93</v>
      </c>
      <c r="AB141" s="478"/>
      <c r="AC141" s="478"/>
    </row>
    <row r="142" spans="1:29">
      <c r="B142" s="15" t="s">
        <v>47</v>
      </c>
      <c r="C142" s="15"/>
      <c r="D142" s="15">
        <f t="shared" si="9"/>
        <v>1</v>
      </c>
      <c r="E142" s="15">
        <f t="shared" si="9"/>
        <v>1</v>
      </c>
      <c r="F142" s="15">
        <f t="shared" si="9"/>
        <v>5</v>
      </c>
      <c r="G142" s="15">
        <f t="shared" si="9"/>
        <v>5</v>
      </c>
      <c r="H142" s="15">
        <f t="shared" si="9"/>
        <v>3</v>
      </c>
      <c r="I142" s="15">
        <f t="shared" si="9"/>
        <v>4</v>
      </c>
      <c r="J142" s="15">
        <f t="shared" si="9"/>
        <v>2</v>
      </c>
      <c r="K142" s="15">
        <f t="shared" si="9"/>
        <v>0</v>
      </c>
      <c r="L142" s="15">
        <f t="shared" si="9"/>
        <v>0</v>
      </c>
      <c r="M142" s="15">
        <f t="shared" si="2"/>
        <v>21</v>
      </c>
      <c r="O142" s="15" t="s">
        <v>45</v>
      </c>
      <c r="P142" s="15">
        <f t="shared" si="6"/>
        <v>0</v>
      </c>
      <c r="Q142" s="15">
        <f t="shared" si="6"/>
        <v>1</v>
      </c>
      <c r="R142" s="15">
        <f t="shared" si="6"/>
        <v>1</v>
      </c>
      <c r="S142" s="15">
        <f t="shared" si="6"/>
        <v>2</v>
      </c>
      <c r="T142" s="15">
        <f t="shared" si="6"/>
        <v>0</v>
      </c>
      <c r="U142" s="15">
        <f t="shared" si="6"/>
        <v>1</v>
      </c>
      <c r="V142" s="15">
        <f t="shared" si="6"/>
        <v>0</v>
      </c>
      <c r="W142" s="15">
        <f t="shared" si="6"/>
        <v>0</v>
      </c>
      <c r="X142" s="15">
        <f t="shared" si="6"/>
        <v>0</v>
      </c>
      <c r="Y142" s="15"/>
      <c r="AA142" s="91"/>
      <c r="AB142" s="478"/>
      <c r="AC142" s="478"/>
    </row>
    <row r="143" spans="1:29">
      <c r="B143" s="15" t="s">
        <v>46</v>
      </c>
      <c r="C143" s="15"/>
      <c r="D143" s="15">
        <f t="shared" ref="D143:D156" si="10">P138+P157</f>
        <v>0</v>
      </c>
      <c r="E143" s="15">
        <f t="shared" ref="E143:E156" si="11">Q138+Q157</f>
        <v>1</v>
      </c>
      <c r="F143" s="15">
        <f t="shared" ref="F143:F156" si="12">R138+R157</f>
        <v>0</v>
      </c>
      <c r="G143" s="15">
        <f t="shared" ref="G143:G156" si="13">S138+S157</f>
        <v>0</v>
      </c>
      <c r="H143" s="15">
        <f t="shared" ref="H143:H156" si="14">T138+T157</f>
        <v>1</v>
      </c>
      <c r="I143" s="15">
        <f t="shared" ref="I143:I156" si="15">U138+U157</f>
        <v>0</v>
      </c>
      <c r="J143" s="15">
        <f t="shared" ref="J143:J156" si="16">V138+V157</f>
        <v>0</v>
      </c>
      <c r="K143" s="15">
        <f t="shared" ref="K143:K156" si="17">W138+W157</f>
        <v>2</v>
      </c>
      <c r="L143" s="15">
        <f t="shared" ref="L143:L156" si="18">X138+X157</f>
        <v>0</v>
      </c>
      <c r="M143" s="15">
        <f t="shared" si="2"/>
        <v>4</v>
      </c>
      <c r="O143" s="15" t="s">
        <v>132</v>
      </c>
      <c r="P143" s="15">
        <f t="shared" si="6"/>
        <v>0</v>
      </c>
      <c r="Q143" s="15">
        <f t="shared" si="6"/>
        <v>0</v>
      </c>
      <c r="R143" s="15">
        <f t="shared" si="6"/>
        <v>0</v>
      </c>
      <c r="S143" s="15">
        <f t="shared" si="6"/>
        <v>0</v>
      </c>
      <c r="T143" s="15">
        <f t="shared" si="6"/>
        <v>0</v>
      </c>
      <c r="U143" s="15">
        <f t="shared" si="6"/>
        <v>0</v>
      </c>
      <c r="V143" s="15">
        <f t="shared" si="6"/>
        <v>0</v>
      </c>
      <c r="W143" s="15">
        <f t="shared" si="6"/>
        <v>0</v>
      </c>
      <c r="X143" s="15">
        <f t="shared" si="6"/>
        <v>0</v>
      </c>
      <c r="Y143" s="15"/>
      <c r="AA143" s="90" t="s">
        <v>94</v>
      </c>
      <c r="AB143" s="478"/>
      <c r="AC143" s="478"/>
    </row>
    <row r="144" spans="1:29">
      <c r="B144" s="15" t="s">
        <v>42</v>
      </c>
      <c r="C144" s="15"/>
      <c r="D144" s="15">
        <f t="shared" si="10"/>
        <v>3</v>
      </c>
      <c r="E144" s="15">
        <f t="shared" si="11"/>
        <v>0</v>
      </c>
      <c r="F144" s="15">
        <f t="shared" si="12"/>
        <v>1</v>
      </c>
      <c r="G144" s="15">
        <f t="shared" si="13"/>
        <v>2</v>
      </c>
      <c r="H144" s="15">
        <f t="shared" si="14"/>
        <v>5</v>
      </c>
      <c r="I144" s="15">
        <f t="shared" si="15"/>
        <v>0</v>
      </c>
      <c r="J144" s="15">
        <f t="shared" si="16"/>
        <v>0</v>
      </c>
      <c r="K144" s="15">
        <f t="shared" si="17"/>
        <v>1</v>
      </c>
      <c r="L144" s="15">
        <f t="shared" si="18"/>
        <v>0</v>
      </c>
      <c r="M144" s="15">
        <f t="shared" si="2"/>
        <v>12</v>
      </c>
      <c r="O144" s="15" t="s">
        <v>133</v>
      </c>
      <c r="P144" s="15">
        <f t="shared" si="6"/>
        <v>0</v>
      </c>
      <c r="Q144" s="15">
        <f t="shared" si="6"/>
        <v>0</v>
      </c>
      <c r="R144" s="15">
        <f t="shared" si="6"/>
        <v>0</v>
      </c>
      <c r="S144" s="15">
        <f t="shared" si="6"/>
        <v>3</v>
      </c>
      <c r="T144" s="15">
        <f t="shared" si="6"/>
        <v>3</v>
      </c>
      <c r="U144" s="15">
        <f t="shared" si="6"/>
        <v>7</v>
      </c>
      <c r="V144" s="15">
        <f t="shared" si="6"/>
        <v>0</v>
      </c>
      <c r="W144" s="15">
        <f t="shared" si="6"/>
        <v>0</v>
      </c>
      <c r="X144" s="15">
        <f t="shared" si="6"/>
        <v>0</v>
      </c>
      <c r="Y144" s="15"/>
      <c r="AA144" s="92" t="s">
        <v>119</v>
      </c>
      <c r="AB144" s="478"/>
      <c r="AC144" s="478"/>
    </row>
    <row r="145" spans="2:29">
      <c r="B145" s="15" t="s">
        <v>44</v>
      </c>
      <c r="C145" s="15"/>
      <c r="D145" s="15">
        <f t="shared" si="10"/>
        <v>0</v>
      </c>
      <c r="E145" s="15">
        <f t="shared" si="11"/>
        <v>0</v>
      </c>
      <c r="F145" s="15">
        <f t="shared" si="12"/>
        <v>2</v>
      </c>
      <c r="G145" s="15">
        <f t="shared" si="13"/>
        <v>0</v>
      </c>
      <c r="H145" s="15">
        <f t="shared" si="14"/>
        <v>1</v>
      </c>
      <c r="I145" s="15">
        <f t="shared" si="15"/>
        <v>0</v>
      </c>
      <c r="J145" s="15">
        <f t="shared" si="16"/>
        <v>1</v>
      </c>
      <c r="K145" s="15">
        <f t="shared" si="17"/>
        <v>0</v>
      </c>
      <c r="L145" s="15">
        <f t="shared" si="18"/>
        <v>0</v>
      </c>
      <c r="M145" s="15">
        <f t="shared" si="2"/>
        <v>4</v>
      </c>
      <c r="O145" s="15" t="s">
        <v>131</v>
      </c>
      <c r="P145" s="15">
        <f t="shared" si="6"/>
        <v>0</v>
      </c>
      <c r="Q145" s="15">
        <f t="shared" si="6"/>
        <v>2</v>
      </c>
      <c r="R145" s="15">
        <f t="shared" si="6"/>
        <v>1</v>
      </c>
      <c r="S145" s="15">
        <f t="shared" si="6"/>
        <v>4</v>
      </c>
      <c r="T145" s="15">
        <f t="shared" si="6"/>
        <v>2</v>
      </c>
      <c r="U145" s="15">
        <f t="shared" si="6"/>
        <v>0</v>
      </c>
      <c r="V145" s="15">
        <f t="shared" si="6"/>
        <v>1</v>
      </c>
      <c r="W145" s="15">
        <f t="shared" si="6"/>
        <v>0</v>
      </c>
      <c r="X145" s="15">
        <f t="shared" si="6"/>
        <v>0</v>
      </c>
      <c r="Y145" s="15"/>
      <c r="AA145" s="92" t="s">
        <v>120</v>
      </c>
      <c r="AB145" s="478"/>
      <c r="AC145" s="478"/>
    </row>
    <row r="146" spans="2:29">
      <c r="B146" s="15" t="s">
        <v>95</v>
      </c>
      <c r="C146" s="15"/>
      <c r="D146" s="15">
        <f t="shared" si="10"/>
        <v>1</v>
      </c>
      <c r="E146" s="15">
        <f t="shared" si="11"/>
        <v>3</v>
      </c>
      <c r="F146" s="15">
        <f t="shared" si="12"/>
        <v>1</v>
      </c>
      <c r="G146" s="15">
        <f t="shared" si="13"/>
        <v>5</v>
      </c>
      <c r="H146" s="15">
        <f t="shared" si="14"/>
        <v>4</v>
      </c>
      <c r="I146" s="15">
        <f t="shared" si="15"/>
        <v>1</v>
      </c>
      <c r="J146" s="15">
        <f t="shared" si="16"/>
        <v>0</v>
      </c>
      <c r="K146" s="15">
        <f t="shared" si="17"/>
        <v>1</v>
      </c>
      <c r="L146" s="15">
        <f t="shared" si="18"/>
        <v>1</v>
      </c>
      <c r="M146" s="15">
        <f t="shared" si="2"/>
        <v>17</v>
      </c>
      <c r="O146" s="15" t="s">
        <v>134</v>
      </c>
      <c r="P146" s="15">
        <f t="shared" si="6"/>
        <v>0</v>
      </c>
      <c r="Q146" s="15">
        <f t="shared" si="6"/>
        <v>1</v>
      </c>
      <c r="R146" s="15">
        <f t="shared" si="6"/>
        <v>0</v>
      </c>
      <c r="S146" s="15">
        <f t="shared" si="6"/>
        <v>4</v>
      </c>
      <c r="T146" s="15">
        <f t="shared" si="6"/>
        <v>3</v>
      </c>
      <c r="U146" s="15">
        <f t="shared" si="6"/>
        <v>3</v>
      </c>
      <c r="V146" s="15">
        <f t="shared" si="6"/>
        <v>4</v>
      </c>
      <c r="W146" s="15">
        <f t="shared" si="6"/>
        <v>4</v>
      </c>
      <c r="X146" s="15">
        <f t="shared" si="6"/>
        <v>0</v>
      </c>
      <c r="Y146" s="15"/>
      <c r="AA146" s="92" t="s">
        <v>121</v>
      </c>
      <c r="AB146" s="478"/>
      <c r="AC146" s="478"/>
    </row>
    <row r="147" spans="2:29">
      <c r="B147" s="15" t="s">
        <v>45</v>
      </c>
      <c r="C147" s="15"/>
      <c r="D147" s="15">
        <f>P142+P161</f>
        <v>0</v>
      </c>
      <c r="E147" s="15">
        <f t="shared" si="11"/>
        <v>1</v>
      </c>
      <c r="F147" s="15">
        <f t="shared" si="12"/>
        <v>1</v>
      </c>
      <c r="G147" s="15">
        <f t="shared" si="13"/>
        <v>2</v>
      </c>
      <c r="H147" s="15">
        <f t="shared" si="14"/>
        <v>0</v>
      </c>
      <c r="I147" s="15">
        <f t="shared" si="15"/>
        <v>1</v>
      </c>
      <c r="J147" s="15">
        <f t="shared" si="16"/>
        <v>0</v>
      </c>
      <c r="K147" s="15">
        <f t="shared" si="17"/>
        <v>0</v>
      </c>
      <c r="L147" s="15">
        <f t="shared" si="18"/>
        <v>0</v>
      </c>
      <c r="M147" s="15">
        <f t="shared" si="2"/>
        <v>5</v>
      </c>
      <c r="O147" s="15" t="s">
        <v>135</v>
      </c>
      <c r="P147" s="15">
        <f t="shared" si="6"/>
        <v>0</v>
      </c>
      <c r="Q147" s="15">
        <f t="shared" si="6"/>
        <v>0</v>
      </c>
      <c r="R147" s="15">
        <f t="shared" si="6"/>
        <v>0</v>
      </c>
      <c r="S147" s="15">
        <f t="shared" si="6"/>
        <v>1</v>
      </c>
      <c r="T147" s="15">
        <f t="shared" si="6"/>
        <v>0</v>
      </c>
      <c r="U147" s="15">
        <f t="shared" si="6"/>
        <v>1</v>
      </c>
      <c r="V147" s="15">
        <f t="shared" si="6"/>
        <v>0</v>
      </c>
      <c r="W147" s="15">
        <f t="shared" si="6"/>
        <v>0</v>
      </c>
      <c r="X147" s="15">
        <f t="shared" si="6"/>
        <v>0</v>
      </c>
      <c r="Y147" s="15"/>
      <c r="AA147" s="92" t="s">
        <v>122</v>
      </c>
      <c r="AB147" s="478"/>
      <c r="AC147" s="478"/>
    </row>
    <row r="148" spans="2:29">
      <c r="B148" s="15" t="s">
        <v>153</v>
      </c>
      <c r="C148" s="15"/>
      <c r="D148" s="15">
        <f t="shared" si="10"/>
        <v>0</v>
      </c>
      <c r="E148" s="15">
        <f t="shared" si="11"/>
        <v>0</v>
      </c>
      <c r="F148" s="15">
        <f t="shared" si="12"/>
        <v>0</v>
      </c>
      <c r="G148" s="15">
        <f t="shared" si="13"/>
        <v>0</v>
      </c>
      <c r="H148" s="15">
        <f t="shared" si="14"/>
        <v>0</v>
      </c>
      <c r="I148" s="15">
        <f t="shared" si="15"/>
        <v>0</v>
      </c>
      <c r="J148" s="15">
        <f t="shared" si="16"/>
        <v>0</v>
      </c>
      <c r="K148" s="15">
        <f t="shared" si="17"/>
        <v>0</v>
      </c>
      <c r="L148" s="15">
        <f t="shared" si="18"/>
        <v>0</v>
      </c>
      <c r="M148" s="15">
        <f t="shared" si="2"/>
        <v>0</v>
      </c>
      <c r="O148" s="15" t="s">
        <v>137</v>
      </c>
      <c r="P148" s="15">
        <f t="shared" si="6"/>
        <v>0</v>
      </c>
      <c r="Q148" s="15">
        <f t="shared" si="6"/>
        <v>0</v>
      </c>
      <c r="R148" s="15">
        <f t="shared" si="6"/>
        <v>0</v>
      </c>
      <c r="S148" s="15">
        <f t="shared" si="6"/>
        <v>1</v>
      </c>
      <c r="T148" s="15">
        <f t="shared" si="6"/>
        <v>0</v>
      </c>
      <c r="U148" s="15">
        <f t="shared" si="6"/>
        <v>1</v>
      </c>
      <c r="V148" s="15">
        <f t="shared" si="6"/>
        <v>0</v>
      </c>
      <c r="W148" s="15">
        <f t="shared" si="6"/>
        <v>0</v>
      </c>
      <c r="X148" s="15">
        <f t="shared" si="6"/>
        <v>0</v>
      </c>
      <c r="Y148" s="15"/>
      <c r="AA148" s="93" t="s">
        <v>123</v>
      </c>
      <c r="AB148" s="478"/>
      <c r="AC148" s="478"/>
    </row>
    <row r="149" spans="2:29">
      <c r="B149" s="15" t="s">
        <v>145</v>
      </c>
      <c r="C149" s="15"/>
      <c r="D149" s="15">
        <f t="shared" si="10"/>
        <v>0</v>
      </c>
      <c r="E149" s="15">
        <f t="shared" si="11"/>
        <v>0</v>
      </c>
      <c r="F149" s="15">
        <f t="shared" si="12"/>
        <v>0</v>
      </c>
      <c r="G149" s="15">
        <f t="shared" si="13"/>
        <v>3</v>
      </c>
      <c r="H149" s="15">
        <f t="shared" si="14"/>
        <v>3</v>
      </c>
      <c r="I149" s="15">
        <f t="shared" si="15"/>
        <v>7</v>
      </c>
      <c r="J149" s="15">
        <f t="shared" si="16"/>
        <v>0</v>
      </c>
      <c r="K149" s="15">
        <f t="shared" si="17"/>
        <v>0</v>
      </c>
      <c r="L149" s="15">
        <f t="shared" si="18"/>
        <v>0</v>
      </c>
      <c r="M149" s="15">
        <f t="shared" si="2"/>
        <v>13</v>
      </c>
      <c r="O149" s="15" t="s">
        <v>136</v>
      </c>
      <c r="P149" s="15">
        <f t="shared" si="6"/>
        <v>0</v>
      </c>
      <c r="Q149" s="15">
        <f t="shared" si="6"/>
        <v>0</v>
      </c>
      <c r="R149" s="15">
        <f t="shared" si="6"/>
        <v>0</v>
      </c>
      <c r="S149" s="15">
        <f t="shared" si="6"/>
        <v>0</v>
      </c>
      <c r="T149" s="15">
        <f t="shared" si="6"/>
        <v>0</v>
      </c>
      <c r="U149" s="15">
        <f t="shared" si="6"/>
        <v>0</v>
      </c>
      <c r="V149" s="15">
        <f t="shared" si="6"/>
        <v>0</v>
      </c>
      <c r="W149" s="15">
        <f t="shared" si="6"/>
        <v>0</v>
      </c>
      <c r="X149" s="15">
        <f t="shared" si="6"/>
        <v>0</v>
      </c>
      <c r="Y149" s="15"/>
      <c r="AA149" s="93" t="s">
        <v>124</v>
      </c>
      <c r="AB149" s="478"/>
      <c r="AC149" s="478"/>
    </row>
    <row r="150" spans="2:29">
      <c r="B150" s="15" t="s">
        <v>146</v>
      </c>
      <c r="C150" s="15"/>
      <c r="D150" s="15">
        <f t="shared" si="10"/>
        <v>0</v>
      </c>
      <c r="E150" s="15">
        <f t="shared" si="11"/>
        <v>2</v>
      </c>
      <c r="F150" s="15">
        <f t="shared" si="12"/>
        <v>1</v>
      </c>
      <c r="G150" s="15">
        <f t="shared" si="13"/>
        <v>4</v>
      </c>
      <c r="H150" s="15">
        <f t="shared" si="14"/>
        <v>2</v>
      </c>
      <c r="I150" s="15">
        <f t="shared" si="15"/>
        <v>0</v>
      </c>
      <c r="J150" s="15">
        <f t="shared" si="16"/>
        <v>2</v>
      </c>
      <c r="K150" s="15">
        <f t="shared" si="17"/>
        <v>1</v>
      </c>
      <c r="L150" s="15">
        <f t="shared" si="18"/>
        <v>0</v>
      </c>
      <c r="M150" s="15">
        <f t="shared" si="2"/>
        <v>12</v>
      </c>
      <c r="O150" s="15" t="s">
        <v>138</v>
      </c>
      <c r="P150" s="15">
        <f t="shared" si="6"/>
        <v>0</v>
      </c>
      <c r="Q150" s="15">
        <f t="shared" si="6"/>
        <v>0</v>
      </c>
      <c r="R150" s="15">
        <f t="shared" si="6"/>
        <v>0</v>
      </c>
      <c r="S150" s="15">
        <f t="shared" si="6"/>
        <v>0</v>
      </c>
      <c r="T150" s="15">
        <f t="shared" si="6"/>
        <v>0</v>
      </c>
      <c r="U150" s="15">
        <f t="shared" si="6"/>
        <v>0</v>
      </c>
      <c r="V150" s="15">
        <f t="shared" si="6"/>
        <v>0</v>
      </c>
      <c r="W150" s="15">
        <f t="shared" si="6"/>
        <v>0</v>
      </c>
      <c r="X150" s="15">
        <f t="shared" si="6"/>
        <v>0</v>
      </c>
      <c r="Y150" s="15"/>
      <c r="AA150" s="93" t="s">
        <v>125</v>
      </c>
      <c r="AB150" s="478"/>
      <c r="AC150" s="478"/>
    </row>
    <row r="151" spans="2:29">
      <c r="B151" s="15" t="s">
        <v>147</v>
      </c>
      <c r="C151" s="15"/>
      <c r="D151" s="15">
        <f t="shared" si="10"/>
        <v>1</v>
      </c>
      <c r="E151" s="15">
        <f t="shared" si="11"/>
        <v>2</v>
      </c>
      <c r="F151" s="15">
        <f t="shared" si="12"/>
        <v>1</v>
      </c>
      <c r="G151" s="15">
        <f t="shared" si="13"/>
        <v>6</v>
      </c>
      <c r="H151" s="15">
        <f t="shared" si="14"/>
        <v>6</v>
      </c>
      <c r="I151" s="15">
        <f t="shared" si="15"/>
        <v>3</v>
      </c>
      <c r="J151" s="15">
        <f t="shared" si="16"/>
        <v>4</v>
      </c>
      <c r="K151" s="15">
        <f t="shared" si="17"/>
        <v>4</v>
      </c>
      <c r="L151" s="15">
        <f t="shared" si="18"/>
        <v>0</v>
      </c>
      <c r="M151" s="15">
        <f t="shared" si="2"/>
        <v>27</v>
      </c>
      <c r="O151" s="15" t="s">
        <v>139</v>
      </c>
      <c r="P151" s="15">
        <f t="shared" si="6"/>
        <v>0</v>
      </c>
      <c r="Q151" s="15">
        <f t="shared" si="6"/>
        <v>0</v>
      </c>
      <c r="R151" s="15">
        <f t="shared" si="6"/>
        <v>0</v>
      </c>
      <c r="S151" s="15">
        <f t="shared" si="6"/>
        <v>0</v>
      </c>
      <c r="T151" s="15">
        <f t="shared" si="6"/>
        <v>0</v>
      </c>
      <c r="U151" s="15">
        <f t="shared" si="6"/>
        <v>0</v>
      </c>
      <c r="V151" s="15">
        <f t="shared" si="6"/>
        <v>0</v>
      </c>
      <c r="W151" s="15">
        <f t="shared" si="6"/>
        <v>0</v>
      </c>
      <c r="X151" s="15">
        <f t="shared" si="6"/>
        <v>0</v>
      </c>
      <c r="Y151" s="15"/>
      <c r="AA151" s="93" t="s">
        <v>126</v>
      </c>
      <c r="AB151" s="478"/>
      <c r="AC151" s="478"/>
    </row>
    <row r="152" spans="2:29">
      <c r="B152" s="15" t="s">
        <v>148</v>
      </c>
      <c r="C152" s="15"/>
      <c r="D152" s="15">
        <f t="shared" si="10"/>
        <v>0</v>
      </c>
      <c r="E152" s="15">
        <f t="shared" si="11"/>
        <v>8</v>
      </c>
      <c r="F152" s="15">
        <f t="shared" si="12"/>
        <v>3</v>
      </c>
      <c r="G152" s="15">
        <f t="shared" si="13"/>
        <v>6</v>
      </c>
      <c r="H152" s="15">
        <f t="shared" si="14"/>
        <v>12</v>
      </c>
      <c r="I152" s="15">
        <f t="shared" si="15"/>
        <v>10</v>
      </c>
      <c r="J152" s="15">
        <f t="shared" si="16"/>
        <v>5</v>
      </c>
      <c r="K152" s="15">
        <f t="shared" si="17"/>
        <v>3</v>
      </c>
      <c r="L152" s="15">
        <f t="shared" si="18"/>
        <v>0</v>
      </c>
      <c r="M152" s="15">
        <f t="shared" si="2"/>
        <v>47</v>
      </c>
    </row>
    <row r="153" spans="2:29">
      <c r="B153" s="15" t="s">
        <v>154</v>
      </c>
      <c r="C153" s="15"/>
      <c r="D153" s="15">
        <f t="shared" si="10"/>
        <v>0</v>
      </c>
      <c r="E153" s="15">
        <f t="shared" si="11"/>
        <v>0</v>
      </c>
      <c r="F153" s="15">
        <f t="shared" si="12"/>
        <v>0</v>
      </c>
      <c r="G153" s="15">
        <f t="shared" si="13"/>
        <v>2</v>
      </c>
      <c r="H153" s="15">
        <f t="shared" si="14"/>
        <v>0</v>
      </c>
      <c r="I153" s="15">
        <f t="shared" si="15"/>
        <v>2</v>
      </c>
      <c r="J153" s="15">
        <f t="shared" si="16"/>
        <v>0</v>
      </c>
      <c r="K153" s="15">
        <f t="shared" si="17"/>
        <v>0</v>
      </c>
      <c r="L153" s="15">
        <f t="shared" si="18"/>
        <v>0</v>
      </c>
      <c r="M153" s="15">
        <f t="shared" si="2"/>
        <v>4</v>
      </c>
      <c r="O153" s="17"/>
      <c r="P153" s="16">
        <v>1</v>
      </c>
      <c r="Q153" s="16">
        <v>2</v>
      </c>
      <c r="R153" s="16">
        <v>3</v>
      </c>
      <c r="S153" s="16">
        <v>4</v>
      </c>
      <c r="T153" s="16">
        <v>5</v>
      </c>
      <c r="U153" s="16">
        <v>6</v>
      </c>
      <c r="V153" s="16">
        <v>7</v>
      </c>
      <c r="W153" s="16">
        <v>8</v>
      </c>
      <c r="X153" s="16">
        <v>9</v>
      </c>
      <c r="Y153" s="16" t="s">
        <v>38</v>
      </c>
    </row>
    <row r="154" spans="2:29">
      <c r="B154" s="15" t="s">
        <v>155</v>
      </c>
      <c r="C154" s="15"/>
      <c r="D154" s="15">
        <f t="shared" si="10"/>
        <v>0</v>
      </c>
      <c r="E154" s="15">
        <f t="shared" si="11"/>
        <v>0</v>
      </c>
      <c r="F154" s="15">
        <f t="shared" si="12"/>
        <v>0</v>
      </c>
      <c r="G154" s="15">
        <f t="shared" si="13"/>
        <v>0</v>
      </c>
      <c r="H154" s="15">
        <f t="shared" si="14"/>
        <v>0</v>
      </c>
      <c r="I154" s="15">
        <f t="shared" si="15"/>
        <v>0</v>
      </c>
      <c r="J154" s="15">
        <f t="shared" si="16"/>
        <v>0</v>
      </c>
      <c r="K154" s="15">
        <f t="shared" si="17"/>
        <v>0</v>
      </c>
      <c r="L154" s="15">
        <f t="shared" si="18"/>
        <v>0</v>
      </c>
      <c r="M154" s="15">
        <f t="shared" si="2"/>
        <v>0</v>
      </c>
      <c r="O154" s="15" t="s">
        <v>41</v>
      </c>
      <c r="P154" s="15">
        <f t="shared" ref="P154:X154" si="19">COUNTIFS($R$3:$R$129,$O154,$U$3:$U$129,P$153)+COUNTIFS($R$3:$R$129,$AA133,$U$3:$U$129,P$153)</f>
        <v>0</v>
      </c>
      <c r="Q154" s="15">
        <f t="shared" si="19"/>
        <v>0</v>
      </c>
      <c r="R154" s="15">
        <f t="shared" si="19"/>
        <v>0</v>
      </c>
      <c r="S154" s="15">
        <f t="shared" si="19"/>
        <v>0</v>
      </c>
      <c r="T154" s="15">
        <f t="shared" si="19"/>
        <v>0</v>
      </c>
      <c r="U154" s="15">
        <f t="shared" si="19"/>
        <v>0</v>
      </c>
      <c r="V154" s="15">
        <f t="shared" si="19"/>
        <v>0</v>
      </c>
      <c r="W154" s="15">
        <f t="shared" si="19"/>
        <v>0</v>
      </c>
      <c r="X154" s="15">
        <f t="shared" si="19"/>
        <v>0</v>
      </c>
      <c r="Y154" s="15"/>
    </row>
    <row r="155" spans="2:29">
      <c r="B155" s="15" t="s">
        <v>156</v>
      </c>
      <c r="C155" s="15"/>
      <c r="D155" s="15">
        <f t="shared" si="10"/>
        <v>0</v>
      </c>
      <c r="E155" s="15">
        <f t="shared" si="11"/>
        <v>0</v>
      </c>
      <c r="F155" s="15">
        <f t="shared" si="12"/>
        <v>0</v>
      </c>
      <c r="G155" s="15">
        <f t="shared" si="13"/>
        <v>1</v>
      </c>
      <c r="H155" s="15">
        <f t="shared" si="14"/>
        <v>0</v>
      </c>
      <c r="I155" s="15">
        <f t="shared" si="15"/>
        <v>1</v>
      </c>
      <c r="J155" s="15">
        <f t="shared" si="16"/>
        <v>0</v>
      </c>
      <c r="K155" s="15">
        <f t="shared" si="17"/>
        <v>0</v>
      </c>
      <c r="L155" s="15">
        <f t="shared" si="18"/>
        <v>0</v>
      </c>
      <c r="M155" s="15">
        <f t="shared" si="2"/>
        <v>2</v>
      </c>
      <c r="O155" s="15" t="s">
        <v>43</v>
      </c>
      <c r="P155" s="15">
        <f t="shared" ref="P155:X155" si="20">COUNTIFS($R$3:$R$129,$O155,$U$3:$U$129,P$153)+COUNTIFS($R$3:$R$129,$AA135,$U$3:$U$129,P$153)</f>
        <v>0</v>
      </c>
      <c r="Q155" s="15">
        <f t="shared" si="20"/>
        <v>0</v>
      </c>
      <c r="R155" s="15">
        <f t="shared" si="20"/>
        <v>0</v>
      </c>
      <c r="S155" s="15">
        <f t="shared" si="20"/>
        <v>0</v>
      </c>
      <c r="T155" s="15">
        <f t="shared" si="20"/>
        <v>0</v>
      </c>
      <c r="U155" s="15">
        <f t="shared" si="20"/>
        <v>0</v>
      </c>
      <c r="V155" s="15">
        <f t="shared" si="20"/>
        <v>1</v>
      </c>
      <c r="W155" s="15">
        <f t="shared" si="20"/>
        <v>0</v>
      </c>
      <c r="X155" s="15">
        <f t="shared" si="20"/>
        <v>0</v>
      </c>
      <c r="Y155" s="15"/>
    </row>
    <row r="156" spans="2:29">
      <c r="B156" s="15" t="s">
        <v>157</v>
      </c>
      <c r="C156" s="15"/>
      <c r="D156" s="15">
        <f t="shared" si="10"/>
        <v>0</v>
      </c>
      <c r="E156" s="15">
        <f t="shared" si="11"/>
        <v>0</v>
      </c>
      <c r="F156" s="15">
        <f t="shared" si="12"/>
        <v>0</v>
      </c>
      <c r="G156" s="15">
        <f t="shared" si="13"/>
        <v>0</v>
      </c>
      <c r="H156" s="15">
        <f t="shared" si="14"/>
        <v>1</v>
      </c>
      <c r="I156" s="15">
        <f t="shared" si="15"/>
        <v>0</v>
      </c>
      <c r="J156" s="15">
        <f t="shared" si="16"/>
        <v>0</v>
      </c>
      <c r="K156" s="15">
        <f t="shared" si="17"/>
        <v>0</v>
      </c>
      <c r="L156" s="15">
        <f t="shared" si="18"/>
        <v>0</v>
      </c>
      <c r="M156" s="15">
        <f t="shared" si="2"/>
        <v>1</v>
      </c>
      <c r="O156" s="15" t="s">
        <v>47</v>
      </c>
      <c r="P156" s="15">
        <f t="shared" ref="P156:X156" si="21">COUNTIFS($R$3:$R$129,$O156,$U$3:$U$129,P$153)+COUNTIFS($R$3:$R$129,$AA136,$U$3:$U$129,P$153)</f>
        <v>0</v>
      </c>
      <c r="Q156" s="15">
        <f t="shared" si="21"/>
        <v>1</v>
      </c>
      <c r="R156" s="15">
        <f t="shared" si="21"/>
        <v>2</v>
      </c>
      <c r="S156" s="15">
        <f t="shared" si="21"/>
        <v>1</v>
      </c>
      <c r="T156" s="15">
        <f t="shared" si="21"/>
        <v>1</v>
      </c>
      <c r="U156" s="15">
        <f t="shared" si="21"/>
        <v>0</v>
      </c>
      <c r="V156" s="15">
        <f t="shared" si="21"/>
        <v>1</v>
      </c>
      <c r="W156" s="15">
        <f t="shared" si="21"/>
        <v>0</v>
      </c>
      <c r="X156" s="15">
        <f t="shared" si="21"/>
        <v>0</v>
      </c>
      <c r="Y156" s="15"/>
    </row>
    <row r="157" spans="2:29">
      <c r="O157" s="15" t="s">
        <v>46</v>
      </c>
      <c r="P157" s="15">
        <f t="shared" ref="P157:X157" si="22">COUNTIFS($R$3:$R$129,$O157,$U$3:$U$129,P$153)+COUNTIFS($R$3:$R$129,$AA138,$U$3:$U$129,P$153)</f>
        <v>0</v>
      </c>
      <c r="Q157" s="15">
        <f t="shared" si="22"/>
        <v>0</v>
      </c>
      <c r="R157" s="15">
        <f t="shared" si="22"/>
        <v>0</v>
      </c>
      <c r="S157" s="15">
        <f t="shared" si="22"/>
        <v>0</v>
      </c>
      <c r="T157" s="15">
        <f t="shared" si="22"/>
        <v>1</v>
      </c>
      <c r="U157" s="15">
        <f t="shared" si="22"/>
        <v>0</v>
      </c>
      <c r="V157" s="15">
        <f t="shared" si="22"/>
        <v>0</v>
      </c>
      <c r="W157" s="15">
        <f t="shared" si="22"/>
        <v>1</v>
      </c>
      <c r="X157" s="15">
        <f t="shared" si="22"/>
        <v>0</v>
      </c>
      <c r="Y157" s="15"/>
    </row>
    <row r="158" spans="2:29">
      <c r="O158" s="15" t="s">
        <v>42</v>
      </c>
      <c r="P158" s="15">
        <f t="shared" ref="P158:X158" si="23">COUNTIFS($R$3:$R$129,$O158,$U$3:$U$129,P$153)+COUNTIFS($R$3:$R$129,$AA139,$U$3:$U$129,P$153)</f>
        <v>1</v>
      </c>
      <c r="Q158" s="15">
        <f t="shared" si="23"/>
        <v>0</v>
      </c>
      <c r="R158" s="15">
        <f t="shared" si="23"/>
        <v>1</v>
      </c>
      <c r="S158" s="15">
        <f t="shared" si="23"/>
        <v>1</v>
      </c>
      <c r="T158" s="15">
        <f t="shared" si="23"/>
        <v>1</v>
      </c>
      <c r="U158" s="15">
        <f t="shared" si="23"/>
        <v>0</v>
      </c>
      <c r="V158" s="15">
        <f t="shared" si="23"/>
        <v>0</v>
      </c>
      <c r="W158" s="15">
        <f t="shared" si="23"/>
        <v>1</v>
      </c>
      <c r="X158" s="15">
        <f t="shared" si="23"/>
        <v>0</v>
      </c>
      <c r="Y158" s="15"/>
    </row>
    <row r="159" spans="2:29">
      <c r="O159" s="15" t="s">
        <v>44</v>
      </c>
      <c r="P159" s="15">
        <f t="shared" ref="P159:X159" si="24">COUNTIFS($R$3:$R$129,$O159,$U$3:$U$129,P$153)+COUNTIFS($R$3:$R$129,$AA140,$U$3:$U$129,P$153)</f>
        <v>0</v>
      </c>
      <c r="Q159" s="15">
        <f t="shared" si="24"/>
        <v>0</v>
      </c>
      <c r="R159" s="15">
        <f t="shared" si="24"/>
        <v>1</v>
      </c>
      <c r="S159" s="15">
        <f t="shared" si="24"/>
        <v>0</v>
      </c>
      <c r="T159" s="15">
        <f t="shared" si="24"/>
        <v>1</v>
      </c>
      <c r="U159" s="15">
        <f t="shared" si="24"/>
        <v>0</v>
      </c>
      <c r="V159" s="15">
        <f t="shared" si="24"/>
        <v>1</v>
      </c>
      <c r="W159" s="15">
        <f t="shared" si="24"/>
        <v>0</v>
      </c>
      <c r="X159" s="15">
        <f t="shared" si="24"/>
        <v>0</v>
      </c>
      <c r="Y159" s="15"/>
    </row>
    <row r="160" spans="2:29">
      <c r="O160" s="15" t="s">
        <v>95</v>
      </c>
      <c r="P160" s="15">
        <f t="shared" ref="P160:X160" si="25">COUNTIFS($R$3:$R$129,$O160,$U$3:$U$129,P$153)+COUNTIFS($R$3:$R$129,$AA141,$U$3:$U$129,P$153)</f>
        <v>0</v>
      </c>
      <c r="Q160" s="15">
        <f t="shared" si="25"/>
        <v>2</v>
      </c>
      <c r="R160" s="15">
        <f t="shared" si="25"/>
        <v>0</v>
      </c>
      <c r="S160" s="15">
        <f t="shared" si="25"/>
        <v>2</v>
      </c>
      <c r="T160" s="15">
        <f t="shared" si="25"/>
        <v>3</v>
      </c>
      <c r="U160" s="15">
        <f t="shared" si="25"/>
        <v>0</v>
      </c>
      <c r="V160" s="15">
        <f t="shared" si="25"/>
        <v>0</v>
      </c>
      <c r="W160" s="15">
        <f t="shared" si="25"/>
        <v>1</v>
      </c>
      <c r="X160" s="15">
        <f t="shared" si="25"/>
        <v>1</v>
      </c>
      <c r="Y160" s="15"/>
    </row>
    <row r="161" spans="15:25">
      <c r="O161" s="15" t="s">
        <v>45</v>
      </c>
      <c r="P161" s="15">
        <f t="shared" ref="P161:X161" si="26">COUNTIFS($R$3:$R$129,$O161,$U$3:$U$129,P$153)+COUNTIFS($R$3:$R$129,$AA142,$U$3:$U$129,P$153)</f>
        <v>0</v>
      </c>
      <c r="Q161" s="15">
        <f t="shared" si="26"/>
        <v>0</v>
      </c>
      <c r="R161" s="15">
        <f t="shared" si="26"/>
        <v>0</v>
      </c>
      <c r="S161" s="15">
        <f t="shared" si="26"/>
        <v>0</v>
      </c>
      <c r="T161" s="15">
        <f t="shared" si="26"/>
        <v>0</v>
      </c>
      <c r="U161" s="15">
        <f t="shared" si="26"/>
        <v>0</v>
      </c>
      <c r="V161" s="15">
        <f t="shared" si="26"/>
        <v>0</v>
      </c>
      <c r="W161" s="15">
        <f t="shared" si="26"/>
        <v>0</v>
      </c>
      <c r="X161" s="15">
        <f t="shared" si="26"/>
        <v>0</v>
      </c>
      <c r="Y161" s="15"/>
    </row>
    <row r="162" spans="15:25">
      <c r="O162" s="15" t="s">
        <v>57</v>
      </c>
      <c r="P162" s="15">
        <f t="shared" ref="P162:X162" si="27">COUNTIFS($R$3:$R$129,$O162,$U$3:$U$129,P$153)+COUNTIFS($R$3:$R$129,$AA143,$U$3:$U$129,P$153)</f>
        <v>0</v>
      </c>
      <c r="Q162" s="15">
        <f t="shared" si="27"/>
        <v>0</v>
      </c>
      <c r="R162" s="15">
        <f t="shared" si="27"/>
        <v>0</v>
      </c>
      <c r="S162" s="15">
        <f t="shared" si="27"/>
        <v>0</v>
      </c>
      <c r="T162" s="15">
        <f t="shared" si="27"/>
        <v>0</v>
      </c>
      <c r="U162" s="15">
        <f t="shared" si="27"/>
        <v>0</v>
      </c>
      <c r="V162" s="15">
        <f t="shared" si="27"/>
        <v>0</v>
      </c>
      <c r="W162" s="15">
        <f t="shared" si="27"/>
        <v>0</v>
      </c>
      <c r="X162" s="15">
        <f t="shared" si="27"/>
        <v>0</v>
      </c>
      <c r="Y162" s="15"/>
    </row>
    <row r="163" spans="15:25">
      <c r="O163" s="15" t="s">
        <v>149</v>
      </c>
      <c r="P163" s="15">
        <f t="shared" ref="P163:X163" si="28">COUNTIFS($R$3:$R$129,$O163,$U$3:$U$129,P$153)+COUNTIFS($R$3:$R$129,$AA144,$U$3:$U$129,P$153)</f>
        <v>0</v>
      </c>
      <c r="Q163" s="15">
        <f t="shared" si="28"/>
        <v>0</v>
      </c>
      <c r="R163" s="15">
        <f t="shared" si="28"/>
        <v>0</v>
      </c>
      <c r="S163" s="15">
        <f t="shared" si="28"/>
        <v>0</v>
      </c>
      <c r="T163" s="15">
        <f t="shared" si="28"/>
        <v>0</v>
      </c>
      <c r="U163" s="15">
        <f t="shared" si="28"/>
        <v>0</v>
      </c>
      <c r="V163" s="15">
        <f t="shared" si="28"/>
        <v>0</v>
      </c>
      <c r="W163" s="15">
        <f t="shared" si="28"/>
        <v>0</v>
      </c>
      <c r="X163" s="15">
        <f t="shared" si="28"/>
        <v>0</v>
      </c>
      <c r="Y163" s="15"/>
    </row>
    <row r="164" spans="15:25">
      <c r="O164" s="15" t="s">
        <v>131</v>
      </c>
      <c r="P164" s="15">
        <f t="shared" ref="P164:X164" si="29">COUNTIFS($R$3:$R$129,$O164,$U$3:$U$129,P$153)+COUNTIFS($R$3:$R$129,$AA145,$U$3:$U$129,P$153)</f>
        <v>0</v>
      </c>
      <c r="Q164" s="15">
        <f t="shared" si="29"/>
        <v>0</v>
      </c>
      <c r="R164" s="15">
        <f t="shared" si="29"/>
        <v>0</v>
      </c>
      <c r="S164" s="15">
        <f t="shared" si="29"/>
        <v>0</v>
      </c>
      <c r="T164" s="15">
        <f t="shared" si="29"/>
        <v>0</v>
      </c>
      <c r="U164" s="15">
        <f t="shared" si="29"/>
        <v>0</v>
      </c>
      <c r="V164" s="15">
        <f t="shared" si="29"/>
        <v>1</v>
      </c>
      <c r="W164" s="15">
        <f t="shared" si="29"/>
        <v>1</v>
      </c>
      <c r="X164" s="15">
        <f t="shared" si="29"/>
        <v>0</v>
      </c>
      <c r="Y164" s="15"/>
    </row>
    <row r="165" spans="15:25">
      <c r="O165" s="15" t="s">
        <v>150</v>
      </c>
      <c r="P165" s="15">
        <f t="shared" ref="P165:X165" si="30">COUNTIFS($R$3:$R$129,$O165,$U$3:$U$129,P$153)+COUNTIFS($R$3:$R$129,$AA146,$U$3:$U$129,P$153)</f>
        <v>1</v>
      </c>
      <c r="Q165" s="15">
        <f t="shared" si="30"/>
        <v>1</v>
      </c>
      <c r="R165" s="15">
        <f t="shared" si="30"/>
        <v>1</v>
      </c>
      <c r="S165" s="15">
        <f t="shared" si="30"/>
        <v>2</v>
      </c>
      <c r="T165" s="15">
        <f t="shared" si="30"/>
        <v>3</v>
      </c>
      <c r="U165" s="15">
        <f t="shared" si="30"/>
        <v>0</v>
      </c>
      <c r="V165" s="15">
        <f t="shared" si="30"/>
        <v>0</v>
      </c>
      <c r="W165" s="15">
        <f t="shared" si="30"/>
        <v>0</v>
      </c>
      <c r="X165" s="15">
        <f t="shared" si="30"/>
        <v>0</v>
      </c>
      <c r="Y165" s="15"/>
    </row>
    <row r="166" spans="15:25">
      <c r="O166" s="15" t="s">
        <v>151</v>
      </c>
      <c r="P166" s="15">
        <f t="shared" ref="P166:X166" si="31">COUNTIFS($R$3:$R$129,$O166,$U$3:$U$129,P$153)+COUNTIFS($R$3:$R$129,$AA147,$U$3:$U$129,P$153)</f>
        <v>0</v>
      </c>
      <c r="Q166" s="15">
        <f t="shared" si="31"/>
        <v>8</v>
      </c>
      <c r="R166" s="15">
        <f t="shared" si="31"/>
        <v>3</v>
      </c>
      <c r="S166" s="15">
        <f t="shared" si="31"/>
        <v>5</v>
      </c>
      <c r="T166" s="15">
        <f t="shared" si="31"/>
        <v>12</v>
      </c>
      <c r="U166" s="15">
        <f t="shared" si="31"/>
        <v>9</v>
      </c>
      <c r="V166" s="15">
        <f t="shared" si="31"/>
        <v>5</v>
      </c>
      <c r="W166" s="15">
        <f t="shared" si="31"/>
        <v>3</v>
      </c>
      <c r="X166" s="15">
        <f t="shared" si="31"/>
        <v>0</v>
      </c>
      <c r="Y166" s="15"/>
    </row>
    <row r="167" spans="15:25">
      <c r="O167" s="15" t="s">
        <v>137</v>
      </c>
      <c r="P167" s="15">
        <f t="shared" ref="P167:X167" si="32">COUNTIFS($R$3:$R$129,$O167,$U$3:$U$129,P$153)+COUNTIFS($R$3:$R$129,$AA148,$U$3:$U$129,P$153)</f>
        <v>0</v>
      </c>
      <c r="Q167" s="15">
        <f t="shared" si="32"/>
        <v>0</v>
      </c>
      <c r="R167" s="15">
        <f t="shared" si="32"/>
        <v>0</v>
      </c>
      <c r="S167" s="15">
        <f t="shared" si="32"/>
        <v>1</v>
      </c>
      <c r="T167" s="15">
        <f t="shared" si="32"/>
        <v>0</v>
      </c>
      <c r="U167" s="15">
        <f t="shared" si="32"/>
        <v>1</v>
      </c>
      <c r="V167" s="15">
        <f t="shared" si="32"/>
        <v>0</v>
      </c>
      <c r="W167" s="15">
        <f t="shared" si="32"/>
        <v>0</v>
      </c>
      <c r="X167" s="15">
        <f t="shared" si="32"/>
        <v>0</v>
      </c>
      <c r="Y167" s="15"/>
    </row>
    <row r="168" spans="15:25">
      <c r="O168" s="15" t="s">
        <v>136</v>
      </c>
      <c r="P168" s="15">
        <f t="shared" ref="P168:X168" si="33">COUNTIFS($R$3:$R$129,$O168,$U$3:$U$129,P$153)+COUNTIFS($R$3:$R$129,$AA149,$U$3:$U$129,P$153)</f>
        <v>0</v>
      </c>
      <c r="Q168" s="15">
        <f t="shared" si="33"/>
        <v>0</v>
      </c>
      <c r="R168" s="15">
        <f t="shared" si="33"/>
        <v>0</v>
      </c>
      <c r="S168" s="15">
        <f t="shared" si="33"/>
        <v>0</v>
      </c>
      <c r="T168" s="15">
        <f t="shared" si="33"/>
        <v>0</v>
      </c>
      <c r="U168" s="15">
        <f t="shared" si="33"/>
        <v>0</v>
      </c>
      <c r="V168" s="15">
        <f t="shared" si="33"/>
        <v>0</v>
      </c>
      <c r="W168" s="15">
        <f t="shared" si="33"/>
        <v>0</v>
      </c>
      <c r="X168" s="15">
        <f t="shared" si="33"/>
        <v>0</v>
      </c>
      <c r="Y168" s="15"/>
    </row>
    <row r="169" spans="15:25">
      <c r="O169" s="15" t="s">
        <v>138</v>
      </c>
      <c r="P169" s="15">
        <f t="shared" ref="P169:X169" si="34">COUNTIFS($R$3:$R$129,$O169,$U$3:$U$129,P$153)+COUNTIFS($R$3:$R$129,$AA150,$U$3:$U$129,P$153)</f>
        <v>0</v>
      </c>
      <c r="Q169" s="15">
        <f t="shared" si="34"/>
        <v>0</v>
      </c>
      <c r="R169" s="15">
        <f t="shared" si="34"/>
        <v>0</v>
      </c>
      <c r="S169" s="15">
        <f t="shared" si="34"/>
        <v>1</v>
      </c>
      <c r="T169" s="15">
        <f t="shared" si="34"/>
        <v>0</v>
      </c>
      <c r="U169" s="15">
        <f t="shared" si="34"/>
        <v>1</v>
      </c>
      <c r="V169" s="15">
        <f t="shared" si="34"/>
        <v>0</v>
      </c>
      <c r="W169" s="15">
        <f t="shared" si="34"/>
        <v>0</v>
      </c>
      <c r="X169" s="15">
        <f t="shared" si="34"/>
        <v>0</v>
      </c>
      <c r="Y169" s="15"/>
    </row>
    <row r="170" spans="15:25">
      <c r="O170" s="15" t="s">
        <v>152</v>
      </c>
      <c r="P170" s="15">
        <f t="shared" ref="P170:X170" si="35">COUNTIFS($R$3:$R$129,$O170,$U$3:$U$129,P$153)+COUNTIFS($R$3:$R$129,$AA151,$U$3:$U$129,P$153)</f>
        <v>0</v>
      </c>
      <c r="Q170" s="15">
        <f t="shared" si="35"/>
        <v>0</v>
      </c>
      <c r="R170" s="15">
        <f t="shared" si="35"/>
        <v>0</v>
      </c>
      <c r="S170" s="15">
        <f t="shared" si="35"/>
        <v>0</v>
      </c>
      <c r="T170" s="15">
        <f t="shared" si="35"/>
        <v>1</v>
      </c>
      <c r="U170" s="15">
        <f t="shared" si="35"/>
        <v>0</v>
      </c>
      <c r="V170" s="15">
        <f t="shared" si="35"/>
        <v>0</v>
      </c>
      <c r="W170" s="15">
        <f t="shared" si="35"/>
        <v>0</v>
      </c>
      <c r="X170" s="15">
        <f t="shared" si="35"/>
        <v>0</v>
      </c>
      <c r="Y170" s="15"/>
    </row>
  </sheetData>
  <sheetProtection selectLockedCells="1"/>
  <mergeCells count="4">
    <mergeCell ref="B1:B2"/>
    <mergeCell ref="M1:M2"/>
    <mergeCell ref="AA132:AB132"/>
    <mergeCell ref="AB133:AC151"/>
  </mergeCells>
  <phoneticPr fontId="1" type="noConversion"/>
  <dataValidations count="1">
    <dataValidation type="list" allowBlank="1" showInputMessage="1" sqref="A2" xr:uid="{00000000-0002-0000-0800-000000000000}">
      <formula1>"평가원,서울,경기,인천,부산,대성,유웨이,종로,비상에듀,가채점,수능"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9</vt:i4>
      </vt:variant>
    </vt:vector>
  </HeadingPairs>
  <TitlesOfParts>
    <vt:vector size="19" baseType="lpstr">
      <vt:lpstr>종합</vt:lpstr>
      <vt:lpstr>전체성적(반별)</vt:lpstr>
      <vt:lpstr>전체성적(표준점수 석차)</vt:lpstr>
      <vt:lpstr>전체성적(백분위 석차)</vt:lpstr>
      <vt:lpstr>등급인원분포</vt:lpstr>
      <vt:lpstr>탐구</vt:lpstr>
      <vt:lpstr>우수자</vt:lpstr>
      <vt:lpstr>등급분포</vt:lpstr>
      <vt:lpstr>1</vt:lpstr>
      <vt:lpstr>2</vt:lpstr>
      <vt:lpstr>'전체성적(반별)'!Print_Area</vt:lpstr>
      <vt:lpstr>'전체성적(백분위 석차)'!Print_Area</vt:lpstr>
      <vt:lpstr>'전체성적(표준점수 석차)'!Print_Area</vt:lpstr>
      <vt:lpstr>종합!Print_Area</vt:lpstr>
      <vt:lpstr>'전체성적(반별)'!Print_Titles</vt:lpstr>
      <vt:lpstr>'전체성적(백분위 석차)'!Print_Titles</vt:lpstr>
      <vt:lpstr>'전체성적(표준점수 석차)'!Print_Titles</vt:lpstr>
      <vt:lpstr>과탐</vt:lpstr>
      <vt:lpstr>사탐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김재하</dc:creator>
  <cp:lastModifiedBy>USER</cp:lastModifiedBy>
  <cp:lastPrinted>2021-04-09T04:16:12Z</cp:lastPrinted>
  <dcterms:created xsi:type="dcterms:W3CDTF">2010-12-08T01:48:18Z</dcterms:created>
  <dcterms:modified xsi:type="dcterms:W3CDTF">2024-10-02T06:38:05Z</dcterms:modified>
</cp:coreProperties>
</file>