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VA\"/>
    </mc:Choice>
  </mc:AlternateContent>
  <bookViews>
    <workbookView xWindow="0" yWindow="0" windowWidth="21600" windowHeight="96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2" i="1"/>
  <c r="N2" i="1"/>
  <c r="O3" i="1"/>
  <c r="N4" i="1"/>
  <c r="O4" i="1"/>
  <c r="N5" i="1"/>
  <c r="O5" i="1"/>
  <c r="N6" i="1"/>
  <c r="O6" i="1"/>
  <c r="N7" i="1"/>
  <c r="O7" i="1"/>
  <c r="P7" i="1"/>
  <c r="P2" i="1"/>
  <c r="M3" i="1"/>
  <c r="P3" i="1" s="1"/>
  <c r="M4" i="1"/>
  <c r="P4" i="1" s="1"/>
  <c r="M5" i="1"/>
  <c r="P5" i="1" s="1"/>
  <c r="M6" i="1"/>
  <c r="P6" i="1" s="1"/>
  <c r="M7" i="1"/>
  <c r="L3" i="1"/>
  <c r="L4" i="1"/>
  <c r="L5" i="1"/>
  <c r="L6" i="1"/>
  <c r="L7" i="1"/>
  <c r="M2" i="1"/>
  <c r="L2" i="1"/>
  <c r="K3" i="1"/>
  <c r="K4" i="1"/>
  <c r="K5" i="1"/>
  <c r="K6" i="1"/>
  <c r="K7" i="1"/>
  <c r="K2" i="1"/>
  <c r="B16" i="1"/>
  <c r="J5" i="1"/>
  <c r="J3" i="1"/>
  <c r="J4" i="1"/>
  <c r="J6" i="1"/>
  <c r="J7" i="1"/>
  <c r="J2" i="1"/>
  <c r="F3" i="1"/>
  <c r="F4" i="1"/>
  <c r="F5" i="1"/>
  <c r="F6" i="1"/>
  <c r="F7" i="1"/>
  <c r="F2" i="1"/>
  <c r="E4" i="1"/>
  <c r="E5" i="1"/>
  <c r="E6" i="1"/>
  <c r="E7" i="1"/>
  <c r="E2" i="1"/>
  <c r="D3" i="1"/>
  <c r="D4" i="1"/>
  <c r="D5" i="1"/>
  <c r="D6" i="1"/>
  <c r="D7" i="1"/>
  <c r="D2" i="1"/>
  <c r="B3" i="1"/>
  <c r="E3" i="1" s="1"/>
  <c r="B4" i="1"/>
  <c r="B5" i="1"/>
  <c r="B6" i="1"/>
  <c r="B7" i="1"/>
  <c r="B2" i="1"/>
</calcChain>
</file>

<file path=xl/sharedStrings.xml><?xml version="1.0" encoding="utf-8"?>
<sst xmlns="http://schemas.openxmlformats.org/spreadsheetml/2006/main" count="21" uniqueCount="21">
  <si>
    <t>d2t</t>
  </si>
  <si>
    <t>t</t>
  </si>
  <si>
    <t>lambda</t>
  </si>
  <si>
    <t>fwhm</t>
  </si>
  <si>
    <t>g</t>
  </si>
  <si>
    <t>h</t>
  </si>
  <si>
    <t>k</t>
  </si>
  <si>
    <t>l</t>
  </si>
  <si>
    <t>H^2</t>
  </si>
  <si>
    <t>q_el</t>
  </si>
  <si>
    <t>q_csavar</t>
  </si>
  <si>
    <t>q_atlag</t>
  </si>
  <si>
    <t>Ch00_el</t>
  </si>
  <si>
    <t>Ch00_csavar</t>
  </si>
  <si>
    <t>Ch00_atlag</t>
  </si>
  <si>
    <t>C_atlag</t>
  </si>
  <si>
    <t>C_atlag_el</t>
  </si>
  <si>
    <t>C_atlag_csavar</t>
  </si>
  <si>
    <t>g^2*C_el</t>
  </si>
  <si>
    <t>csavar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</si>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</sst>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Munka1!$F$2:$F$7</c:f>
              <c:numCache>
                <c:formatCode>General</c:formatCode>
                <c:ptCount val="6"/>
                <c:pt idx="0">
                  <c:v>4.789192032470817</c:v>
                </c:pt>
                <c:pt idx="1">
                  <c:v>5.5308301361979355</c:v>
                </c:pt>
                <c:pt idx="2">
                  <c:v>7.824492521530316</c:v>
                </c:pt>
                <c:pt idx="3">
                  <c:v>9.1740993994877513</c:v>
                </c:pt>
                <c:pt idx="4">
                  <c:v>9.5819328535860357</c:v>
                </c:pt>
                <c:pt idx="5">
                  <c:v>11.064138892675288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D7D-49CC-9E1E-9FEF0F06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63664"/>
        <c:axId val="683062416"/>
      </c:scatterChart>
      <c:valAx>
        <c:axId val="6830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062416"/>
        <c:crosses val="autoZero"/>
        <c:crossBetween val="midCat"/>
      </c:valAx>
      <c:valAx>
        <c:axId val="683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0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9486111111111112"/>
          <c:w val="0.880710848643919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Munka1!$N$2:$N$7</c:f>
              <c:numCache>
                <c:formatCode>General</c:formatCode>
                <c:ptCount val="6"/>
                <c:pt idx="0">
                  <c:v>3.103920301730136</c:v>
                </c:pt>
                <c:pt idx="1">
                  <c:v>9.3376225291188284</c:v>
                </c:pt>
                <c:pt idx="2">
                  <c:v>8.2851126633846999</c:v>
                </c:pt>
                <c:pt idx="3">
                  <c:v>21.790716666814784</c:v>
                </c:pt>
                <c:pt idx="4">
                  <c:v>12.424882924121727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E-41C7-835F-3D012275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70944"/>
        <c:axId val="594668032"/>
      </c:scatterChart>
      <c:valAx>
        <c:axId val="5946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68032"/>
        <c:crosses val="autoZero"/>
        <c:crossBetween val="midCat"/>
      </c:valAx>
      <c:valAx>
        <c:axId val="5946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Munka1!$O$2:$O$7</c:f>
              <c:numCache>
                <c:formatCode>General</c:formatCode>
                <c:ptCount val="6"/>
                <c:pt idx="0">
                  <c:v>1.5636290241798432</c:v>
                </c:pt>
                <c:pt idx="1">
                  <c:v>9.3376225291188284</c:v>
                </c:pt>
                <c:pt idx="2">
                  <c:v>4.1737033717802641</c:v>
                </c:pt>
                <c:pt idx="3">
                  <c:v>20.249251179130138</c:v>
                </c:pt>
                <c:pt idx="4">
                  <c:v>6.2591515482417739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0-4216-8E32-CCD3C1FC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75104"/>
        <c:axId val="594670944"/>
      </c:scatterChart>
      <c:valAx>
        <c:axId val="5946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70944"/>
        <c:crosses val="autoZero"/>
        <c:crossBetween val="midCat"/>
      </c:valAx>
      <c:valAx>
        <c:axId val="5946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atlf</a:t>
            </a:r>
          </a:p>
          <a:p>
            <a:pPr>
              <a:defRPr/>
            </a:pPr>
            <a:endParaRPr lang="hu-HU"/>
          </a:p>
        </c:rich>
      </c:tx>
      <c:layout>
        <c:manualLayout>
          <c:xMode val="edge"/>
          <c:yMode val="edge"/>
          <c:x val="0.424729002624671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Munka1!$P$2:$P$7</c:f>
              <c:numCache>
                <c:formatCode>General</c:formatCode>
                <c:ptCount val="6"/>
                <c:pt idx="0">
                  <c:v>2.3337746629549896</c:v>
                </c:pt>
                <c:pt idx="1">
                  <c:v>9.3376225291188284</c:v>
                </c:pt>
                <c:pt idx="2">
                  <c:v>6.2294080175824824</c:v>
                </c:pt>
                <c:pt idx="3">
                  <c:v>21.019983922972461</c:v>
                </c:pt>
                <c:pt idx="4">
                  <c:v>9.34201723618175</c:v>
                </c:pt>
                <c:pt idx="5">
                  <c:v>37.367230470464143</c:v>
                </c:pt>
              </c:numCache>
            </c:numRef>
          </c:xVal>
          <c:yVal>
            <c:numRef>
              <c:f>Munka1!$E$2:$E$7</c:f>
              <c:numCache>
                <c:formatCode>General</c:formatCode>
                <c:ptCount val="6"/>
                <c:pt idx="0">
                  <c:v>1.4137919093548904E-2</c:v>
                </c:pt>
                <c:pt idx="1">
                  <c:v>2.3717611223632959E-2</c:v>
                </c:pt>
                <c:pt idx="2">
                  <c:v>2.3454097413699582E-2</c:v>
                </c:pt>
                <c:pt idx="3">
                  <c:v>3.2627783900012093E-2</c:v>
                </c:pt>
                <c:pt idx="4">
                  <c:v>2.1751563013127726E-2</c:v>
                </c:pt>
                <c:pt idx="5">
                  <c:v>4.5996386465336048E-2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84D-B603-CB1373C3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64288"/>
        <c:axId val="594664704"/>
      </c:scatterChart>
      <c:valAx>
        <c:axId val="5946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64704"/>
        <c:crosses val="autoZero"/>
        <c:crossBetween val="midCat"/>
      </c:valAx>
      <c:valAx>
        <c:axId val="594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6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0</xdr:rowOff>
    </xdr:from>
    <xdr:to>
      <xdr:col>8</xdr:col>
      <xdr:colOff>400050</xdr:colOff>
      <xdr:row>22</xdr:row>
      <xdr:rowOff>76200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8</xdr:row>
      <xdr:rowOff>0</xdr:rowOff>
    </xdr:from>
    <xdr:to>
      <xdr:col>15</xdr:col>
      <xdr:colOff>333375</xdr:colOff>
      <xdr:row>22</xdr:row>
      <xdr:rowOff>76200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23</xdr:row>
      <xdr:rowOff>38100</xdr:rowOff>
    </xdr:from>
    <xdr:to>
      <xdr:col>8</xdr:col>
      <xdr:colOff>304800</xdr:colOff>
      <xdr:row>37</xdr:row>
      <xdr:rowOff>114300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23</xdr:row>
      <xdr:rowOff>66675</xdr:rowOff>
    </xdr:from>
    <xdr:to>
      <xdr:col>15</xdr:col>
      <xdr:colOff>323850</xdr:colOff>
      <xdr:row>37</xdr:row>
      <xdr:rowOff>142875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7" workbookViewId="0">
      <selection activeCell="B14" sqref="B14"/>
    </sheetView>
  </sheetViews>
  <sheetFormatPr defaultRowHeight="15" x14ac:dyDescent="0.25"/>
  <cols>
    <col min="1" max="1" width="16.7109375" customWidth="1"/>
    <col min="2" max="2" width="12" bestFit="1" customWidth="1"/>
    <col min="11" max="11" width="10.140625" bestFit="1" customWidth="1"/>
    <col min="12" max="12" width="14" bestFit="1" customWidth="1"/>
    <col min="13" max="13" width="10" bestFit="1" customWidth="1"/>
  </cols>
  <sheetData>
    <row r="1" spans="1:16" x14ac:dyDescent="0.25">
      <c r="B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17</v>
      </c>
      <c r="M1" t="s">
        <v>15</v>
      </c>
      <c r="N1" t="s">
        <v>18</v>
      </c>
      <c r="O1" t="s">
        <v>19</v>
      </c>
      <c r="P1" t="s">
        <v>20</v>
      </c>
    </row>
    <row r="2" spans="1:16" x14ac:dyDescent="0.25">
      <c r="A2">
        <v>0.13426573444442</v>
      </c>
      <c r="B2">
        <f>RADIANS(A2)</f>
        <v>2.3433791386634883E-3</v>
      </c>
      <c r="C2">
        <v>43.296999999999997</v>
      </c>
      <c r="D2">
        <f>RADIANS(C2/2)</f>
        <v>0.37783760311799242</v>
      </c>
      <c r="E2">
        <f>(COS(D2)*B2)/$B$10</f>
        <v>1.4137919093548904E-2</v>
      </c>
      <c r="F2">
        <f>(2*SIN(D2))/$B$10</f>
        <v>4.789192032470817</v>
      </c>
      <c r="G2" s="1">
        <v>1</v>
      </c>
      <c r="H2" s="1">
        <v>1</v>
      </c>
      <c r="I2" s="1">
        <v>1</v>
      </c>
      <c r="J2">
        <f>(G2^(2)*H2^(2)+H2^(2)*I2^(2) + H2^(2) * I2^(2)) / (G2^(2) + H2^(2) + I2^(2))^2</f>
        <v>0.33333333333333331</v>
      </c>
      <c r="K2">
        <f>$B$16*(1-$B$11*$J2)</f>
        <v>0.13532750000000002</v>
      </c>
      <c r="L2">
        <f>$B$16*(1-$B$12*$J2)</f>
        <v>6.8172500000000025E-2</v>
      </c>
      <c r="M2">
        <f>$B$16*(1-$B$13*$J2)</f>
        <v>0.10175000000000002</v>
      </c>
      <c r="N2">
        <f t="shared" ref="N2:O7" si="0">$F2^(2)*K2</f>
        <v>3.103920301730136</v>
      </c>
      <c r="O2">
        <f>$F2^(2)*L2</f>
        <v>1.5636290241798432</v>
      </c>
      <c r="P2">
        <f>$F2^(2)*M2</f>
        <v>2.3337746629549896</v>
      </c>
    </row>
    <row r="3" spans="1:16" x14ac:dyDescent="0.25">
      <c r="A3">
        <v>0.23140714788163</v>
      </c>
      <c r="B3">
        <f t="shared" ref="B3:B7" si="1">RADIANS(A3)</f>
        <v>4.0388166431838644E-3</v>
      </c>
      <c r="C3">
        <v>50.433</v>
      </c>
      <c r="D3">
        <f t="shared" ref="D3:D7" si="2">RADIANS(C3/2)</f>
        <v>0.44011095082915008</v>
      </c>
      <c r="E3">
        <f>(COS(D3)*B3)/$B$10</f>
        <v>2.3717611223632959E-2</v>
      </c>
      <c r="F3">
        <f t="shared" ref="F3:F7" si="3">(2*SIN(D3))/$B$10</f>
        <v>5.5308301361979355</v>
      </c>
      <c r="G3" s="1">
        <v>2</v>
      </c>
      <c r="H3" s="1">
        <v>0</v>
      </c>
      <c r="I3" s="1">
        <v>0</v>
      </c>
      <c r="J3">
        <f t="shared" ref="J3:J7" si="4">(G3^(2)*H3^(2)+H3^(2)*I3^(2) + H3^(2) * I3^(2)) / (G3^(2) + H3^(2) + I3^(2))^2</f>
        <v>0</v>
      </c>
      <c r="K3">
        <f t="shared" ref="K3:M7" si="5">$B$16*(1-$B$11*$J3)</f>
        <v>0.30525000000000002</v>
      </c>
      <c r="L3">
        <f t="shared" ref="L3:L7" si="6">$B$16*(1-$B$12*$J3)</f>
        <v>0.30525000000000002</v>
      </c>
      <c r="M3">
        <f t="shared" ref="M3:M7" si="7">$B$16*(1-$B$13*$J3)</f>
        <v>0.30525000000000002</v>
      </c>
      <c r="N3">
        <f>$F3^(2)*K3</f>
        <v>9.3376225291188284</v>
      </c>
      <c r="O3">
        <f t="shared" si="0"/>
        <v>9.3376225291188284</v>
      </c>
      <c r="P3">
        <f t="shared" ref="P3:P7" si="8">$F3^(2)*M3</f>
        <v>9.3376225291188284</v>
      </c>
    </row>
    <row r="4" spans="1:16" x14ac:dyDescent="0.25">
      <c r="A4">
        <v>0.25945039851653001</v>
      </c>
      <c r="B4">
        <f t="shared" si="1"/>
        <v>4.5282636997248608E-3</v>
      </c>
      <c r="C4">
        <v>74.13</v>
      </c>
      <c r="D4">
        <f t="shared" si="2"/>
        <v>0.64690628725169819</v>
      </c>
      <c r="E4">
        <f>(COS(D4)*B4)/$B$10</f>
        <v>2.3454097413699582E-2</v>
      </c>
      <c r="F4">
        <f t="shared" si="3"/>
        <v>7.824492521530316</v>
      </c>
      <c r="G4" s="1">
        <v>2</v>
      </c>
      <c r="H4" s="1">
        <v>2</v>
      </c>
      <c r="I4" s="1">
        <v>2</v>
      </c>
      <c r="J4">
        <f t="shared" si="4"/>
        <v>0.33333333333333331</v>
      </c>
      <c r="K4">
        <f t="shared" si="5"/>
        <v>0.13532750000000002</v>
      </c>
      <c r="L4">
        <f t="shared" si="6"/>
        <v>6.8172500000000025E-2</v>
      </c>
      <c r="M4">
        <f t="shared" si="7"/>
        <v>0.10175000000000002</v>
      </c>
      <c r="N4">
        <f t="shared" si="0"/>
        <v>8.2851126633846999</v>
      </c>
      <c r="O4">
        <f t="shared" si="0"/>
        <v>4.1737033717802641</v>
      </c>
      <c r="P4">
        <f t="shared" si="8"/>
        <v>6.2294080175824824</v>
      </c>
    </row>
    <row r="5" spans="1:16" x14ac:dyDescent="0.25">
      <c r="A5">
        <v>0.40705561787745997</v>
      </c>
      <c r="B5">
        <f t="shared" si="1"/>
        <v>7.1044607707015685E-3</v>
      </c>
      <c r="C5">
        <v>89.930999999999997</v>
      </c>
      <c r="D5">
        <f t="shared" si="2"/>
        <v>0.78479602480551025</v>
      </c>
      <c r="E5">
        <f>(COS(D5)*B5)/$B$10</f>
        <v>3.2627783900012093E-2</v>
      </c>
      <c r="F5">
        <f t="shared" si="3"/>
        <v>9.1740993994877513</v>
      </c>
      <c r="G5" s="1">
        <v>3</v>
      </c>
      <c r="H5" s="1">
        <v>1</v>
      </c>
      <c r="I5" s="1">
        <v>1</v>
      </c>
      <c r="J5">
        <f>(G5^(2)*H5^(2)+H5^(2)*I5^(2) + H5^(2) * I5^(2)) / (G5^(2) + H5^(2) + I5^(2))^2</f>
        <v>9.0909090909090912E-2</v>
      </c>
      <c r="K5">
        <f t="shared" si="5"/>
        <v>0.25890750000000001</v>
      </c>
      <c r="L5">
        <f t="shared" si="6"/>
        <v>0.24059250000000001</v>
      </c>
      <c r="M5">
        <f t="shared" si="7"/>
        <v>0.24975</v>
      </c>
      <c r="N5">
        <f t="shared" si="0"/>
        <v>21.790716666814784</v>
      </c>
      <c r="O5">
        <f t="shared" si="0"/>
        <v>20.249251179130138</v>
      </c>
      <c r="P5">
        <f t="shared" si="8"/>
        <v>21.019983922972461</v>
      </c>
    </row>
    <row r="6" spans="1:16" x14ac:dyDescent="0.25">
      <c r="A6">
        <v>0.28457402236714002</v>
      </c>
      <c r="B6">
        <f t="shared" si="1"/>
        <v>4.9667536559505811E-3</v>
      </c>
      <c r="C6">
        <v>95.138999999999996</v>
      </c>
      <c r="D6">
        <f t="shared" si="2"/>
        <v>0.83024439852744258</v>
      </c>
      <c r="E6">
        <f>(COS(D6)*B6)/$B$10</f>
        <v>2.1751563013127726E-2</v>
      </c>
      <c r="F6">
        <f t="shared" si="3"/>
        <v>9.5819328535860357</v>
      </c>
      <c r="G6" s="1">
        <v>2</v>
      </c>
      <c r="H6" s="1">
        <v>2</v>
      </c>
      <c r="I6" s="1">
        <v>2</v>
      </c>
      <c r="J6">
        <f t="shared" si="4"/>
        <v>0.33333333333333331</v>
      </c>
      <c r="K6">
        <f t="shared" si="5"/>
        <v>0.13532750000000002</v>
      </c>
      <c r="L6">
        <f t="shared" si="6"/>
        <v>6.8172500000000025E-2</v>
      </c>
      <c r="M6">
        <f t="shared" si="7"/>
        <v>0.10175000000000002</v>
      </c>
      <c r="N6">
        <f t="shared" si="0"/>
        <v>12.424882924121727</v>
      </c>
      <c r="O6">
        <f t="shared" si="0"/>
        <v>6.2591515482417739</v>
      </c>
      <c r="P6">
        <f t="shared" si="8"/>
        <v>9.34201723618175</v>
      </c>
    </row>
    <row r="7" spans="1:16" x14ac:dyDescent="0.25">
      <c r="A7">
        <v>0.77615879329966997</v>
      </c>
      <c r="B7">
        <f t="shared" si="1"/>
        <v>1.3546526461385345E-2</v>
      </c>
      <c r="C7">
        <v>116.919</v>
      </c>
      <c r="D7">
        <f t="shared" si="2"/>
        <v>1.020310754069625</v>
      </c>
      <c r="E7">
        <f>(COS(D7)*B7)/$B$10</f>
        <v>4.5996386465336048E-2</v>
      </c>
      <c r="F7">
        <f t="shared" si="3"/>
        <v>11.064138892675288</v>
      </c>
      <c r="G7" s="1">
        <v>4</v>
      </c>
      <c r="H7" s="1">
        <v>0</v>
      </c>
      <c r="I7" s="1">
        <v>0</v>
      </c>
      <c r="J7">
        <f t="shared" si="4"/>
        <v>0</v>
      </c>
      <c r="K7">
        <f t="shared" si="5"/>
        <v>0.30525000000000002</v>
      </c>
      <c r="L7">
        <f t="shared" si="6"/>
        <v>0.30525000000000002</v>
      </c>
      <c r="M7">
        <f t="shared" si="7"/>
        <v>0.30525000000000002</v>
      </c>
      <c r="N7">
        <f t="shared" si="0"/>
        <v>37.367230470464143</v>
      </c>
      <c r="O7">
        <f t="shared" si="0"/>
        <v>37.367230470464143</v>
      </c>
      <c r="P7">
        <f t="shared" si="8"/>
        <v>37.367230470464143</v>
      </c>
    </row>
    <row r="10" spans="1:16" x14ac:dyDescent="0.25">
      <c r="A10" t="s">
        <v>2</v>
      </c>
      <c r="B10">
        <v>0.15406</v>
      </c>
    </row>
    <row r="11" spans="1:16" x14ac:dyDescent="0.25">
      <c r="A11" t="s">
        <v>9</v>
      </c>
      <c r="B11">
        <v>1.67</v>
      </c>
    </row>
    <row r="12" spans="1:16" x14ac:dyDescent="0.25">
      <c r="A12" t="s">
        <v>10</v>
      </c>
      <c r="B12">
        <v>2.33</v>
      </c>
    </row>
    <row r="13" spans="1:16" x14ac:dyDescent="0.25">
      <c r="A13" t="s">
        <v>11</v>
      </c>
      <c r="B13">
        <v>2</v>
      </c>
    </row>
    <row r="14" spans="1:16" x14ac:dyDescent="0.25">
      <c r="A14" t="s">
        <v>12</v>
      </c>
      <c r="B14">
        <v>0.30759999999999998</v>
      </c>
    </row>
    <row r="15" spans="1:16" x14ac:dyDescent="0.25">
      <c r="A15" t="s">
        <v>13</v>
      </c>
      <c r="B15">
        <v>0.3029</v>
      </c>
    </row>
    <row r="16" spans="1:16" x14ac:dyDescent="0.25">
      <c r="A16" t="s">
        <v>14</v>
      </c>
      <c r="B16">
        <f>AVERAGE(B14:B15)</f>
        <v>0.30525000000000002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Munka1!P2:P2</xm:f>
              <xm:sqref>E2</xm:sqref>
            </x14:sparkline>
            <x14:sparkline>
              <xm:f>Munka1!P3:P3</xm:f>
              <xm:sqref>E3</xm:sqref>
            </x14:sparkline>
            <x14:sparkline>
              <xm:f>Munka1!P4:P4</xm:f>
              <xm:sqref>E4</xm:sqref>
            </x14:sparkline>
            <x14:sparkline>
              <xm:f>Munka1!P5:P5</xm:f>
              <xm:sqref>E5</xm:sqref>
            </x14:sparkline>
            <x14:sparkline>
              <xm:f>Munka1!P6:P6</xm:f>
              <xm:sqref>E6</xm:sqref>
            </x14:sparkline>
            <x14:sparkline>
              <xm:f>Munka1!P7:P7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rontgen</dc:creator>
  <cp:lastModifiedBy>rontgen</cp:lastModifiedBy>
  <dcterms:created xsi:type="dcterms:W3CDTF">2019-11-21T08:11:33Z</dcterms:created>
  <dcterms:modified xsi:type="dcterms:W3CDTF">2019-11-21T09:40:35Z</dcterms:modified>
</cp:coreProperties>
</file>