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9630"/>
  </bookViews>
  <sheets>
    <sheet name="Munk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/>
  <c r="O2"/>
  <c r="N2"/>
  <c r="O3"/>
  <c r="N4"/>
  <c r="O4"/>
  <c r="N5"/>
  <c r="O5"/>
  <c r="N6"/>
  <c r="O6"/>
  <c r="N7"/>
  <c r="O7"/>
  <c r="P7"/>
  <c r="P2"/>
  <c r="M3"/>
  <c r="P3" s="1"/>
  <c r="M4"/>
  <c r="P4" s="1"/>
  <c r="M5"/>
  <c r="P5" s="1"/>
  <c r="M6"/>
  <c r="P6" s="1"/>
  <c r="M7"/>
  <c r="L3"/>
  <c r="L4"/>
  <c r="L5"/>
  <c r="L6"/>
  <c r="L7"/>
  <c r="M2"/>
  <c r="L2"/>
  <c r="K3"/>
  <c r="K4"/>
  <c r="K5"/>
  <c r="K6"/>
  <c r="K7"/>
  <c r="K2"/>
  <c r="B16"/>
  <c r="J5"/>
  <c r="J3"/>
  <c r="J4"/>
  <c r="J6"/>
  <c r="J7"/>
  <c r="J2"/>
  <c r="F3"/>
  <c r="F4"/>
  <c r="F5"/>
  <c r="F6"/>
  <c r="F7"/>
  <c r="F2"/>
  <c r="E4"/>
  <c r="E5"/>
  <c r="E6"/>
  <c r="E7"/>
  <c r="E2"/>
  <c r="D3"/>
  <c r="D4"/>
  <c r="D5"/>
  <c r="D6"/>
  <c r="D7"/>
  <c r="D2"/>
  <c r="B3"/>
  <c r="E3" s="1"/>
  <c r="B4"/>
  <c r="B5"/>
  <c r="B6"/>
  <c r="B7"/>
  <c r="B2"/>
</calcChain>
</file>

<file path=xl/sharedStrings.xml><?xml version="1.0" encoding="utf-8"?>
<sst xmlns="http://schemas.openxmlformats.org/spreadsheetml/2006/main" count="23" uniqueCount="23">
  <si>
    <t>lambda</t>
  </si>
  <si>
    <t>fwhm</t>
  </si>
  <si>
    <t>g</t>
  </si>
  <si>
    <t>h</t>
  </si>
  <si>
    <t>k</t>
  </si>
  <si>
    <t>l</t>
  </si>
  <si>
    <t>H^2</t>
  </si>
  <si>
    <t>q_el</t>
  </si>
  <si>
    <t>q_csavar</t>
  </si>
  <si>
    <t>q_atlag</t>
  </si>
  <si>
    <t>Ch00_el</t>
  </si>
  <si>
    <t>Ch00_csavar</t>
  </si>
  <si>
    <t>Ch00_atlag</t>
  </si>
  <si>
    <t>C_atlag</t>
  </si>
  <si>
    <t>C_atlag_el</t>
  </si>
  <si>
    <t>C_atlag_csavar</t>
  </si>
  <si>
    <t>g^2*C_el</t>
  </si>
  <si>
    <t>csavar</t>
  </si>
  <si>
    <t>átlag</t>
  </si>
  <si>
    <t>2theta</t>
  </si>
  <si>
    <t>d2theta</t>
  </si>
  <si>
    <t>theta_rad</t>
  </si>
  <si>
    <t>d2theta_rad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</si>
</sst>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gö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Munka1!$F$2:$F$7</c:f>
              <c:numCache>
                <c:formatCode>General</c:formatCode>
                <c:ptCount val="6"/>
                <c:pt idx="0">
                  <c:v>4.789192032470817</c:v>
                </c:pt>
                <c:pt idx="1">
                  <c:v>5.5308301361979355</c:v>
                </c:pt>
                <c:pt idx="2">
                  <c:v>7.824492521530316</c:v>
                </c:pt>
                <c:pt idx="3">
                  <c:v>9.1740993994877513</c:v>
                </c:pt>
                <c:pt idx="4">
                  <c:v>9.5819328535860357</c:v>
                </c:pt>
                <c:pt idx="5">
                  <c:v>11.064138892675288</c:v>
                </c:pt>
              </c:numCache>
            </c:numRef>
          </c:xVal>
          <c:yVal>
            <c:numRef>
              <c:f>Munka1!$E$2:$E$7</c:f>
              <c:numCache>
                <c:formatCode>General</c:formatCode>
                <c:ptCount val="6"/>
                <c:pt idx="0">
                  <c:v>1.4137919093548904E-2</c:v>
                </c:pt>
                <c:pt idx="1">
                  <c:v>2.3717611223632959E-2</c:v>
                </c:pt>
                <c:pt idx="2">
                  <c:v>2.3454097413699582E-2</c:v>
                </c:pt>
                <c:pt idx="3">
                  <c:v>3.2627783900012093E-2</c:v>
                </c:pt>
                <c:pt idx="4">
                  <c:v>2.1751563013127726E-2</c:v>
                </c:pt>
                <c:pt idx="5">
                  <c:v>4.5996386465336048E-2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0D7D-49CC-9E1E-9FEF0F06D3F8}"/>
            </c:ext>
          </c:extLst>
        </c:ser>
        <c:dLbls/>
        <c:axId val="149870080"/>
        <c:axId val="149871616"/>
      </c:scatterChart>
      <c:valAx>
        <c:axId val="1498700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871616"/>
        <c:crosses val="autoZero"/>
        <c:crossBetween val="midCat"/>
      </c:valAx>
      <c:valAx>
        <c:axId val="149871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8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7692038495188132E-2"/>
          <c:y val="0.19486111111111115"/>
          <c:w val="0.88071084864391957"/>
          <c:h val="0.72088764946048423"/>
        </c:manualLayout>
      </c:layout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Munka1!$N$2:$N$7</c:f>
              <c:numCache>
                <c:formatCode>General</c:formatCode>
                <c:ptCount val="6"/>
                <c:pt idx="0">
                  <c:v>3.103920301730136</c:v>
                </c:pt>
                <c:pt idx="1">
                  <c:v>9.3376225291188284</c:v>
                </c:pt>
                <c:pt idx="2">
                  <c:v>8.2851126633846999</c:v>
                </c:pt>
                <c:pt idx="3">
                  <c:v>21.790716666814784</c:v>
                </c:pt>
                <c:pt idx="4">
                  <c:v>12.424882924121727</c:v>
                </c:pt>
                <c:pt idx="5">
                  <c:v>37.367230470464143</c:v>
                </c:pt>
              </c:numCache>
            </c:numRef>
          </c:xVal>
          <c:yVal>
            <c:numRef>
              <c:f>Munka1!$E$2:$E$7</c:f>
              <c:numCache>
                <c:formatCode>General</c:formatCode>
                <c:ptCount val="6"/>
                <c:pt idx="0">
                  <c:v>1.4137919093548904E-2</c:v>
                </c:pt>
                <c:pt idx="1">
                  <c:v>2.3717611223632959E-2</c:v>
                </c:pt>
                <c:pt idx="2">
                  <c:v>2.3454097413699582E-2</c:v>
                </c:pt>
                <c:pt idx="3">
                  <c:v>3.2627783900012093E-2</c:v>
                </c:pt>
                <c:pt idx="4">
                  <c:v>2.1751563013127726E-2</c:v>
                </c:pt>
                <c:pt idx="5">
                  <c:v>4.5996386465336048E-2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C4E-41C7-835F-3D012275D4A7}"/>
            </c:ext>
          </c:extLst>
        </c:ser>
        <c:dLbls/>
        <c:axId val="149986304"/>
        <c:axId val="150000384"/>
      </c:scatterChart>
      <c:valAx>
        <c:axId val="1499863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000384"/>
        <c:crosses val="autoZero"/>
        <c:crossBetween val="midCat"/>
      </c:valAx>
      <c:valAx>
        <c:axId val="150000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98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csav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Munka1!$O$2:$O$7</c:f>
              <c:numCache>
                <c:formatCode>General</c:formatCode>
                <c:ptCount val="6"/>
                <c:pt idx="0">
                  <c:v>1.5636290241798432</c:v>
                </c:pt>
                <c:pt idx="1">
                  <c:v>9.3376225291188284</c:v>
                </c:pt>
                <c:pt idx="2">
                  <c:v>4.1737033717802641</c:v>
                </c:pt>
                <c:pt idx="3">
                  <c:v>20.249251179130138</c:v>
                </c:pt>
                <c:pt idx="4">
                  <c:v>6.2591515482417739</c:v>
                </c:pt>
                <c:pt idx="5">
                  <c:v>37.367230470464143</c:v>
                </c:pt>
              </c:numCache>
            </c:numRef>
          </c:xVal>
          <c:yVal>
            <c:numRef>
              <c:f>Munka1!$E$2:$E$7</c:f>
              <c:numCache>
                <c:formatCode>General</c:formatCode>
                <c:ptCount val="6"/>
                <c:pt idx="0">
                  <c:v>1.4137919093548904E-2</c:v>
                </c:pt>
                <c:pt idx="1">
                  <c:v>2.3717611223632959E-2</c:v>
                </c:pt>
                <c:pt idx="2">
                  <c:v>2.3454097413699582E-2</c:v>
                </c:pt>
                <c:pt idx="3">
                  <c:v>3.2627783900012093E-2</c:v>
                </c:pt>
                <c:pt idx="4">
                  <c:v>2.1751563013127726E-2</c:v>
                </c:pt>
                <c:pt idx="5">
                  <c:v>4.5996386465336048E-2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A0-4216-8E32-CCD3C1FCB618}"/>
            </c:ext>
          </c:extLst>
        </c:ser>
        <c:dLbls/>
        <c:axId val="151073536"/>
        <c:axId val="151075072"/>
      </c:scatterChart>
      <c:valAx>
        <c:axId val="1510735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1075072"/>
        <c:crosses val="autoZero"/>
        <c:crossBetween val="midCat"/>
      </c:valAx>
      <c:valAx>
        <c:axId val="151075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10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atlf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rich>
      </c:tx>
      <c:layout>
        <c:manualLayout>
          <c:xMode val="edge"/>
          <c:yMode val="edge"/>
          <c:x val="0.424729002624672"/>
          <c:y val="2.777777777777779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Munka1!$P$2:$P$7</c:f>
              <c:numCache>
                <c:formatCode>General</c:formatCode>
                <c:ptCount val="6"/>
                <c:pt idx="0">
                  <c:v>2.3337746629549896</c:v>
                </c:pt>
                <c:pt idx="1">
                  <c:v>9.3376225291188284</c:v>
                </c:pt>
                <c:pt idx="2">
                  <c:v>6.2294080175824824</c:v>
                </c:pt>
                <c:pt idx="3">
                  <c:v>21.019983922972461</c:v>
                </c:pt>
                <c:pt idx="4">
                  <c:v>9.34201723618175</c:v>
                </c:pt>
                <c:pt idx="5">
                  <c:v>37.367230470464143</c:v>
                </c:pt>
              </c:numCache>
            </c:numRef>
          </c:xVal>
          <c:yVal>
            <c:numRef>
              <c:f>Munka1!$E$2:$E$7</c:f>
              <c:numCache>
                <c:formatCode>General</c:formatCode>
                <c:ptCount val="6"/>
                <c:pt idx="0">
                  <c:v>1.4137919093548904E-2</c:v>
                </c:pt>
                <c:pt idx="1">
                  <c:v>2.3717611223632959E-2</c:v>
                </c:pt>
                <c:pt idx="2">
                  <c:v>2.3454097413699582E-2</c:v>
                </c:pt>
                <c:pt idx="3">
                  <c:v>3.2627783900012093E-2</c:v>
                </c:pt>
                <c:pt idx="4">
                  <c:v>2.1751563013127726E-2</c:v>
                </c:pt>
                <c:pt idx="5">
                  <c:v>4.5996386465336048E-2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3DD-484D-B603-CB1373C37466}"/>
            </c:ext>
          </c:extLst>
        </c:ser>
        <c:dLbls/>
        <c:axId val="151111936"/>
        <c:axId val="150994944"/>
      </c:scatterChart>
      <c:valAx>
        <c:axId val="1511119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994944"/>
        <c:crosses val="autoZero"/>
        <c:crossBetween val="midCat"/>
      </c:valAx>
      <c:valAx>
        <c:axId val="150994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11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7</xdr:row>
      <xdr:rowOff>127000</xdr:rowOff>
    </xdr:from>
    <xdr:to>
      <xdr:col>10</xdr:col>
      <xdr:colOff>330200</xdr:colOff>
      <xdr:row>22</xdr:row>
      <xdr:rowOff>19050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7</xdr:row>
      <xdr:rowOff>133350</xdr:rowOff>
    </xdr:from>
    <xdr:to>
      <xdr:col>17</xdr:col>
      <xdr:colOff>409575</xdr:colOff>
      <xdr:row>22</xdr:row>
      <xdr:rowOff>25400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23</xdr:row>
      <xdr:rowOff>38100</xdr:rowOff>
    </xdr:from>
    <xdr:to>
      <xdr:col>8</xdr:col>
      <xdr:colOff>304800</xdr:colOff>
      <xdr:row>37</xdr:row>
      <xdr:rowOff>114300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23</xdr:row>
      <xdr:rowOff>66675</xdr:rowOff>
    </xdr:from>
    <xdr:to>
      <xdr:col>15</xdr:col>
      <xdr:colOff>323850</xdr:colOff>
      <xdr:row>37</xdr:row>
      <xdr:rowOff>142875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N4" sqref="N4"/>
    </sheetView>
  </sheetViews>
  <sheetFormatPr defaultRowHeight="14.5"/>
  <cols>
    <col min="1" max="1" width="16.7265625" customWidth="1"/>
    <col min="2" max="2" width="12" bestFit="1" customWidth="1"/>
    <col min="11" max="11" width="10.1796875" bestFit="1" customWidth="1"/>
    <col min="12" max="12" width="14" bestFit="1" customWidth="1"/>
    <col min="13" max="13" width="10" bestFit="1" customWidth="1"/>
  </cols>
  <sheetData>
    <row r="1" spans="1:16">
      <c r="A1" t="s">
        <v>20</v>
      </c>
      <c r="B1" t="s">
        <v>22</v>
      </c>
      <c r="C1" t="s">
        <v>19</v>
      </c>
      <c r="D1" t="s">
        <v>21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14</v>
      </c>
      <c r="L1" t="s">
        <v>15</v>
      </c>
      <c r="M1" t="s">
        <v>13</v>
      </c>
      <c r="N1" t="s">
        <v>16</v>
      </c>
      <c r="O1" t="s">
        <v>17</v>
      </c>
      <c r="P1" t="s">
        <v>18</v>
      </c>
    </row>
    <row r="2" spans="1:16">
      <c r="A2">
        <v>0.13426573444442</v>
      </c>
      <c r="B2">
        <f>RADIANS(A2)</f>
        <v>2.3433791386634883E-3</v>
      </c>
      <c r="C2">
        <v>43.296999999999997</v>
      </c>
      <c r="D2">
        <f>RADIANS(C2/2)</f>
        <v>0.37783760311799242</v>
      </c>
      <c r="E2">
        <f t="shared" ref="E2:E7" si="0">(COS(D2)*B2)/$B$10</f>
        <v>1.4137919093548904E-2</v>
      </c>
      <c r="F2">
        <f>(2*SIN(D2))/$B$10</f>
        <v>4.789192032470817</v>
      </c>
      <c r="G2" s="1">
        <v>1</v>
      </c>
      <c r="H2" s="1">
        <v>1</v>
      </c>
      <c r="I2" s="1">
        <v>1</v>
      </c>
      <c r="J2">
        <f>(G2^(2)*H2^(2)+H2^(2)*I2^(2) + H2^(2) * I2^(2)) / (G2^(2) + H2^(2) + I2^(2))^2</f>
        <v>0.33333333333333331</v>
      </c>
      <c r="K2">
        <f>$B$16*(1-$B$11*$J2)</f>
        <v>0.13532750000000002</v>
      </c>
      <c r="L2">
        <f>$B$16*(1-$B$12*$J2)</f>
        <v>6.8172500000000025E-2</v>
      </c>
      <c r="M2">
        <f>$B$16*(1-$B$13*$J2)</f>
        <v>0.10175000000000002</v>
      </c>
      <c r="N2">
        <f t="shared" ref="N2:O7" si="1">$F2^(2)*K2</f>
        <v>3.103920301730136</v>
      </c>
      <c r="O2">
        <f>$F2^(2)*L2</f>
        <v>1.5636290241798432</v>
      </c>
      <c r="P2">
        <f>$F2^(2)*M2</f>
        <v>2.3337746629549896</v>
      </c>
    </row>
    <row r="3" spans="1:16">
      <c r="A3">
        <v>0.23140714788163</v>
      </c>
      <c r="B3">
        <f t="shared" ref="B3:B7" si="2">RADIANS(A3)</f>
        <v>4.0388166431838644E-3</v>
      </c>
      <c r="C3">
        <v>50.433</v>
      </c>
      <c r="D3">
        <f t="shared" ref="D3:D7" si="3">RADIANS(C3/2)</f>
        <v>0.44011095082915008</v>
      </c>
      <c r="E3">
        <f t="shared" si="0"/>
        <v>2.3717611223632959E-2</v>
      </c>
      <c r="F3">
        <f t="shared" ref="F3:F7" si="4">(2*SIN(D3))/$B$10</f>
        <v>5.5308301361979355</v>
      </c>
      <c r="G3" s="1">
        <v>2</v>
      </c>
      <c r="H3" s="1">
        <v>0</v>
      </c>
      <c r="I3" s="1">
        <v>0</v>
      </c>
      <c r="J3">
        <f t="shared" ref="J3:J7" si="5">(G3^(2)*H3^(2)+H3^(2)*I3^(2) + H3^(2) * I3^(2)) / (G3^(2) + H3^(2) + I3^(2))^2</f>
        <v>0</v>
      </c>
      <c r="K3">
        <f t="shared" ref="K3:K7" si="6">$B$16*(1-$B$11*$J3)</f>
        <v>0.30525000000000002</v>
      </c>
      <c r="L3">
        <f t="shared" ref="L3:L7" si="7">$B$16*(1-$B$12*$J3)</f>
        <v>0.30525000000000002</v>
      </c>
      <c r="M3">
        <f t="shared" ref="M3:M7" si="8">$B$16*(1-$B$13*$J3)</f>
        <v>0.30525000000000002</v>
      </c>
      <c r="N3">
        <f>$F3^(2)*K3</f>
        <v>9.3376225291188284</v>
      </c>
      <c r="O3">
        <f t="shared" si="1"/>
        <v>9.3376225291188284</v>
      </c>
      <c r="P3">
        <f t="shared" ref="P3:P7" si="9">$F3^(2)*M3</f>
        <v>9.3376225291188284</v>
      </c>
    </row>
    <row r="4" spans="1:16">
      <c r="A4">
        <v>0.25945039851653001</v>
      </c>
      <c r="B4">
        <f t="shared" si="2"/>
        <v>4.5282636997248608E-3</v>
      </c>
      <c r="C4">
        <v>74.13</v>
      </c>
      <c r="D4">
        <f t="shared" si="3"/>
        <v>0.64690628725169819</v>
      </c>
      <c r="E4">
        <f t="shared" si="0"/>
        <v>2.3454097413699582E-2</v>
      </c>
      <c r="F4">
        <f t="shared" si="4"/>
        <v>7.824492521530316</v>
      </c>
      <c r="G4" s="1">
        <v>2</v>
      </c>
      <c r="H4" s="1">
        <v>2</v>
      </c>
      <c r="I4" s="1">
        <v>2</v>
      </c>
      <c r="J4">
        <f t="shared" si="5"/>
        <v>0.33333333333333331</v>
      </c>
      <c r="K4">
        <f t="shared" si="6"/>
        <v>0.13532750000000002</v>
      </c>
      <c r="L4">
        <f t="shared" si="7"/>
        <v>6.8172500000000025E-2</v>
      </c>
      <c r="M4">
        <f t="shared" si="8"/>
        <v>0.10175000000000002</v>
      </c>
      <c r="N4">
        <f t="shared" si="1"/>
        <v>8.2851126633846999</v>
      </c>
      <c r="O4">
        <f t="shared" si="1"/>
        <v>4.1737033717802641</v>
      </c>
      <c r="P4">
        <f t="shared" si="9"/>
        <v>6.2294080175824824</v>
      </c>
    </row>
    <row r="5" spans="1:16">
      <c r="A5">
        <v>0.40705561787745997</v>
      </c>
      <c r="B5">
        <f t="shared" si="2"/>
        <v>7.1044607707015685E-3</v>
      </c>
      <c r="C5">
        <v>89.930999999999997</v>
      </c>
      <c r="D5">
        <f t="shared" si="3"/>
        <v>0.78479602480551025</v>
      </c>
      <c r="E5">
        <f t="shared" si="0"/>
        <v>3.2627783900012093E-2</v>
      </c>
      <c r="F5">
        <f t="shared" si="4"/>
        <v>9.1740993994877513</v>
      </c>
      <c r="G5" s="1">
        <v>3</v>
      </c>
      <c r="H5" s="1">
        <v>1</v>
      </c>
      <c r="I5" s="1">
        <v>1</v>
      </c>
      <c r="J5">
        <f>(G5^(2)*H5^(2)+H5^(2)*I5^(2) + H5^(2) * I5^(2)) / (G5^(2) + H5^(2) + I5^(2))^2</f>
        <v>9.0909090909090912E-2</v>
      </c>
      <c r="K5">
        <f t="shared" si="6"/>
        <v>0.25890750000000001</v>
      </c>
      <c r="L5">
        <f t="shared" si="7"/>
        <v>0.24059250000000001</v>
      </c>
      <c r="M5">
        <f t="shared" si="8"/>
        <v>0.24975</v>
      </c>
      <c r="N5">
        <f t="shared" si="1"/>
        <v>21.790716666814784</v>
      </c>
      <c r="O5">
        <f t="shared" si="1"/>
        <v>20.249251179130138</v>
      </c>
      <c r="P5">
        <f t="shared" si="9"/>
        <v>21.019983922972461</v>
      </c>
    </row>
    <row r="6" spans="1:16">
      <c r="A6">
        <v>0.28457402236714002</v>
      </c>
      <c r="B6">
        <f t="shared" si="2"/>
        <v>4.9667536559505811E-3</v>
      </c>
      <c r="C6">
        <v>95.138999999999996</v>
      </c>
      <c r="D6">
        <f t="shared" si="3"/>
        <v>0.83024439852744258</v>
      </c>
      <c r="E6">
        <f t="shared" si="0"/>
        <v>2.1751563013127726E-2</v>
      </c>
      <c r="F6">
        <f t="shared" si="4"/>
        <v>9.5819328535860357</v>
      </c>
      <c r="G6" s="1">
        <v>2</v>
      </c>
      <c r="H6" s="1">
        <v>2</v>
      </c>
      <c r="I6" s="1">
        <v>2</v>
      </c>
      <c r="J6">
        <f t="shared" si="5"/>
        <v>0.33333333333333331</v>
      </c>
      <c r="K6">
        <f t="shared" si="6"/>
        <v>0.13532750000000002</v>
      </c>
      <c r="L6">
        <f t="shared" si="7"/>
        <v>6.8172500000000025E-2</v>
      </c>
      <c r="M6">
        <f t="shared" si="8"/>
        <v>0.10175000000000002</v>
      </c>
      <c r="N6">
        <f t="shared" si="1"/>
        <v>12.424882924121727</v>
      </c>
      <c r="O6">
        <f t="shared" si="1"/>
        <v>6.2591515482417739</v>
      </c>
      <c r="P6">
        <f t="shared" si="9"/>
        <v>9.34201723618175</v>
      </c>
    </row>
    <row r="7" spans="1:16">
      <c r="A7">
        <v>0.77615879329966997</v>
      </c>
      <c r="B7">
        <f t="shared" si="2"/>
        <v>1.3546526461385345E-2</v>
      </c>
      <c r="C7">
        <v>116.919</v>
      </c>
      <c r="D7">
        <f t="shared" si="3"/>
        <v>1.020310754069625</v>
      </c>
      <c r="E7">
        <f t="shared" si="0"/>
        <v>4.5996386465336048E-2</v>
      </c>
      <c r="F7">
        <f t="shared" si="4"/>
        <v>11.064138892675288</v>
      </c>
      <c r="G7" s="1">
        <v>4</v>
      </c>
      <c r="H7" s="1">
        <v>0</v>
      </c>
      <c r="I7" s="1">
        <v>0</v>
      </c>
      <c r="J7">
        <f t="shared" si="5"/>
        <v>0</v>
      </c>
      <c r="K7">
        <f t="shared" si="6"/>
        <v>0.30525000000000002</v>
      </c>
      <c r="L7">
        <f t="shared" si="7"/>
        <v>0.30525000000000002</v>
      </c>
      <c r="M7">
        <f t="shared" si="8"/>
        <v>0.30525000000000002</v>
      </c>
      <c r="N7">
        <f t="shared" si="1"/>
        <v>37.367230470464143</v>
      </c>
      <c r="O7">
        <f t="shared" si="1"/>
        <v>37.367230470464143</v>
      </c>
      <c r="P7">
        <f t="shared" si="9"/>
        <v>37.367230470464143</v>
      </c>
    </row>
    <row r="10" spans="1:16">
      <c r="A10" t="s">
        <v>0</v>
      </c>
      <c r="B10">
        <v>0.15406</v>
      </c>
    </row>
    <row r="11" spans="1:16">
      <c r="A11" t="s">
        <v>7</v>
      </c>
      <c r="B11">
        <v>1.67</v>
      </c>
    </row>
    <row r="12" spans="1:16">
      <c r="A12" t="s">
        <v>8</v>
      </c>
      <c r="B12">
        <v>2.33</v>
      </c>
    </row>
    <row r="13" spans="1:16">
      <c r="A13" t="s">
        <v>9</v>
      </c>
      <c r="B13">
        <v>2</v>
      </c>
    </row>
    <row r="14" spans="1:16">
      <c r="A14" t="s">
        <v>10</v>
      </c>
      <c r="B14">
        <v>0.30759999999999998</v>
      </c>
    </row>
    <row r="15" spans="1:16">
      <c r="A15" t="s">
        <v>11</v>
      </c>
      <c r="B15">
        <v>0.3029</v>
      </c>
    </row>
    <row r="16" spans="1:16">
      <c r="A16" t="s">
        <v>12</v>
      </c>
      <c r="B16">
        <f>AVERAGE(B14:B15)</f>
        <v>0.30525000000000002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Munka1!P2:P2</xm:f>
              <xm:sqref>E2</xm:sqref>
            </x14:sparkline>
            <x14:sparkline>
              <xm:f>Munka1!P3:P3</xm:f>
              <xm:sqref>E3</xm:sqref>
            </x14:sparkline>
            <x14:sparkline>
              <xm:f>Munka1!P4:P4</xm:f>
              <xm:sqref>E4</xm:sqref>
            </x14:sparkline>
            <x14:sparkline>
              <xm:f>Munka1!P5:P5</xm:f>
              <xm:sqref>E5</xm:sqref>
            </x14:sparkline>
            <x14:sparkline>
              <xm:f>Munka1!P6:P6</xm:f>
              <xm:sqref>E6</xm:sqref>
            </x14:sparkline>
            <x14:sparkline>
              <xm:f>Munka1!P7:P7</xm:f>
              <xm:sqref>E7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rontgen</dc:creator>
  <cp:lastModifiedBy>Balage Paliére</cp:lastModifiedBy>
  <dcterms:created xsi:type="dcterms:W3CDTF">2019-11-21T08:11:33Z</dcterms:created>
  <dcterms:modified xsi:type="dcterms:W3CDTF">2019-11-23T23:23:26Z</dcterms:modified>
</cp:coreProperties>
</file>