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Feuil1" sheetId="1" state="visible" r:id="rId1"/>
    <sheet name="Feuil2" sheetId="2" state="visible" r:id="rId2"/>
    <sheet name="Feuil3" sheetId="3" state="visible" r:id="rId3"/>
  </sheets>
  <definedNames>
    <definedName name="_xlnm._FilterDatabase" localSheetId="1" hidden="1">'Feuil2'!$D$1:$D$1182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9">
    <numFmt numFmtId="164" formatCode="m/d/yyyy"/>
    <numFmt numFmtId="165" formatCode="#,##0.00&quot; €&quot;"/>
    <numFmt numFmtId="166" formatCode="\-#,##0.00&quot; €&quot;"/>
    <numFmt numFmtId="167" formatCode="&quot;€ &quot;#,##0.00"/>
    <numFmt numFmtId="168" formatCode="#,##0&quot; €&quot;"/>
    <numFmt numFmtId="169" formatCode="dd/mm/yy;@"/>
    <numFmt numFmtId="170" formatCode="0.0000"/>
    <numFmt numFmtId="171" formatCode="YYYY-MM-DD HH:MM:SS"/>
    <numFmt numFmtId="172" formatCode="yyyy-mm-dd h:mm:ss"/>
  </numFmts>
  <fonts count="32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000000"/>
      <sz val="10"/>
    </font>
    <font>
      <name val="Calibri"/>
      <charset val="1"/>
      <family val="2"/>
      <b val="1"/>
      <color rgb="FF002060"/>
      <sz val="12"/>
    </font>
    <font>
      <name val="Calibri"/>
      <charset val="1"/>
      <family val="2"/>
      <color rgb="FF002060"/>
      <sz val="12"/>
    </font>
    <font>
      <name val="Calibri"/>
      <charset val="1"/>
      <family val="2"/>
      <color rgb="FFFFFFFF"/>
      <sz val="11"/>
    </font>
    <font>
      <name val="Calibri"/>
      <charset val="1"/>
      <family val="2"/>
      <b val="1"/>
      <color rgb="FF000000"/>
      <sz val="18"/>
    </font>
    <font>
      <name val="Calibri"/>
      <charset val="1"/>
      <family val="2"/>
      <b val="1"/>
      <color rgb="FF000000"/>
      <sz val="12"/>
    </font>
    <font>
      <name val="Calibri"/>
      <charset val="1"/>
      <family val="2"/>
      <color rgb="FF000000"/>
      <sz val="12"/>
    </font>
    <font>
      <name val="Calibri"/>
      <charset val="1"/>
      <family val="2"/>
      <color rgb="FF002060"/>
      <sz val="11"/>
    </font>
    <font>
      <name val="Calibri"/>
      <charset val="1"/>
      <family val="2"/>
      <b val="1"/>
      <color rgb="FF002060"/>
      <sz val="11"/>
    </font>
    <font>
      <name val="Calibri"/>
      <charset val="1"/>
      <family val="2"/>
      <b val="1"/>
      <color rgb="FFFF0000"/>
      <sz val="11"/>
    </font>
    <font>
      <name val="Calibri"/>
      <charset val="1"/>
      <family val="2"/>
      <sz val="11"/>
    </font>
    <font>
      <name val="Calibri"/>
      <charset val="1"/>
      <family val="2"/>
      <b val="1"/>
      <color rgb="FF00B050"/>
      <sz val="11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sz val="14"/>
    </font>
    <font>
      <name val="Calibri"/>
      <charset val="1"/>
      <family val="2"/>
      <b val="1"/>
      <color rgb="FFFF0000"/>
      <sz val="14"/>
    </font>
    <font>
      <name val="Calibri"/>
      <charset val="1"/>
      <family val="2"/>
      <b val="1"/>
      <color rgb="FF002060"/>
      <sz val="14"/>
    </font>
    <font>
      <name val="Calibri"/>
      <charset val="1"/>
      <family val="2"/>
      <sz val="10"/>
    </font>
    <font>
      <name val="Calibri"/>
      <charset val="1"/>
      <family val="2"/>
      <b val="1"/>
      <sz val="10"/>
    </font>
    <font>
      <name val="Calibri"/>
      <charset val="1"/>
      <family val="2"/>
      <color rgb="FF000000"/>
      <sz val="10"/>
    </font>
    <font>
      <name val="Calibri"/>
      <charset val="1"/>
      <family val="2"/>
      <b val="1"/>
      <color rgb="FF000000"/>
      <sz val="10"/>
    </font>
    <font>
      <name val="Calibri"/>
      <charset val="1"/>
      <family val="2"/>
      <color rgb="FF000000"/>
      <sz val="14"/>
    </font>
    <font>
      <name val="Calibri"/>
      <charset val="1"/>
      <family val="2"/>
      <b val="1"/>
      <sz val="14"/>
    </font>
    <font>
      <name val="Calibri"/>
      <charset val="1"/>
      <family val="2"/>
      <b val="1"/>
      <color rgb="FF000000"/>
      <sz val="14"/>
    </font>
    <font>
      <name val="Calibri"/>
      <charset val="1"/>
      <family val="2"/>
      <color theme="1"/>
      <sz val="14"/>
    </font>
    <font>
      <name val="Calibri"/>
      <charset val="1"/>
      <family val="2"/>
      <b val="1"/>
      <color rgb="FFFFFFFF"/>
      <sz val="11"/>
    </font>
    <font>
      <name val="Calibri"/>
      <charset val="1"/>
      <family val="2"/>
      <b val="1"/>
      <color theme="1"/>
      <sz val="11"/>
    </font>
    <font>
      <name val="Calibri"/>
      <charset val="1"/>
      <family val="2"/>
      <color rgb="FF9C6500"/>
      <sz val="11"/>
    </font>
    <font>
      <b val="1"/>
    </font>
  </fonts>
  <fills count="16">
    <fill>
      <patternFill/>
    </fill>
    <fill>
      <patternFill patternType="gray125"/>
    </fill>
    <fill>
      <patternFill patternType="solid">
        <fgColor rgb="FFFFEB9C"/>
        <bgColor rgb="FFFFE0A3"/>
      </patternFill>
    </fill>
    <fill>
      <patternFill patternType="solid">
        <fgColor rgb="FFC4D79B"/>
        <bgColor rgb="FFDDD9C4"/>
      </patternFill>
    </fill>
    <fill>
      <patternFill patternType="solid">
        <fgColor rgb="FFF2F2F2"/>
        <bgColor rgb="FFEBF1DE"/>
      </patternFill>
    </fill>
    <fill>
      <patternFill patternType="solid">
        <fgColor rgb="FFFFE0A3"/>
        <bgColor rgb="FFFFEB9C"/>
      </patternFill>
    </fill>
    <fill>
      <patternFill patternType="solid">
        <fgColor rgb="FFDCE6F1"/>
        <bgColor rgb="FFDAEEF3"/>
      </patternFill>
    </fill>
    <fill>
      <patternFill patternType="solid">
        <fgColor rgb="FFFDE9D9"/>
        <bgColor rgb="FFEBF1DE"/>
      </patternFill>
    </fill>
    <fill>
      <patternFill patternType="solid">
        <fgColor rgb="FFEBF1DE"/>
        <bgColor rgb="FFF2F2F2"/>
      </patternFill>
    </fill>
    <fill>
      <patternFill patternType="solid">
        <fgColor rgb="FFDAEEF3"/>
        <bgColor rgb="FFDCE6F1"/>
      </patternFill>
    </fill>
    <fill>
      <patternFill patternType="solid">
        <fgColor rgb="FFB8CCE4"/>
        <bgColor rgb="FFDDD9C4"/>
      </patternFill>
    </fill>
    <fill>
      <patternFill patternType="solid">
        <fgColor rgb="FFFCD5B4"/>
        <bgColor rgb="FFFFE0A3"/>
      </patternFill>
    </fill>
    <fill>
      <patternFill patternType="solid">
        <fgColor rgb="FFDDD9C4"/>
        <bgColor rgb="FFDCE6F1"/>
      </patternFill>
    </fill>
    <fill>
      <patternFill patternType="solid">
        <fgColor rgb="FF92D050"/>
        <bgColor rgb="FFC4D79B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C000"/>
      </patternFill>
    </fill>
  </fills>
  <borders count="92">
    <border>
      <left/>
      <right/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mediumDashed">
        <color rgb="FF002060"/>
      </left>
      <right style="mediumDashed">
        <color rgb="FF002060"/>
      </right>
      <top style="mediumDashed">
        <color rgb="FF002060"/>
      </top>
      <bottom/>
      <diagonal/>
    </border>
    <border>
      <left style="mediumDashed">
        <color rgb="FF002060"/>
      </left>
      <right/>
      <top/>
      <bottom style="thin"/>
      <diagonal/>
    </border>
    <border>
      <left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>
        <color rgb="FF002060"/>
      </top>
      <bottom style="thin"/>
      <diagonal/>
    </border>
    <border>
      <left style="thin"/>
      <right style="mediumDashed">
        <color rgb="FF002060"/>
      </right>
      <top style="thin">
        <color rgb="FF002060"/>
      </top>
      <bottom style="thin"/>
      <diagonal/>
    </border>
    <border>
      <left style="mediumDashed">
        <color rgb="FF002060"/>
      </left>
      <right style="thin"/>
      <top style="thin"/>
      <bottom/>
      <diagonal/>
    </border>
    <border>
      <left style="thin"/>
      <right style="hair"/>
      <top style="thin"/>
      <bottom style="thin">
        <color rgb="FF002060"/>
      </bottom>
      <diagonal/>
    </border>
    <border>
      <left style="hair"/>
      <right style="hair"/>
      <top style="thin"/>
      <bottom/>
      <diagonal/>
    </border>
    <border>
      <left/>
      <right style="mediumDashed">
        <color rgb="FF002060"/>
      </right>
      <top style="thin"/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mediumDashed">
        <color rgb="FF002060"/>
      </left>
      <right style="thin"/>
      <top style="thin">
        <color rgb="FF002060"/>
      </top>
      <bottom style="thin"/>
      <diagonal/>
    </border>
    <border>
      <left style="thin"/>
      <right style="hair"/>
      <top style="thin">
        <color rgb="FF002060"/>
      </top>
      <bottom style="hair"/>
      <diagonal/>
    </border>
    <border>
      <left style="hair"/>
      <right style="hair"/>
      <top style="thin">
        <color rgb="FF002060"/>
      </top>
      <bottom style="hair"/>
      <diagonal/>
    </border>
    <border>
      <left/>
      <right style="mediumDashed">
        <color rgb="FF002060"/>
      </right>
      <top/>
      <bottom/>
      <diagonal/>
    </border>
    <border>
      <left style="mediumDashed">
        <color rgb="FF002060"/>
      </left>
      <right style="thin"/>
      <top style="thin"/>
      <bottom style="thin"/>
      <diagonal/>
    </border>
    <border>
      <left style="thin"/>
      <right style="hair"/>
      <top style="hair"/>
      <bottom style="thin"/>
      <diagonal/>
    </border>
    <border>
      <left style="hair"/>
      <right style="hair"/>
      <top style="hair"/>
      <bottom style="thin"/>
      <diagonal/>
    </border>
    <border>
      <left style="mediumDashed">
        <color rgb="FF002060"/>
      </left>
      <right/>
      <top/>
      <bottom/>
      <diagonal/>
    </border>
    <border>
      <left/>
      <right/>
      <top style="thin"/>
      <bottom/>
      <diagonal/>
    </border>
    <border>
      <left style="mediumDashed">
        <color rgb="FF002060"/>
      </left>
      <right style="thin"/>
      <top style="thin"/>
      <bottom style="mediumDashed">
        <color rgb="FF002060"/>
      </bottom>
      <diagonal/>
    </border>
    <border>
      <left style="thin"/>
      <right style="thin"/>
      <top style="thin"/>
      <bottom style="mediumDashed">
        <color rgb="FF002060"/>
      </bottom>
      <diagonal/>
    </border>
    <border>
      <left/>
      <right/>
      <top/>
      <bottom style="mediumDashed">
        <color rgb="FF002060"/>
      </bottom>
      <diagonal/>
    </border>
    <border>
      <left/>
      <right style="mediumDashed">
        <color rgb="FF002060"/>
      </right>
      <top/>
      <bottom style="mediumDashed">
        <color rgb="FF002060"/>
      </bottom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/>
      <diagonal/>
    </border>
    <border>
      <left style="medium">
        <color rgb="FF002060"/>
      </left>
      <right style="thin">
        <color rgb="FF002060"/>
      </right>
      <top style="medium">
        <color rgb="FF002060"/>
      </top>
      <bottom style="thin">
        <color rgb="FF002060"/>
      </bottom>
      <diagonal/>
    </border>
    <border>
      <left/>
      <right style="medium">
        <color rgb="FF002060"/>
      </right>
      <top style="medium">
        <color rgb="FF002060"/>
      </top>
      <bottom/>
      <diagonal/>
    </border>
    <border>
      <left style="medium">
        <color rgb="FF002060"/>
      </left>
      <right style="thin"/>
      <top style="medium">
        <color rgb="FF002060"/>
      </top>
      <bottom/>
      <diagonal/>
    </border>
    <border>
      <left style="medium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 style="medium">
        <color rgb="FF002060"/>
      </right>
      <top style="thin">
        <color rgb="FF002060"/>
      </top>
      <bottom/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/>
      <right style="medium">
        <color rgb="FF002060"/>
      </right>
      <top style="medium">
        <color rgb="FF002060"/>
      </top>
      <bottom style="thin">
        <color rgb="FF002060"/>
      </bottom>
      <diagonal/>
    </border>
    <border>
      <left style="medium">
        <color rgb="FF002060"/>
      </left>
      <right/>
      <top style="medium">
        <color rgb="FF002060"/>
      </top>
      <bottom/>
      <diagonal/>
    </border>
    <border>
      <left/>
      <right/>
      <top style="medium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 style="thin">
        <color rgb="FF002060"/>
      </right>
      <top style="medium">
        <color rgb="FF002060"/>
      </top>
      <bottom/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/>
      <top/>
      <bottom style="thin">
        <color rgb="FF002060"/>
      </bottom>
      <diagonal/>
    </border>
    <border>
      <left style="medium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medium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medium">
        <color rgb="FF002060"/>
      </right>
      <top/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medium">
        <color rgb="FF002060"/>
      </top>
      <bottom style="thin">
        <color rgb="FF002060"/>
      </bottom>
      <diagonal/>
    </border>
    <border>
      <left style="medium">
        <color rgb="FF002060"/>
      </left>
      <right/>
      <top style="thin">
        <color rgb="FF002060"/>
      </top>
      <bottom style="thin"/>
      <diagonal/>
    </border>
    <border>
      <left/>
      <right/>
      <top style="thin">
        <color rgb="FF002060"/>
      </top>
      <bottom style="thin"/>
      <diagonal/>
    </border>
    <border>
      <left/>
      <right style="thin"/>
      <top style="thin">
        <color rgb="FF002060"/>
      </top>
      <bottom style="thin"/>
      <diagonal/>
    </border>
    <border>
      <left style="thin"/>
      <right style="medium">
        <color rgb="FF002060"/>
      </right>
      <top/>
      <bottom/>
      <diagonal/>
    </border>
    <border>
      <left/>
      <right/>
      <top style="thin"/>
      <bottom style="thin"/>
      <diagonal/>
    </border>
    <border>
      <left/>
      <right style="medium">
        <color rgb="FF002060"/>
      </right>
      <top style="thin">
        <color rgb="FF002060"/>
      </top>
      <bottom style="thin"/>
      <diagonal/>
    </border>
    <border>
      <left/>
      <right style="thin"/>
      <top style="thin">
        <color rgb="FF002060"/>
      </top>
      <bottom/>
      <diagonal/>
    </border>
    <border>
      <left style="thin"/>
      <right style="thin"/>
      <top/>
      <bottom style="thin"/>
      <diagonal/>
    </border>
    <border>
      <left style="thin"/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 style="thin">
        <color rgb="FF002060"/>
      </left>
      <right/>
      <top style="thin">
        <color rgb="FF002060"/>
      </top>
      <bottom style="thin"/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rgb="FF002060"/>
      </left>
      <right style="thin"/>
      <top style="thin">
        <color rgb="FF002060"/>
      </top>
      <bottom style="thin"/>
      <diagonal/>
    </border>
    <border>
      <left style="thin"/>
      <right/>
      <top/>
      <bottom style="thin"/>
      <diagonal/>
    </border>
    <border>
      <left style="thin"/>
      <right style="medium">
        <color rgb="FF002060"/>
      </right>
      <top/>
      <bottom style="thin"/>
      <diagonal/>
    </border>
    <border>
      <left style="medium">
        <color rgb="FF002060"/>
      </left>
      <right style="medium">
        <color rgb="FF002060"/>
      </right>
      <top style="thin">
        <color rgb="FF002060"/>
      </top>
      <bottom/>
      <diagonal/>
    </border>
    <border>
      <left/>
      <right/>
      <top style="mediumDashed">
        <color rgb="FF002060"/>
      </top>
      <bottom/>
      <diagonal/>
    </border>
    <border>
      <left/>
      <right style="mediumDashed">
        <color rgb="FF002060"/>
      </right>
      <top style="mediumDashed">
        <color rgb="FF002060"/>
      </top>
      <bottom/>
      <diagonal/>
    </border>
    <border>
      <left/>
      <right style="thin"/>
      <top style="thin"/>
      <bottom/>
      <diagonal/>
    </border>
    <border>
      <left/>
      <right style="thin"/>
      <top style="thin"/>
      <bottom style="thin"/>
      <diagonal/>
    </border>
    <border>
      <left/>
      <right style="mediumDashed">
        <color rgb="FF002060"/>
      </right>
      <top style="thin">
        <color rgb="FF002060"/>
      </top>
      <bottom/>
      <diagonal/>
    </border>
    <border>
      <left/>
      <right style="mediumDashed">
        <color rgb="FF002060"/>
      </right>
      <top style="thin">
        <color rgb="FF002060"/>
      </top>
      <bottom style="thin"/>
      <diagonal/>
    </border>
    <border>
      <left/>
      <right style="hair"/>
      <top style="thin"/>
      <bottom/>
      <diagonal/>
    </border>
    <border>
      <left/>
      <right style="hair"/>
      <top style="thin"/>
      <bottom style="thin">
        <color rgb="FF002060"/>
      </bottom>
      <diagonal/>
    </border>
    <border>
      <left/>
      <right style="hair"/>
      <top style="thin">
        <color rgb="FF002060"/>
      </top>
      <bottom/>
      <diagonal/>
    </border>
    <border>
      <left/>
      <right style="hair"/>
      <top style="thin">
        <color rgb="FF002060"/>
      </top>
      <bottom style="hair"/>
      <diagonal/>
    </border>
    <border>
      <left/>
      <right/>
      <top style="thin">
        <color rgb="FF002060"/>
      </top>
      <bottom style="hair"/>
      <diagonal/>
    </border>
    <border>
      <left/>
      <right/>
      <top style="hair"/>
      <bottom/>
      <diagonal/>
    </border>
    <border>
      <left/>
      <right style="hair"/>
      <top style="hair"/>
      <bottom/>
      <diagonal/>
    </border>
    <border>
      <left/>
      <right style="hair"/>
      <top style="hair"/>
      <bottom style="thin"/>
      <diagonal/>
    </border>
    <border>
      <left/>
      <right/>
      <top style="hair"/>
      <bottom style="thin"/>
      <diagonal/>
    </border>
    <border>
      <left/>
      <right style="thin"/>
      <top style="thin"/>
      <bottom style="mediumDashed">
        <color rgb="FF002060"/>
      </bottom>
      <diagonal/>
    </border>
    <border>
      <left/>
      <right style="thin">
        <color rgb="FF002060"/>
      </right>
      <top style="medium">
        <color rgb="FF002060"/>
      </top>
      <bottom/>
      <diagonal/>
    </border>
    <border>
      <left/>
      <right/>
      <top style="medium">
        <color rgb="FF002060"/>
      </top>
      <bottom style="thin">
        <color rgb="FF002060"/>
      </bottom>
      <diagonal/>
    </border>
    <border>
      <left/>
      <right style="thin">
        <color rgb="FF002060"/>
      </right>
      <top style="medium">
        <color rgb="FF002060"/>
      </top>
      <bottom style="thin">
        <color rgb="FF002060"/>
      </bottom>
      <diagonal/>
    </border>
    <border>
      <left/>
      <right style="medium">
        <color rgb="FF002060"/>
      </right>
      <top/>
      <bottom/>
      <diagonal/>
    </border>
    <border>
      <left/>
      <right style="thin"/>
      <top style="medium">
        <color rgb="FF002060"/>
      </top>
      <bottom/>
      <diagonal/>
    </border>
    <border>
      <left style="thin"/>
      <right style="thin"/>
      <top style="thin"/>
      <bottom style="thin"/>
    </border>
  </borders>
  <cellStyleXfs count="8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0" fillId="0" borderId="0" applyAlignment="1">
      <alignment horizontal="general" vertical="bottom"/>
    </xf>
    <xf numFmtId="0" fontId="4" fillId="0" borderId="0" applyAlignment="1">
      <alignment horizontal="general" vertical="bottom"/>
    </xf>
    <xf numFmtId="0" fontId="30" fillId="2" borderId="0" applyAlignment="1">
      <alignment horizontal="general" vertical="bottom"/>
    </xf>
  </cellStyleXfs>
  <cellXfs count="44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49" fontId="0" fillId="0" borderId="0" applyAlignment="1" pivotButton="0" quotePrefix="0" xfId="0">
      <alignment horizontal="center" vertical="bottom"/>
    </xf>
    <xf numFmtId="49" fontId="0" fillId="0" borderId="0" applyAlignment="1" pivotButton="0" quotePrefix="0" xfId="0">
      <alignment horizontal="left" vertical="bottom"/>
    </xf>
    <xf numFmtId="164" fontId="0" fillId="0" borderId="0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  <xf numFmtId="9" fontId="0" fillId="0" borderId="0" applyAlignment="1" pivotButton="0" quotePrefix="0" xfId="19">
      <alignment horizontal="general" vertical="bottom"/>
    </xf>
    <xf numFmtId="10" fontId="0" fillId="0" borderId="0" applyAlignment="1" pivotButton="0" quotePrefix="0" xfId="0">
      <alignment horizontal="general" vertical="bottom"/>
    </xf>
    <xf numFmtId="165" fontId="0" fillId="0" borderId="0" applyAlignment="1" pivotButton="0" quotePrefix="0" xfId="19">
      <alignment horizontal="center" vertical="center"/>
    </xf>
    <xf numFmtId="0" fontId="0" fillId="0" borderId="0" applyAlignment="1" pivotButton="0" quotePrefix="0" xfId="0">
      <alignment horizontal="center" vertical="bottom"/>
    </xf>
    <xf numFmtId="0" fontId="5" fillId="0" borderId="1" applyAlignment="1" pivotButton="0" quotePrefix="0" xfId="0">
      <alignment horizontal="left" vertical="center" wrapText="1"/>
    </xf>
    <xf numFmtId="164" fontId="6" fillId="0" borderId="2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center" vertical="bottom"/>
    </xf>
    <xf numFmtId="9" fontId="0" fillId="0" borderId="0" applyAlignment="1" pivotButton="0" quotePrefix="0" xfId="19">
      <alignment horizontal="center" vertical="center"/>
    </xf>
    <xf numFmtId="0" fontId="5" fillId="0" borderId="3" applyAlignment="1" pivotButton="0" quotePrefix="0" xfId="0">
      <alignment horizontal="left" vertical="center" wrapText="1"/>
    </xf>
    <xf numFmtId="49" fontId="6" fillId="0" borderId="4" applyAlignment="1" pivotButton="0" quotePrefix="0" xfId="0">
      <alignment horizontal="center" vertical="center"/>
    </xf>
    <xf numFmtId="0" fontId="8" fillId="3" borderId="5" applyAlignment="1" pivotButton="0" quotePrefix="0" xfId="0">
      <alignment horizontal="center" vertical="bottom"/>
    </xf>
    <xf numFmtId="0" fontId="5" fillId="0" borderId="3" applyAlignment="1" pivotButton="0" quotePrefix="0" xfId="0">
      <alignment horizontal="left" vertical="center"/>
    </xf>
    <xf numFmtId="0" fontId="6" fillId="0" borderId="4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0" fillId="4" borderId="6" applyAlignment="1" pivotButton="0" quotePrefix="0" xfId="0">
      <alignment horizontal="general" vertical="bottom"/>
    </xf>
    <xf numFmtId="0" fontId="0" fillId="4" borderId="7" applyAlignment="1" pivotButton="0" quotePrefix="0" xfId="0">
      <alignment horizontal="general" vertical="bottom"/>
    </xf>
    <xf numFmtId="0" fontId="9" fillId="5" borderId="8" applyAlignment="1" pivotButton="0" quotePrefix="0" xfId="0">
      <alignment horizontal="center" vertical="bottom"/>
    </xf>
    <xf numFmtId="0" fontId="0" fillId="4" borderId="0" applyAlignment="1" pivotButton="0" quotePrefix="0" xfId="0">
      <alignment horizontal="general" vertical="bottom"/>
    </xf>
    <xf numFmtId="0" fontId="9" fillId="5" borderId="9" applyAlignment="1" pivotButton="0" quotePrefix="0" xfId="0">
      <alignment horizontal="center" vertical="bottom"/>
    </xf>
    <xf numFmtId="0" fontId="9" fillId="5" borderId="10" applyAlignment="1" pivotButton="0" quotePrefix="0" xfId="0">
      <alignment horizontal="center" vertical="bottom"/>
    </xf>
    <xf numFmtId="0" fontId="10" fillId="4" borderId="11" applyAlignment="1" pivotButton="0" quotePrefix="0" xfId="0">
      <alignment horizontal="left" vertical="bottom"/>
    </xf>
    <xf numFmtId="0" fontId="11" fillId="4" borderId="12" applyAlignment="1" pivotButton="0" quotePrefix="0" xfId="0">
      <alignment horizontal="center" vertical="bottom"/>
    </xf>
    <xf numFmtId="165" fontId="11" fillId="4" borderId="13" applyAlignment="1" pivotButton="0" quotePrefix="0" xfId="0">
      <alignment horizontal="center" vertical="bottom"/>
    </xf>
    <xf numFmtId="165" fontId="12" fillId="4" borderId="13" applyAlignment="1" pivotButton="0" quotePrefix="0" xfId="0">
      <alignment horizontal="center" vertical="bottom"/>
    </xf>
    <xf numFmtId="0" fontId="0" fillId="4" borderId="0" applyAlignment="1" pivotButton="0" quotePrefix="0" xfId="0">
      <alignment horizontal="center" vertical="bottom"/>
    </xf>
    <xf numFmtId="0" fontId="0" fillId="4" borderId="14" applyAlignment="1" pivotButton="0" quotePrefix="0" xfId="0">
      <alignment horizontal="center" vertical="bottom"/>
    </xf>
    <xf numFmtId="0" fontId="5" fillId="0" borderId="15" applyAlignment="1" pivotButton="0" quotePrefix="0" xfId="0">
      <alignment horizontal="left" vertical="center" wrapText="1"/>
    </xf>
    <xf numFmtId="49" fontId="6" fillId="0" borderId="16" applyAlignment="1" pivotButton="0" quotePrefix="0" xfId="0">
      <alignment horizontal="center" vertical="center"/>
    </xf>
    <xf numFmtId="0" fontId="10" fillId="4" borderId="17" applyAlignment="1" pivotButton="0" quotePrefix="0" xfId="0">
      <alignment horizontal="left" vertical="bottom"/>
    </xf>
    <xf numFmtId="0" fontId="11" fillId="4" borderId="18" applyAlignment="1" pivotButton="0" quotePrefix="0" xfId="0">
      <alignment horizontal="center" vertical="bottom"/>
    </xf>
    <xf numFmtId="165" fontId="11" fillId="4" borderId="19" applyAlignment="1" pivotButton="0" quotePrefix="0" xfId="0">
      <alignment horizontal="center" vertical="bottom"/>
    </xf>
    <xf numFmtId="166" fontId="13" fillId="4" borderId="19" applyAlignment="1" pivotButton="0" quotePrefix="0" xfId="0">
      <alignment horizontal="center" vertical="bottom"/>
    </xf>
    <xf numFmtId="0" fontId="0" fillId="4" borderId="20" applyAlignment="1" pivotButton="0" quotePrefix="0" xfId="0">
      <alignment horizontal="center" vertical="bottom"/>
    </xf>
    <xf numFmtId="49" fontId="14" fillId="0" borderId="0" applyAlignment="1" pivotButton="0" quotePrefix="0" xfId="0">
      <alignment horizontal="center" vertical="center"/>
    </xf>
    <xf numFmtId="0" fontId="10" fillId="4" borderId="21" applyAlignment="1" pivotButton="0" quotePrefix="0" xfId="0">
      <alignment horizontal="left" vertical="bottom"/>
    </xf>
    <xf numFmtId="0" fontId="11" fillId="4" borderId="22" applyAlignment="1" pivotButton="0" quotePrefix="0" xfId="0">
      <alignment horizontal="center" vertical="bottom"/>
    </xf>
    <xf numFmtId="165" fontId="11" fillId="4" borderId="23" applyAlignment="1" pivotButton="0" quotePrefix="0" xfId="0">
      <alignment horizontal="center" vertical="bottom"/>
    </xf>
    <xf numFmtId="165" fontId="15" fillId="4" borderId="23" applyAlignment="1" pivotButton="0" quotePrefix="0" xfId="0">
      <alignment horizontal="center" vertical="bottom"/>
    </xf>
    <xf numFmtId="0" fontId="0" fillId="4" borderId="24" applyAlignment="1" pivotButton="0" quotePrefix="0" xfId="0">
      <alignment horizontal="general" vertical="center"/>
    </xf>
    <xf numFmtId="0" fontId="0" fillId="4" borderId="0" applyAlignment="1" pivotButton="0" quotePrefix="0" xfId="0">
      <alignment horizontal="general" vertical="center"/>
    </xf>
    <xf numFmtId="9" fontId="0" fillId="4" borderId="25" applyAlignment="1" pivotButton="0" quotePrefix="0" xfId="0">
      <alignment horizontal="center" vertical="center"/>
    </xf>
    <xf numFmtId="0" fontId="16" fillId="4" borderId="0" applyAlignment="1" pivotButton="0" quotePrefix="0" xfId="0">
      <alignment horizontal="general" vertical="center"/>
    </xf>
    <xf numFmtId="0" fontId="16" fillId="4" borderId="0" applyAlignment="1" pivotButton="0" quotePrefix="0" xfId="0">
      <alignment horizontal="general" vertical="bottom"/>
    </xf>
    <xf numFmtId="0" fontId="17" fillId="0" borderId="0" applyAlignment="1" pivotButton="0" quotePrefix="0" xfId="0">
      <alignment horizontal="center" vertical="center" textRotation="90"/>
    </xf>
    <xf numFmtId="49" fontId="18" fillId="0" borderId="0" applyAlignment="1" pivotButton="0" quotePrefix="0" xfId="0">
      <alignment horizontal="general" vertical="center"/>
    </xf>
    <xf numFmtId="49" fontId="18" fillId="0" borderId="20" applyAlignment="1" pivotButton="0" quotePrefix="0" xfId="0">
      <alignment horizontal="general" vertical="center"/>
    </xf>
    <xf numFmtId="0" fontId="9" fillId="4" borderId="24" applyAlignment="1" pivotButton="0" quotePrefix="0" xfId="0">
      <alignment horizontal="general" vertical="center"/>
    </xf>
    <xf numFmtId="0" fontId="9" fillId="4" borderId="0" applyAlignment="1" pivotButton="0" quotePrefix="0" xfId="0">
      <alignment horizontal="general" vertical="center"/>
    </xf>
    <xf numFmtId="0" fontId="9" fillId="4" borderId="8" applyAlignment="1" pivotButton="0" quotePrefix="0" xfId="0">
      <alignment horizontal="center" vertical="center"/>
    </xf>
    <xf numFmtId="9" fontId="0" fillId="4" borderId="8" applyAlignment="1" pivotButton="0" quotePrefix="0" xfId="0">
      <alignment horizontal="center" vertical="bottom"/>
    </xf>
    <xf numFmtId="165" fontId="12" fillId="4" borderId="8" applyAlignment="1" pivotButton="0" quotePrefix="0" xfId="0">
      <alignment horizontal="center" vertical="bottom"/>
    </xf>
    <xf numFmtId="0" fontId="0" fillId="4" borderId="24" applyAlignment="1" pivotButton="0" quotePrefix="0" xfId="0">
      <alignment horizontal="general" vertical="bottom"/>
    </xf>
    <xf numFmtId="0" fontId="9" fillId="4" borderId="21" applyAlignment="1" pivotButton="0" quotePrefix="0" xfId="0">
      <alignment horizontal="left" vertical="center"/>
    </xf>
    <xf numFmtId="165" fontId="0" fillId="4" borderId="0" applyAlignment="1" pivotButton="0" quotePrefix="0" xfId="0">
      <alignment horizontal="center" vertical="bottom"/>
    </xf>
    <xf numFmtId="49" fontId="17" fillId="0" borderId="0" applyAlignment="1" pivotButton="0" quotePrefix="0" xfId="20">
      <alignment horizontal="center" vertical="center" textRotation="90"/>
    </xf>
    <xf numFmtId="0" fontId="9" fillId="4" borderId="26" applyAlignment="1" pivotButton="0" quotePrefix="0" xfId="0">
      <alignment horizontal="left" vertical="center"/>
    </xf>
    <xf numFmtId="165" fontId="19" fillId="3" borderId="27" applyAlignment="1" pivotButton="0" quotePrefix="0" xfId="0">
      <alignment horizontal="center" vertical="bottom"/>
    </xf>
    <xf numFmtId="165" fontId="9" fillId="4" borderId="28" applyAlignment="1" pivotButton="0" quotePrefix="0" xfId="0">
      <alignment horizontal="center" vertical="bottom"/>
    </xf>
    <xf numFmtId="164" fontId="17" fillId="4" borderId="28" applyAlignment="1" pivotButton="0" quotePrefix="0" xfId="20">
      <alignment horizontal="right" vertical="center" textRotation="90"/>
    </xf>
    <xf numFmtId="167" fontId="20" fillId="4" borderId="28" applyAlignment="1" pivotButton="0" quotePrefix="0" xfId="0">
      <alignment horizontal="right" vertical="center" textRotation="90"/>
    </xf>
    <xf numFmtId="0" fontId="21" fillId="4" borderId="28" applyAlignment="1" pivotButton="0" quotePrefix="0" xfId="0">
      <alignment horizontal="right" vertical="center" textRotation="90"/>
    </xf>
    <xf numFmtId="0" fontId="0" fillId="4" borderId="28" applyAlignment="1" pivotButton="0" quotePrefix="0" xfId="0">
      <alignment horizontal="center" vertical="bottom"/>
    </xf>
    <xf numFmtId="0" fontId="0" fillId="4" borderId="29" applyAlignment="1" pivotButton="0" quotePrefix="0" xfId="0">
      <alignment horizontal="center" vertical="bottom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20">
      <alignment horizontal="center" vertical="center"/>
    </xf>
    <xf numFmtId="0" fontId="21" fillId="0" borderId="0" applyAlignment="1" pivotButton="0" quotePrefix="0" xfId="0">
      <alignment horizontal="general" vertical="center"/>
    </xf>
    <xf numFmtId="0" fontId="20" fillId="0" borderId="0" applyAlignment="1" pivotButton="0" quotePrefix="0" xfId="0">
      <alignment horizontal="general" vertical="center"/>
    </xf>
    <xf numFmtId="0" fontId="22" fillId="0" borderId="0" applyAlignment="1" pivotButton="0" quotePrefix="0" xfId="0">
      <alignment horizontal="general" vertical="center"/>
    </xf>
    <xf numFmtId="0" fontId="23" fillId="0" borderId="0" applyAlignment="1" pivotButton="0" quotePrefix="0" xfId="0">
      <alignment horizontal="general" vertical="center"/>
    </xf>
    <xf numFmtId="0" fontId="22" fillId="0" borderId="0" applyAlignment="1" pivotButton="0" quotePrefix="0" xfId="19">
      <alignment horizontal="general" vertical="center"/>
    </xf>
    <xf numFmtId="0" fontId="21" fillId="0" borderId="0" applyAlignment="1" pivotButton="0" quotePrefix="0" xfId="0">
      <alignment horizontal="center" vertical="center"/>
    </xf>
    <xf numFmtId="0" fontId="17" fillId="0" borderId="0" applyAlignment="1" pivotButton="0" quotePrefix="0" xfId="20">
      <alignment horizontal="left" vertical="center"/>
    </xf>
    <xf numFmtId="0" fontId="17" fillId="0" borderId="0" applyAlignment="1" pivotButton="0" quotePrefix="0" xfId="20">
      <alignment horizontal="general" vertical="center"/>
    </xf>
    <xf numFmtId="0" fontId="17" fillId="0" borderId="0" applyAlignment="1" pivotButton="0" quotePrefix="0" xfId="0">
      <alignment horizontal="general" vertical="center"/>
    </xf>
    <xf numFmtId="168" fontId="17" fillId="0" borderId="0" applyAlignment="1" pivotButton="0" quotePrefix="0" xfId="20">
      <alignment horizontal="general" vertical="center"/>
    </xf>
    <xf numFmtId="165" fontId="22" fillId="0" borderId="0" applyAlignment="1" pivotButton="0" quotePrefix="0" xfId="0">
      <alignment horizontal="general" vertical="center"/>
    </xf>
    <xf numFmtId="10" fontId="22" fillId="0" borderId="0" applyAlignment="1" pivotButton="0" quotePrefix="0" xfId="0">
      <alignment horizontal="general" vertical="center"/>
    </xf>
    <xf numFmtId="0" fontId="9" fillId="6" borderId="30" applyAlignment="1" pivotButton="0" quotePrefix="0" xfId="0">
      <alignment horizontal="center" vertical="bottom"/>
    </xf>
    <xf numFmtId="0" fontId="9" fillId="7" borderId="31" applyAlignment="1" pivotButton="0" quotePrefix="0" xfId="0">
      <alignment horizontal="center" vertical="bottom"/>
    </xf>
    <xf numFmtId="0" fontId="9" fillId="8" borderId="31" applyAlignment="1" pivotButton="0" quotePrefix="0" xfId="0">
      <alignment horizontal="center" vertical="bottom"/>
    </xf>
    <xf numFmtId="0" fontId="9" fillId="9" borderId="32" applyAlignment="1" pivotButton="0" quotePrefix="0" xfId="0">
      <alignment horizontal="center" vertical="center"/>
    </xf>
    <xf numFmtId="0" fontId="9" fillId="0" borderId="33" applyAlignment="1" pivotButton="0" quotePrefix="0" xfId="0">
      <alignment horizontal="center" vertical="center"/>
    </xf>
    <xf numFmtId="0" fontId="9" fillId="10" borderId="33" applyAlignment="1" pivotButton="0" quotePrefix="0" xfId="0">
      <alignment horizontal="center" vertical="center"/>
    </xf>
    <xf numFmtId="0" fontId="9" fillId="11" borderId="33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bottom"/>
    </xf>
    <xf numFmtId="0" fontId="17" fillId="6" borderId="34" applyAlignment="1" pivotButton="0" quotePrefix="0" xfId="0">
      <alignment horizontal="center" vertical="center"/>
    </xf>
    <xf numFmtId="0" fontId="17" fillId="6" borderId="35" applyAlignment="1" pivotButton="0" quotePrefix="0" xfId="20">
      <alignment horizontal="center" vertical="center"/>
    </xf>
    <xf numFmtId="0" fontId="17" fillId="6" borderId="36" applyAlignment="1" pivotButton="0" quotePrefix="0" xfId="20">
      <alignment horizontal="center" vertical="center"/>
    </xf>
    <xf numFmtId="0" fontId="25" fillId="6" borderId="37" applyAlignment="1" pivotButton="0" quotePrefix="0" xfId="0">
      <alignment horizontal="center" vertical="center"/>
    </xf>
    <xf numFmtId="0" fontId="17" fillId="7" borderId="34" applyAlignment="1" pivotButton="0" quotePrefix="0" xfId="0">
      <alignment horizontal="center" vertical="center"/>
    </xf>
    <xf numFmtId="0" fontId="17" fillId="7" borderId="35" applyAlignment="1" pivotButton="0" quotePrefix="0" xfId="0">
      <alignment horizontal="center" vertical="center"/>
    </xf>
    <xf numFmtId="0" fontId="17" fillId="7" borderId="36" applyAlignment="1" pivotButton="0" quotePrefix="0" xfId="0">
      <alignment horizontal="center" vertical="center"/>
    </xf>
    <xf numFmtId="0" fontId="25" fillId="7" borderId="37" applyAlignment="1" pivotButton="0" quotePrefix="0" xfId="0">
      <alignment horizontal="center" vertical="center"/>
    </xf>
    <xf numFmtId="0" fontId="17" fillId="8" borderId="34" applyAlignment="1" pivotButton="0" quotePrefix="0" xfId="0">
      <alignment horizontal="center" vertical="center"/>
    </xf>
    <xf numFmtId="0" fontId="17" fillId="8" borderId="35" applyAlignment="1" pivotButton="0" quotePrefix="0" xfId="0">
      <alignment horizontal="center" vertical="center"/>
    </xf>
    <xf numFmtId="0" fontId="17" fillId="8" borderId="36" applyAlignment="1" pivotButton="0" quotePrefix="0" xfId="0">
      <alignment horizontal="center" vertical="center"/>
    </xf>
    <xf numFmtId="0" fontId="25" fillId="8" borderId="37" applyAlignment="1" pivotButton="0" quotePrefix="0" xfId="0">
      <alignment horizontal="center" vertical="center"/>
    </xf>
    <xf numFmtId="165" fontId="26" fillId="12" borderId="38" applyAlignment="1" pivotButton="0" quotePrefix="0" xfId="0">
      <alignment horizontal="center" vertical="bottom"/>
    </xf>
    <xf numFmtId="165" fontId="26" fillId="12" borderId="39" applyAlignment="1" pivotButton="0" quotePrefix="0" xfId="0">
      <alignment horizontal="center" vertical="bottom"/>
    </xf>
    <xf numFmtId="165" fontId="26" fillId="12" borderId="40" applyAlignment="1" pivotButton="0" quotePrefix="0" xfId="0">
      <alignment horizontal="center" vertical="bottom"/>
    </xf>
    <xf numFmtId="0" fontId="26" fillId="12" borderId="41" applyAlignment="1" pivotButton="0" quotePrefix="0" xfId="0">
      <alignment horizontal="center" vertical="bottom"/>
    </xf>
    <xf numFmtId="165" fontId="26" fillId="12" borderId="42" applyAlignment="1" pivotButton="0" quotePrefix="0" xfId="0">
      <alignment horizontal="center" vertical="bottom"/>
    </xf>
    <xf numFmtId="165" fontId="26" fillId="0" borderId="40" applyAlignment="1" pivotButton="0" quotePrefix="0" xfId="0">
      <alignment horizontal="center" vertical="bottom"/>
    </xf>
    <xf numFmtId="165" fontId="26" fillId="12" borderId="43" applyAlignment="1" pivotButton="0" quotePrefix="0" xfId="0">
      <alignment horizontal="center" vertical="bottom"/>
    </xf>
    <xf numFmtId="165" fontId="26" fillId="10" borderId="0" applyAlignment="1" pivotButton="0" quotePrefix="0" xfId="0">
      <alignment horizontal="center" vertical="bottom"/>
    </xf>
    <xf numFmtId="0" fontId="24" fillId="10" borderId="44" applyAlignment="1" pivotButton="0" quotePrefix="0" xfId="0">
      <alignment horizontal="center" vertical="bottom"/>
    </xf>
    <xf numFmtId="165" fontId="26" fillId="12" borderId="32" applyAlignment="1" pivotButton="0" quotePrefix="0" xfId="0">
      <alignment horizontal="center" vertical="bottom"/>
    </xf>
    <xf numFmtId="10" fontId="24" fillId="0" borderId="0" applyAlignment="1" pivotButton="0" quotePrefix="0" xfId="19">
      <alignment horizontal="center" vertical="center"/>
    </xf>
    <xf numFmtId="165" fontId="26" fillId="11" borderId="45" applyAlignment="1" pivotButton="0" quotePrefix="0" xfId="0">
      <alignment horizontal="center" vertical="bottom"/>
    </xf>
    <xf numFmtId="0" fontId="24" fillId="11" borderId="0" applyAlignment="1" pivotButton="0" quotePrefix="0" xfId="0">
      <alignment horizontal="center" vertical="bottom"/>
    </xf>
    <xf numFmtId="0" fontId="24" fillId="11" borderId="44" applyAlignment="1" pivotButton="0" quotePrefix="0" xfId="0">
      <alignment horizontal="center" vertical="bottom"/>
    </xf>
    <xf numFmtId="165" fontId="26" fillId="13" borderId="32" applyAlignment="1" pivotButton="0" quotePrefix="0" xfId="0">
      <alignment horizontal="center" vertical="bottom"/>
    </xf>
    <xf numFmtId="49" fontId="27" fillId="0" borderId="0" applyAlignment="1" pivotButton="0" quotePrefix="0" xfId="0">
      <alignment horizontal="center" vertical="bottom"/>
    </xf>
    <xf numFmtId="0" fontId="27" fillId="0" borderId="0" applyAlignment="1" pivotButton="0" quotePrefix="0" xfId="0">
      <alignment horizontal="center" vertical="bottom"/>
    </xf>
    <xf numFmtId="0" fontId="28" fillId="0" borderId="0" applyAlignment="1" pivotButton="0" quotePrefix="0" xfId="0">
      <alignment horizontal="center" vertical="center"/>
    </xf>
    <xf numFmtId="0" fontId="16" fillId="12" borderId="46" applyAlignment="1" pivotButton="0" quotePrefix="0" xfId="0">
      <alignment horizontal="center" vertical="center"/>
    </xf>
    <xf numFmtId="49" fontId="16" fillId="12" borderId="47" applyAlignment="1" pivotButton="0" quotePrefix="0" xfId="0">
      <alignment horizontal="center" vertical="center"/>
    </xf>
    <xf numFmtId="0" fontId="16" fillId="12" borderId="47" applyAlignment="1" pivotButton="0" quotePrefix="0" xfId="0">
      <alignment horizontal="center" vertical="center"/>
    </xf>
    <xf numFmtId="0" fontId="16" fillId="0" borderId="48" applyAlignment="1" pivotButton="0" quotePrefix="0" xfId="0">
      <alignment horizontal="center" vertical="center" wrapText="1"/>
    </xf>
    <xf numFmtId="0" fontId="16" fillId="12" borderId="49" applyAlignment="1" pivotButton="0" quotePrefix="0" xfId="0">
      <alignment horizontal="center" vertical="center" wrapText="1"/>
    </xf>
    <xf numFmtId="168" fontId="16" fillId="12" borderId="46" applyAlignment="1" pivotButton="0" quotePrefix="0" xfId="0">
      <alignment horizontal="center" vertical="center"/>
    </xf>
    <xf numFmtId="168" fontId="16" fillId="12" borderId="47" applyAlignment="1" pivotButton="0" quotePrefix="0" xfId="0">
      <alignment horizontal="center" vertical="center"/>
    </xf>
    <xf numFmtId="0" fontId="16" fillId="6" borderId="50" applyAlignment="1" pivotButton="0" quotePrefix="0" xfId="0">
      <alignment horizontal="center" vertical="center" wrapText="1"/>
    </xf>
    <xf numFmtId="0" fontId="16" fillId="7" borderId="50" applyAlignment="1" pivotButton="0" quotePrefix="0" xfId="0">
      <alignment horizontal="center" vertical="center"/>
    </xf>
    <xf numFmtId="0" fontId="16" fillId="8" borderId="50" applyAlignment="1" pivotButton="0" quotePrefix="0" xfId="0">
      <alignment horizontal="center" vertical="center" wrapText="1"/>
    </xf>
    <xf numFmtId="168" fontId="16" fillId="9" borderId="51" applyAlignment="1" pivotButton="0" quotePrefix="0" xfId="0">
      <alignment horizontal="center" vertical="center"/>
    </xf>
    <xf numFmtId="168" fontId="16" fillId="9" borderId="47" applyAlignment="1" pivotButton="0" quotePrefix="0" xfId="0">
      <alignment horizontal="center" vertical="center"/>
    </xf>
    <xf numFmtId="168" fontId="16" fillId="9" borderId="49" applyAlignment="1" pivotButton="0" quotePrefix="0" xfId="0">
      <alignment horizontal="center" vertical="center"/>
    </xf>
    <xf numFmtId="0" fontId="16" fillId="12" borderId="51" applyAlignment="1" pivotButton="0" quotePrefix="0" xfId="0">
      <alignment horizontal="center" vertical="center" wrapText="1"/>
    </xf>
    <xf numFmtId="0" fontId="16" fillId="0" borderId="52" applyAlignment="1" pivotButton="0" quotePrefix="0" xfId="0">
      <alignment horizontal="center" vertical="center" wrapText="1"/>
    </xf>
    <xf numFmtId="0" fontId="16" fillId="12" borderId="47" applyAlignment="1" pivotButton="0" quotePrefix="0" xfId="0">
      <alignment horizontal="center" vertical="center" wrapText="1"/>
    </xf>
    <xf numFmtId="165" fontId="16" fillId="0" borderId="47" applyAlignment="1" pivotButton="0" quotePrefix="0" xfId="0">
      <alignment horizontal="center" vertical="center" wrapText="1"/>
    </xf>
    <xf numFmtId="0" fontId="16" fillId="10" borderId="47" applyAlignment="1" pivotButton="0" quotePrefix="0" xfId="0">
      <alignment horizontal="center" vertical="center"/>
    </xf>
    <xf numFmtId="0" fontId="16" fillId="10" borderId="47" applyAlignment="1" pivotButton="0" quotePrefix="0" xfId="0">
      <alignment horizontal="center" vertical="center" wrapText="1"/>
    </xf>
    <xf numFmtId="10" fontId="16" fillId="12" borderId="52" applyAlignment="1" pivotButton="0" quotePrefix="0" xfId="0">
      <alignment horizontal="center" vertical="center" wrapText="1"/>
    </xf>
    <xf numFmtId="0" fontId="16" fillId="11" borderId="47" applyAlignment="1" pivotButton="0" quotePrefix="0" xfId="0">
      <alignment horizontal="center" vertical="center" wrapText="1"/>
    </xf>
    <xf numFmtId="165" fontId="16" fillId="13" borderId="49" applyAlignment="1" pivotButton="0" quotePrefix="0" xfId="0">
      <alignment horizontal="center" vertical="center" wrapText="1"/>
    </xf>
    <xf numFmtId="49" fontId="29" fillId="14" borderId="0" applyAlignment="1" pivotButton="0" quotePrefix="0" xfId="0">
      <alignment horizontal="center" vertical="center" wrapText="1"/>
    </xf>
    <xf numFmtId="49" fontId="29" fillId="14" borderId="0" applyAlignment="1" pivotButton="0" quotePrefix="0" xfId="0">
      <alignment horizontal="general" vertical="center" wrapText="1"/>
    </xf>
    <xf numFmtId="0" fontId="29" fillId="0" borderId="0" applyAlignment="1" pivotButton="0" quotePrefix="0" xfId="0">
      <alignment horizontal="center" vertical="center"/>
    </xf>
    <xf numFmtId="49" fontId="0" fillId="4" borderId="53" applyAlignment="1" pivotButton="0" quotePrefix="0" xfId="0">
      <alignment horizontal="center" vertical="bottom"/>
    </xf>
    <xf numFmtId="49" fontId="0" fillId="4" borderId="54" applyAlignment="1" pivotButton="0" quotePrefix="0" xfId="0">
      <alignment horizontal="center" vertical="bottom"/>
    </xf>
    <xf numFmtId="49" fontId="0" fillId="4" borderId="54" applyAlignment="1" pivotButton="0" quotePrefix="0" xfId="0">
      <alignment horizontal="left" vertical="bottom"/>
    </xf>
    <xf numFmtId="164" fontId="0" fillId="4" borderId="54" applyAlignment="1" pivotButton="0" quotePrefix="0" xfId="0">
      <alignment horizontal="left" vertical="bottom"/>
    </xf>
    <xf numFmtId="49" fontId="0" fillId="4" borderId="54" applyAlignment="1" pivotButton="0" quotePrefix="0" xfId="0">
      <alignment horizontal="general" vertical="bottom"/>
    </xf>
    <xf numFmtId="49" fontId="0" fillId="0" borderId="54" applyAlignment="1" pivotButton="0" quotePrefix="0" xfId="0">
      <alignment horizontal="center" vertical="bottom"/>
    </xf>
    <xf numFmtId="0" fontId="0" fillId="4" borderId="53" applyAlignment="1" pivotButton="0" quotePrefix="0" xfId="0">
      <alignment horizontal="center" vertical="bottom"/>
    </xf>
    <xf numFmtId="0" fontId="0" fillId="4" borderId="54" applyAlignment="1" pivotButton="0" quotePrefix="0" xfId="0">
      <alignment horizontal="center" vertical="bottom"/>
    </xf>
    <xf numFmtId="0" fontId="0" fillId="4" borderId="55" applyAlignment="1" pivotButton="0" quotePrefix="0" xfId="0">
      <alignment horizontal="center" vertical="bottom"/>
    </xf>
    <xf numFmtId="0" fontId="16" fillId="4" borderId="56" applyAlignment="1" pivotButton="0" quotePrefix="0" xfId="0">
      <alignment horizontal="center" vertical="bottom"/>
    </xf>
    <xf numFmtId="165" fontId="0" fillId="4" borderId="53" applyAlignment="1" pivotButton="0" quotePrefix="0" xfId="0">
      <alignment horizontal="center" vertical="bottom"/>
    </xf>
    <xf numFmtId="165" fontId="0" fillId="4" borderId="57" applyAlignment="1" pivotButton="0" quotePrefix="0" xfId="0">
      <alignment horizontal="center" vertical="bottom"/>
    </xf>
    <xf numFmtId="165" fontId="0" fillId="4" borderId="54" applyAlignment="1" pivotButton="0" quotePrefix="0" xfId="0">
      <alignment horizontal="center" vertical="bottom"/>
    </xf>
    <xf numFmtId="165" fontId="0" fillId="4" borderId="58" applyAlignment="1" pivotButton="0" quotePrefix="0" xfId="0">
      <alignment horizontal="center" vertical="bottom"/>
    </xf>
    <xf numFmtId="165" fontId="0" fillId="4" borderId="59" applyAlignment="1" pivotButton="0" quotePrefix="0" xfId="0">
      <alignment horizontal="center" vertical="bottom"/>
    </xf>
    <xf numFmtId="9" fontId="0" fillId="0" borderId="60" applyAlignment="1" pivotButton="0" quotePrefix="0" xfId="19">
      <alignment horizontal="center" vertical="bottom"/>
    </xf>
    <xf numFmtId="165" fontId="0" fillId="4" borderId="61" applyAlignment="1" pivotButton="0" quotePrefix="0" xfId="0">
      <alignment horizontal="center" vertical="bottom"/>
    </xf>
    <xf numFmtId="165" fontId="0" fillId="4" borderId="62" applyAlignment="1" pivotButton="0" quotePrefix="0" xfId="0">
      <alignment horizontal="center" vertical="bottom"/>
    </xf>
    <xf numFmtId="0" fontId="0" fillId="4" borderId="63" applyAlignment="1" pivotButton="0" quotePrefix="0" xfId="0">
      <alignment horizontal="center" vertical="bottom"/>
    </xf>
    <xf numFmtId="165" fontId="0" fillId="4" borderId="63" applyAlignment="1" pivotButton="0" quotePrefix="0" xfId="0">
      <alignment horizontal="center" vertical="bottom"/>
    </xf>
    <xf numFmtId="165" fontId="0" fillId="0" borderId="64" applyAlignment="1" pivotButton="0" quotePrefix="0" xfId="0">
      <alignment horizontal="center" vertical="bottom"/>
    </xf>
    <xf numFmtId="165" fontId="0" fillId="4" borderId="65" applyAlignment="1" pivotButton="0" quotePrefix="0" xfId="0">
      <alignment horizontal="center" vertical="bottom"/>
    </xf>
    <xf numFmtId="165" fontId="0" fillId="0" borderId="66" applyAlignment="1" pivotButton="0" quotePrefix="0" xfId="0">
      <alignment horizontal="center" vertical="bottom"/>
    </xf>
    <xf numFmtId="49" fontId="0" fillId="0" borderId="67" applyAlignment="1" pivotButton="0" quotePrefix="0" xfId="0">
      <alignment horizontal="center" vertical="bottom"/>
    </xf>
    <xf numFmtId="10" fontId="0" fillId="0" borderId="66" applyAlignment="1" pivotButton="0" quotePrefix="0" xfId="19">
      <alignment horizontal="center" vertical="center"/>
    </xf>
    <xf numFmtId="49" fontId="0" fillId="0" borderId="60" applyAlignment="1" pivotButton="0" quotePrefix="0" xfId="0">
      <alignment horizontal="center" vertical="bottom"/>
    </xf>
    <xf numFmtId="49" fontId="0" fillId="0" borderId="68" applyAlignment="1" pivotButton="0" quotePrefix="0" xfId="0">
      <alignment horizontal="center" vertical="bottom"/>
    </xf>
    <xf numFmtId="165" fontId="16" fillId="4" borderId="69" applyAlignment="1" pivotButton="0" quotePrefix="0" xfId="19">
      <alignment horizontal="center" vertical="center"/>
    </xf>
    <xf numFmtId="0" fontId="0" fillId="0" borderId="54" applyAlignment="1" pivotButton="0" quotePrefix="0" xfId="0">
      <alignment horizontal="center" vertical="bottom"/>
    </xf>
    <xf numFmtId="165" fontId="0" fillId="4" borderId="55" applyAlignment="1" pivotButton="0" quotePrefix="0" xfId="0">
      <alignment horizontal="center" vertical="bottom"/>
    </xf>
    <xf numFmtId="165" fontId="16" fillId="4" borderId="56" applyAlignment="1" pivotButton="0" quotePrefix="0" xfId="0">
      <alignment horizontal="center" vertical="bottom"/>
    </xf>
    <xf numFmtId="9" fontId="0" fillId="4" borderId="58" applyAlignment="1" pivotButton="0" quotePrefix="0" xfId="0">
      <alignment horizontal="center" vertical="bottom"/>
    </xf>
    <xf numFmtId="165" fontId="0" fillId="0" borderId="60" applyAlignment="1" pivotButton="0" quotePrefix="0" xfId="19">
      <alignment horizontal="center" vertical="bottom"/>
    </xf>
    <xf numFmtId="0" fontId="0" fillId="4" borderId="61" applyAlignment="1" pivotButton="0" quotePrefix="0" xfId="0">
      <alignment horizontal="center" vertical="bottom"/>
    </xf>
    <xf numFmtId="49" fontId="0" fillId="4" borderId="65" applyAlignment="1" pivotButton="0" quotePrefix="0" xfId="0">
      <alignment horizontal="center" vertical="bottom"/>
    </xf>
    <xf numFmtId="9" fontId="0" fillId="0" borderId="67" applyAlignment="1" pivotButton="0" quotePrefix="0" xfId="0">
      <alignment horizontal="center" vertical="bottom"/>
    </xf>
    <xf numFmtId="10" fontId="0" fillId="4" borderId="65" applyAlignment="1" pivotButton="0" quotePrefix="0" xfId="0">
      <alignment horizontal="center" vertical="bottom"/>
    </xf>
    <xf numFmtId="49" fontId="0" fillId="4" borderId="0" applyAlignment="1" pivotButton="0" quotePrefix="0" xfId="0">
      <alignment horizontal="center" vertical="bottom"/>
    </xf>
    <xf numFmtId="49" fontId="0" fillId="0" borderId="66" applyAlignment="1" pivotButton="0" quotePrefix="0" xfId="0">
      <alignment horizontal="center" vertical="bottom"/>
    </xf>
    <xf numFmtId="165" fontId="0" fillId="0" borderId="60" applyAlignment="1" pivotButton="0" quotePrefix="0" xfId="0">
      <alignment horizontal="center" vertical="bottom"/>
    </xf>
    <xf numFmtId="0" fontId="16" fillId="4" borderId="69" applyAlignment="1" pivotButton="0" quotePrefix="0" xfId="19">
      <alignment horizontal="center" vertical="center"/>
    </xf>
    <xf numFmtId="10" fontId="0" fillId="0" borderId="66" applyAlignment="1" pivotButton="0" quotePrefix="0" xfId="0">
      <alignment horizontal="center" vertical="bottom"/>
    </xf>
    <xf numFmtId="164" fontId="14" fillId="0" borderId="0" applyAlignment="1" pivotButton="0" quotePrefix="0" xfId="0">
      <alignment horizontal="center" vertical="bottom"/>
    </xf>
    <xf numFmtId="169" fontId="1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2" fontId="14" fillId="0" borderId="0" applyAlignment="1" pivotButton="0" quotePrefix="0" xfId="0">
      <alignment horizontal="center" vertical="center"/>
    </xf>
    <xf numFmtId="2" fontId="14" fillId="0" borderId="0" applyAlignment="1" pivotButton="0" quotePrefix="0" xfId="0">
      <alignment horizontal="center" vertical="bottom"/>
    </xf>
    <xf numFmtId="4" fontId="14" fillId="0" borderId="0" applyAlignment="1" pivotButton="0" quotePrefix="0" xfId="0">
      <alignment horizontal="center" vertical="bottom"/>
    </xf>
    <xf numFmtId="0" fontId="14" fillId="0" borderId="0" applyAlignment="1" pivotButton="0" quotePrefix="0" xfId="0">
      <alignment horizontal="center" vertical="bottom"/>
    </xf>
    <xf numFmtId="170" fontId="0" fillId="0" borderId="0" applyAlignment="1" pivotButton="0" quotePrefix="0" xfId="0">
      <alignment horizontal="general" vertical="bottom"/>
    </xf>
    <xf numFmtId="0" fontId="0" fillId="15" borderId="0" applyAlignment="1" pivotButton="0" quotePrefix="0" xfId="0">
      <alignment horizontal="general" vertical="bottom"/>
    </xf>
    <xf numFmtId="164" fontId="30" fillId="2" borderId="0" applyAlignment="1" pivotButton="0" quotePrefix="0" xfId="21">
      <alignment horizontal="center" vertical="bottom"/>
    </xf>
    <xf numFmtId="169" fontId="30" fillId="2" borderId="0" applyAlignment="1" pivotButton="0" quotePrefix="0" xfId="21">
      <alignment horizontal="center" vertical="center"/>
    </xf>
    <xf numFmtId="0" fontId="30" fillId="2" borderId="0" applyAlignment="1" pivotButton="0" quotePrefix="0" xfId="21">
      <alignment horizontal="center" vertical="bottom"/>
    </xf>
    <xf numFmtId="2" fontId="30" fillId="2" borderId="0" applyAlignment="1" pivotButton="0" quotePrefix="0" xfId="21">
      <alignment horizontal="center" vertical="bottom"/>
    </xf>
    <xf numFmtId="4" fontId="30" fillId="2" borderId="0" applyAlignment="1" pivotButton="0" quotePrefix="0" xfId="21">
      <alignment horizontal="center" vertical="bottom"/>
    </xf>
    <xf numFmtId="0" fontId="30" fillId="2" borderId="0" applyAlignment="1" pivotButton="0" quotePrefix="0" xfId="21">
      <alignment horizontal="general" vertical="bottom"/>
    </xf>
    <xf numFmtId="49" fontId="11" fillId="0" borderId="16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bottom"/>
    </xf>
    <xf numFmtId="49" fontId="0" fillId="0" borderId="0" applyAlignment="1" pivotButton="0" quotePrefix="0" xfId="0">
      <alignment horizontal="center" vertical="bottom"/>
    </xf>
    <xf numFmtId="49" fontId="0" fillId="0" borderId="0" applyAlignment="1" pivotButton="0" quotePrefix="0" xfId="0">
      <alignment horizontal="left" vertical="bottom"/>
    </xf>
    <xf numFmtId="164" fontId="0" fillId="0" borderId="0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  <xf numFmtId="9" fontId="0" fillId="0" borderId="0" applyAlignment="1" pivotButton="0" quotePrefix="0" xfId="19">
      <alignment horizontal="general" vertical="bottom"/>
    </xf>
    <xf numFmtId="10" fontId="0" fillId="0" borderId="0" applyAlignment="1" pivotButton="0" quotePrefix="0" xfId="0">
      <alignment horizontal="general" vertical="bottom"/>
    </xf>
    <xf numFmtId="165" fontId="0" fillId="0" borderId="0" applyAlignment="1" pivotButton="0" quotePrefix="0" xfId="19">
      <alignment horizontal="center" vertical="center"/>
    </xf>
    <xf numFmtId="0" fontId="0" fillId="0" borderId="0" applyAlignment="1" pivotButton="0" quotePrefix="0" xfId="0">
      <alignment horizontal="center" vertical="bottom"/>
    </xf>
    <xf numFmtId="0" fontId="0" fillId="0" borderId="0" pivotButton="0" quotePrefix="0" xfId="0"/>
    <xf numFmtId="0" fontId="5" fillId="0" borderId="1" applyAlignment="1" pivotButton="0" quotePrefix="0" xfId="0">
      <alignment horizontal="left" vertical="center" wrapText="1"/>
    </xf>
    <xf numFmtId="164" fontId="6" fillId="0" borderId="2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center" vertical="bottom"/>
    </xf>
    <xf numFmtId="9" fontId="0" fillId="0" borderId="0" applyAlignment="1" pivotButton="0" quotePrefix="0" xfId="19">
      <alignment horizontal="center" vertical="center"/>
    </xf>
    <xf numFmtId="0" fontId="5" fillId="0" borderId="3" applyAlignment="1" pivotButton="0" quotePrefix="0" xfId="0">
      <alignment horizontal="left" vertical="center" wrapText="1"/>
    </xf>
    <xf numFmtId="49" fontId="6" fillId="0" borderId="4" applyAlignment="1" pivotButton="0" quotePrefix="0" xfId="0">
      <alignment horizontal="center" vertical="center"/>
    </xf>
    <xf numFmtId="0" fontId="8" fillId="3" borderId="5" applyAlignment="1" pivotButton="0" quotePrefix="0" xfId="0">
      <alignment horizontal="center" vertical="bottom"/>
    </xf>
    <xf numFmtId="0" fontId="0" fillId="0" borderId="70" pivotButton="0" quotePrefix="0" xfId="0"/>
    <xf numFmtId="0" fontId="0" fillId="0" borderId="71" pivotButton="0" quotePrefix="0" xfId="0"/>
    <xf numFmtId="0" fontId="5" fillId="0" borderId="3" applyAlignment="1" pivotButton="0" quotePrefix="0" xfId="0">
      <alignment horizontal="left" vertical="center"/>
    </xf>
    <xf numFmtId="0" fontId="6" fillId="0" borderId="4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0" fillId="4" borderId="6" applyAlignment="1" pivotButton="0" quotePrefix="0" xfId="0">
      <alignment horizontal="general" vertical="bottom"/>
    </xf>
    <xf numFmtId="0" fontId="0" fillId="4" borderId="7" applyAlignment="1" pivotButton="0" quotePrefix="0" xfId="0">
      <alignment horizontal="general" vertical="bottom"/>
    </xf>
    <xf numFmtId="0" fontId="9" fillId="5" borderId="8" applyAlignment="1" pivotButton="0" quotePrefix="0" xfId="0">
      <alignment horizontal="center" vertical="bottom"/>
    </xf>
    <xf numFmtId="0" fontId="0" fillId="0" borderId="73" pivotButton="0" quotePrefix="0" xfId="0"/>
    <xf numFmtId="0" fontId="0" fillId="0" borderId="57" pivotButton="0" quotePrefix="0" xfId="0"/>
    <xf numFmtId="0" fontId="0" fillId="4" borderId="0" applyAlignment="1" pivotButton="0" quotePrefix="0" xfId="0">
      <alignment horizontal="general" vertical="bottom"/>
    </xf>
    <xf numFmtId="0" fontId="9" fillId="5" borderId="9" applyAlignment="1" pivotButton="0" quotePrefix="0" xfId="0">
      <alignment horizontal="center" vertical="bottom"/>
    </xf>
    <xf numFmtId="0" fontId="0" fillId="0" borderId="54" pivotButton="0" quotePrefix="0" xfId="0"/>
    <xf numFmtId="0" fontId="0" fillId="0" borderId="55" pivotButton="0" quotePrefix="0" xfId="0"/>
    <xf numFmtId="0" fontId="9" fillId="5" borderId="10" applyAlignment="1" pivotButton="0" quotePrefix="0" xfId="0">
      <alignment horizontal="center" vertical="bottom"/>
    </xf>
    <xf numFmtId="0" fontId="0" fillId="0" borderId="75" pivotButton="0" quotePrefix="0" xfId="0"/>
    <xf numFmtId="0" fontId="10" fillId="4" borderId="11" applyAlignment="1" pivotButton="0" quotePrefix="0" xfId="0">
      <alignment horizontal="left" vertical="bottom"/>
    </xf>
    <xf numFmtId="0" fontId="0" fillId="0" borderId="72" pivotButton="0" quotePrefix="0" xfId="0"/>
    <xf numFmtId="0" fontId="11" fillId="4" borderId="12" applyAlignment="1" pivotButton="0" quotePrefix="0" xfId="0">
      <alignment horizontal="center" vertical="bottom"/>
    </xf>
    <xf numFmtId="0" fontId="0" fillId="0" borderId="77" pivotButton="0" quotePrefix="0" xfId="0"/>
    <xf numFmtId="165" fontId="11" fillId="4" borderId="13" applyAlignment="1" pivotButton="0" quotePrefix="0" xfId="0">
      <alignment horizontal="center" vertical="bottom"/>
    </xf>
    <xf numFmtId="0" fontId="0" fillId="0" borderId="76" pivotButton="0" quotePrefix="0" xfId="0"/>
    <xf numFmtId="165" fontId="12" fillId="4" borderId="13" applyAlignment="1" pivotButton="0" quotePrefix="0" xfId="0">
      <alignment horizontal="center" vertical="bottom"/>
    </xf>
    <xf numFmtId="0" fontId="0" fillId="0" borderId="25" pivotButton="0" quotePrefix="0" xfId="0"/>
    <xf numFmtId="0" fontId="0" fillId="4" borderId="0" applyAlignment="1" pivotButton="0" quotePrefix="0" xfId="0">
      <alignment horizontal="center" vertical="bottom"/>
    </xf>
    <xf numFmtId="0" fontId="0" fillId="4" borderId="14" applyAlignment="1" pivotButton="0" quotePrefix="0" xfId="0">
      <alignment horizontal="center" vertical="bottom"/>
    </xf>
    <xf numFmtId="0" fontId="0" fillId="0" borderId="14" pivotButton="0" quotePrefix="0" xfId="0"/>
    <xf numFmtId="0" fontId="5" fillId="0" borderId="15" applyAlignment="1" pivotButton="0" quotePrefix="0" xfId="0">
      <alignment horizontal="left" vertical="center" wrapText="1"/>
    </xf>
    <xf numFmtId="49" fontId="6" fillId="0" borderId="16" applyAlignment="1" pivotButton="0" quotePrefix="0" xfId="0">
      <alignment horizontal="center" vertical="center"/>
    </xf>
    <xf numFmtId="0" fontId="10" fillId="4" borderId="17" applyAlignment="1" pivotButton="0" quotePrefix="0" xfId="0">
      <alignment horizontal="left" vertical="bottom"/>
    </xf>
    <xf numFmtId="0" fontId="11" fillId="4" borderId="18" applyAlignment="1" pivotButton="0" quotePrefix="0" xfId="0">
      <alignment horizontal="center" vertical="bottom"/>
    </xf>
    <xf numFmtId="0" fontId="0" fillId="0" borderId="79" pivotButton="0" quotePrefix="0" xfId="0"/>
    <xf numFmtId="165" fontId="11" fillId="4" borderId="19" applyAlignment="1" pivotButton="0" quotePrefix="0" xfId="0">
      <alignment horizontal="center" vertical="bottom"/>
    </xf>
    <xf numFmtId="166" fontId="13" fillId="4" borderId="19" applyAlignment="1" pivotButton="0" quotePrefix="0" xfId="0">
      <alignment horizontal="center" vertical="bottom"/>
    </xf>
    <xf numFmtId="0" fontId="0" fillId="0" borderId="80" pivotButton="0" quotePrefix="0" xfId="0"/>
    <xf numFmtId="0" fontId="0" fillId="4" borderId="20" applyAlignment="1" pivotButton="0" quotePrefix="0" xfId="0">
      <alignment horizontal="center" vertical="bottom"/>
    </xf>
    <xf numFmtId="0" fontId="0" fillId="0" borderId="20" pivotButton="0" quotePrefix="0" xfId="0"/>
    <xf numFmtId="49" fontId="14" fillId="0" borderId="0" applyAlignment="1" pivotButton="0" quotePrefix="0" xfId="0">
      <alignment horizontal="center" vertical="center"/>
    </xf>
    <xf numFmtId="0" fontId="10" fillId="4" borderId="21" applyAlignment="1" pivotButton="0" quotePrefix="0" xfId="0">
      <alignment horizontal="left" vertical="bottom"/>
    </xf>
    <xf numFmtId="0" fontId="11" fillId="4" borderId="22" applyAlignment="1" pivotButton="0" quotePrefix="0" xfId="0">
      <alignment horizontal="center" vertical="bottom"/>
    </xf>
    <xf numFmtId="0" fontId="0" fillId="0" borderId="83" pivotButton="0" quotePrefix="0" xfId="0"/>
    <xf numFmtId="165" fontId="11" fillId="4" borderId="23" applyAlignment="1" pivotButton="0" quotePrefix="0" xfId="0">
      <alignment horizontal="center" vertical="bottom"/>
    </xf>
    <xf numFmtId="165" fontId="15" fillId="4" borderId="23" applyAlignment="1" pivotButton="0" quotePrefix="0" xfId="0">
      <alignment horizontal="center" vertical="bottom"/>
    </xf>
    <xf numFmtId="0" fontId="0" fillId="0" borderId="84" pivotButton="0" quotePrefix="0" xfId="0"/>
    <xf numFmtId="0" fontId="0" fillId="4" borderId="24" applyAlignment="1" pivotButton="0" quotePrefix="0" xfId="0">
      <alignment horizontal="general" vertical="center"/>
    </xf>
    <xf numFmtId="0" fontId="0" fillId="4" borderId="0" applyAlignment="1" pivotButton="0" quotePrefix="0" xfId="0">
      <alignment horizontal="general" vertical="center"/>
    </xf>
    <xf numFmtId="9" fontId="0" fillId="4" borderId="25" applyAlignment="1" pivotButton="0" quotePrefix="0" xfId="0">
      <alignment horizontal="center" vertical="center"/>
    </xf>
    <xf numFmtId="0" fontId="16" fillId="4" borderId="0" applyAlignment="1" pivotButton="0" quotePrefix="0" xfId="0">
      <alignment horizontal="general" vertical="center"/>
    </xf>
    <xf numFmtId="0" fontId="16" fillId="4" borderId="0" applyAlignment="1" pivotButton="0" quotePrefix="0" xfId="0">
      <alignment horizontal="general" vertical="bottom"/>
    </xf>
    <xf numFmtId="0" fontId="17" fillId="0" borderId="0" applyAlignment="1" pivotButton="0" quotePrefix="0" xfId="0">
      <alignment horizontal="center" vertical="center" textRotation="90"/>
    </xf>
    <xf numFmtId="49" fontId="18" fillId="0" borderId="0" applyAlignment="1" pivotButton="0" quotePrefix="0" xfId="0">
      <alignment horizontal="general" vertical="center"/>
    </xf>
    <xf numFmtId="49" fontId="18" fillId="0" borderId="20" applyAlignment="1" pivotButton="0" quotePrefix="0" xfId="0">
      <alignment horizontal="general" vertical="center"/>
    </xf>
    <xf numFmtId="0" fontId="9" fillId="4" borderId="24" applyAlignment="1" pivotButton="0" quotePrefix="0" xfId="0">
      <alignment horizontal="general" vertical="center"/>
    </xf>
    <xf numFmtId="0" fontId="9" fillId="4" borderId="0" applyAlignment="1" pivotButton="0" quotePrefix="0" xfId="0">
      <alignment horizontal="general" vertical="center"/>
    </xf>
    <xf numFmtId="0" fontId="9" fillId="4" borderId="8" applyAlignment="1" pivotButton="0" quotePrefix="0" xfId="0">
      <alignment horizontal="center" vertical="center"/>
    </xf>
    <xf numFmtId="9" fontId="0" fillId="4" borderId="8" applyAlignment="1" pivotButton="0" quotePrefix="0" xfId="0">
      <alignment horizontal="center" vertical="bottom"/>
    </xf>
    <xf numFmtId="165" fontId="12" fillId="4" borderId="8" applyAlignment="1" pivotButton="0" quotePrefix="0" xfId="0">
      <alignment horizontal="center" vertical="bottom"/>
    </xf>
    <xf numFmtId="0" fontId="0" fillId="4" borderId="24" applyAlignment="1" pivotButton="0" quotePrefix="0" xfId="0">
      <alignment horizontal="general" vertical="bottom"/>
    </xf>
    <xf numFmtId="0" fontId="9" fillId="4" borderId="21" applyAlignment="1" pivotButton="0" quotePrefix="0" xfId="0">
      <alignment horizontal="left" vertical="center"/>
    </xf>
    <xf numFmtId="165" fontId="0" fillId="4" borderId="0" applyAlignment="1" pivotButton="0" quotePrefix="0" xfId="0">
      <alignment horizontal="center" vertical="bottom"/>
    </xf>
    <xf numFmtId="49" fontId="17" fillId="0" borderId="0" applyAlignment="1" pivotButton="0" quotePrefix="0" xfId="20">
      <alignment horizontal="center" vertical="center" textRotation="90"/>
    </xf>
    <xf numFmtId="0" fontId="9" fillId="4" borderId="26" applyAlignment="1" pivotButton="0" quotePrefix="0" xfId="0">
      <alignment horizontal="left" vertical="center"/>
    </xf>
    <xf numFmtId="0" fontId="0" fillId="0" borderId="85" pivotButton="0" quotePrefix="0" xfId="0"/>
    <xf numFmtId="165" fontId="19" fillId="3" borderId="27" applyAlignment="1" pivotButton="0" quotePrefix="0" xfId="0">
      <alignment horizontal="center" vertical="bottom"/>
    </xf>
    <xf numFmtId="165" fontId="9" fillId="4" borderId="28" applyAlignment="1" pivotButton="0" quotePrefix="0" xfId="0">
      <alignment horizontal="center" vertical="bottom"/>
    </xf>
    <xf numFmtId="164" fontId="17" fillId="4" borderId="28" applyAlignment="1" pivotButton="0" quotePrefix="0" xfId="20">
      <alignment horizontal="right" vertical="center" textRotation="90"/>
    </xf>
    <xf numFmtId="167" fontId="20" fillId="4" borderId="28" applyAlignment="1" pivotButton="0" quotePrefix="0" xfId="0">
      <alignment horizontal="right" vertical="center" textRotation="90"/>
    </xf>
    <xf numFmtId="0" fontId="21" fillId="4" borderId="28" applyAlignment="1" pivotButton="0" quotePrefix="0" xfId="0">
      <alignment horizontal="right" vertical="center" textRotation="90"/>
    </xf>
    <xf numFmtId="0" fontId="0" fillId="4" borderId="28" applyAlignment="1" pivotButton="0" quotePrefix="0" xfId="0">
      <alignment horizontal="center" vertical="bottom"/>
    </xf>
    <xf numFmtId="0" fontId="0" fillId="0" borderId="28" pivotButton="0" quotePrefix="0" xfId="0"/>
    <xf numFmtId="0" fontId="0" fillId="4" borderId="29" applyAlignment="1" pivotButton="0" quotePrefix="0" xfId="0">
      <alignment horizontal="center" vertical="bottom"/>
    </xf>
    <xf numFmtId="0" fontId="0" fillId="0" borderId="29" pivotButton="0" quotePrefix="0" xfId="0"/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20">
      <alignment horizontal="center" vertical="center"/>
    </xf>
    <xf numFmtId="0" fontId="21" fillId="0" borderId="0" applyAlignment="1" pivotButton="0" quotePrefix="0" xfId="0">
      <alignment horizontal="general" vertical="center"/>
    </xf>
    <xf numFmtId="0" fontId="20" fillId="0" borderId="0" applyAlignment="1" pivotButton="0" quotePrefix="0" xfId="0">
      <alignment horizontal="general" vertical="center"/>
    </xf>
    <xf numFmtId="0" fontId="22" fillId="0" borderId="0" applyAlignment="1" pivotButton="0" quotePrefix="0" xfId="0">
      <alignment horizontal="general" vertical="center"/>
    </xf>
    <xf numFmtId="0" fontId="23" fillId="0" borderId="0" applyAlignment="1" pivotButton="0" quotePrefix="0" xfId="0">
      <alignment horizontal="general" vertical="center"/>
    </xf>
    <xf numFmtId="0" fontId="22" fillId="0" borderId="0" applyAlignment="1" pivotButton="0" quotePrefix="0" xfId="19">
      <alignment horizontal="general" vertical="center"/>
    </xf>
    <xf numFmtId="0" fontId="21" fillId="0" borderId="0" applyAlignment="1" pivotButton="0" quotePrefix="0" xfId="0">
      <alignment horizontal="center" vertical="center"/>
    </xf>
    <xf numFmtId="0" fontId="17" fillId="0" borderId="0" applyAlignment="1" pivotButton="0" quotePrefix="0" xfId="20">
      <alignment horizontal="left" vertical="center"/>
    </xf>
    <xf numFmtId="0" fontId="17" fillId="0" borderId="0" applyAlignment="1" pivotButton="0" quotePrefix="0" xfId="20">
      <alignment horizontal="general" vertical="center"/>
    </xf>
    <xf numFmtId="0" fontId="17" fillId="0" borderId="0" applyAlignment="1" pivotButton="0" quotePrefix="0" xfId="0">
      <alignment horizontal="general" vertical="center"/>
    </xf>
    <xf numFmtId="168" fontId="17" fillId="0" borderId="0" applyAlignment="1" pivotButton="0" quotePrefix="0" xfId="20">
      <alignment horizontal="general" vertical="center"/>
    </xf>
    <xf numFmtId="165" fontId="22" fillId="0" borderId="0" applyAlignment="1" pivotButton="0" quotePrefix="0" xfId="0">
      <alignment horizontal="general" vertical="center"/>
    </xf>
    <xf numFmtId="10" fontId="22" fillId="0" borderId="0" applyAlignment="1" pivotButton="0" quotePrefix="0" xfId="0">
      <alignment horizontal="general" vertical="center"/>
    </xf>
    <xf numFmtId="0" fontId="9" fillId="6" borderId="30" applyAlignment="1" pivotButton="0" quotePrefix="0" xfId="0">
      <alignment horizontal="center" vertical="bottom"/>
    </xf>
    <xf numFmtId="0" fontId="0" fillId="0" borderId="40" pivotButton="0" quotePrefix="0" xfId="0"/>
    <xf numFmtId="0" fontId="0" fillId="0" borderId="32" pivotButton="0" quotePrefix="0" xfId="0"/>
    <xf numFmtId="0" fontId="9" fillId="7" borderId="31" applyAlignment="1" pivotButton="0" quotePrefix="0" xfId="0">
      <alignment horizontal="center" vertical="bottom"/>
    </xf>
    <xf numFmtId="0" fontId="0" fillId="0" borderId="87" pivotButton="0" quotePrefix="0" xfId="0"/>
    <xf numFmtId="0" fontId="0" fillId="0" borderId="88" pivotButton="0" quotePrefix="0" xfId="0"/>
    <xf numFmtId="0" fontId="9" fillId="8" borderId="31" applyAlignment="1" pivotButton="0" quotePrefix="0" xfId="0">
      <alignment horizontal="center" vertical="bottom"/>
    </xf>
    <xf numFmtId="0" fontId="9" fillId="9" borderId="32" applyAlignment="1" pivotButton="0" quotePrefix="0" xfId="0">
      <alignment horizontal="center" vertical="center"/>
    </xf>
    <xf numFmtId="0" fontId="9" fillId="0" borderId="33" applyAlignment="1" pivotButton="0" quotePrefix="0" xfId="0">
      <alignment horizontal="center" vertical="center"/>
    </xf>
    <xf numFmtId="0" fontId="0" fillId="0" borderId="90" pivotButton="0" quotePrefix="0" xfId="0"/>
    <xf numFmtId="0" fontId="9" fillId="10" borderId="33" applyAlignment="1" pivotButton="0" quotePrefix="0" xfId="0">
      <alignment horizontal="center" vertical="center"/>
    </xf>
    <xf numFmtId="0" fontId="9" fillId="11" borderId="33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 vertical="bottom"/>
    </xf>
    <xf numFmtId="0" fontId="24" fillId="0" borderId="0" applyAlignment="1" pivotButton="0" quotePrefix="0" xfId="0">
      <alignment horizontal="center" vertical="bottom"/>
    </xf>
    <xf numFmtId="0" fontId="17" fillId="6" borderId="34" applyAlignment="1" pivotButton="0" quotePrefix="0" xfId="0">
      <alignment horizontal="center" vertical="center"/>
    </xf>
    <xf numFmtId="0" fontId="17" fillId="6" borderId="35" applyAlignment="1" pivotButton="0" quotePrefix="0" xfId="20">
      <alignment horizontal="center" vertical="center"/>
    </xf>
    <xf numFmtId="0" fontId="17" fillId="6" borderId="36" applyAlignment="1" pivotButton="0" quotePrefix="0" xfId="20">
      <alignment horizontal="center" vertical="center"/>
    </xf>
    <xf numFmtId="0" fontId="25" fillId="6" borderId="37" applyAlignment="1" pivotButton="0" quotePrefix="0" xfId="0">
      <alignment horizontal="center" vertical="center"/>
    </xf>
    <xf numFmtId="0" fontId="17" fillId="7" borderId="34" applyAlignment="1" pivotButton="0" quotePrefix="0" xfId="0">
      <alignment horizontal="center" vertical="center"/>
    </xf>
    <xf numFmtId="0" fontId="17" fillId="7" borderId="35" applyAlignment="1" pivotButton="0" quotePrefix="0" xfId="0">
      <alignment horizontal="center" vertical="center"/>
    </xf>
    <xf numFmtId="0" fontId="17" fillId="7" borderId="36" applyAlignment="1" pivotButton="0" quotePrefix="0" xfId="0">
      <alignment horizontal="center" vertical="center"/>
    </xf>
    <xf numFmtId="0" fontId="25" fillId="7" borderId="37" applyAlignment="1" pivotButton="0" quotePrefix="0" xfId="0">
      <alignment horizontal="center" vertical="center"/>
    </xf>
    <xf numFmtId="0" fontId="17" fillId="8" borderId="34" applyAlignment="1" pivotButton="0" quotePrefix="0" xfId="0">
      <alignment horizontal="center" vertical="center"/>
    </xf>
    <xf numFmtId="0" fontId="17" fillId="8" borderId="35" applyAlignment="1" pivotButton="0" quotePrefix="0" xfId="0">
      <alignment horizontal="center" vertical="center"/>
    </xf>
    <xf numFmtId="0" fontId="17" fillId="8" borderId="36" applyAlignment="1" pivotButton="0" quotePrefix="0" xfId="0">
      <alignment horizontal="center" vertical="center"/>
    </xf>
    <xf numFmtId="0" fontId="25" fillId="8" borderId="37" applyAlignment="1" pivotButton="0" quotePrefix="0" xfId="0">
      <alignment horizontal="center" vertical="center"/>
    </xf>
    <xf numFmtId="0" fontId="0" fillId="0" borderId="89" pivotButton="0" quotePrefix="0" xfId="0"/>
    <xf numFmtId="165" fontId="26" fillId="12" borderId="38" applyAlignment="1" pivotButton="0" quotePrefix="0" xfId="0">
      <alignment horizontal="center" vertical="bottom"/>
    </xf>
    <xf numFmtId="165" fontId="26" fillId="12" borderId="39" applyAlignment="1" pivotButton="0" quotePrefix="0" xfId="0">
      <alignment horizontal="center" vertical="bottom"/>
    </xf>
    <xf numFmtId="165" fontId="26" fillId="12" borderId="40" applyAlignment="1" pivotButton="0" quotePrefix="0" xfId="0">
      <alignment horizontal="center" vertical="bottom"/>
    </xf>
    <xf numFmtId="0" fontId="26" fillId="12" borderId="41" applyAlignment="1" pivotButton="0" quotePrefix="0" xfId="0">
      <alignment horizontal="center" vertical="bottom"/>
    </xf>
    <xf numFmtId="165" fontId="26" fillId="12" borderId="42" applyAlignment="1" pivotButton="0" quotePrefix="0" xfId="0">
      <alignment horizontal="center" vertical="bottom"/>
    </xf>
    <xf numFmtId="165" fontId="26" fillId="0" borderId="40" applyAlignment="1" pivotButton="0" quotePrefix="0" xfId="0">
      <alignment horizontal="center" vertical="bottom"/>
    </xf>
    <xf numFmtId="165" fontId="26" fillId="12" borderId="43" applyAlignment="1" pivotButton="0" quotePrefix="0" xfId="0">
      <alignment horizontal="center" vertical="bottom"/>
    </xf>
    <xf numFmtId="165" fontId="26" fillId="10" borderId="0" applyAlignment="1" pivotButton="0" quotePrefix="0" xfId="0">
      <alignment horizontal="center" vertical="bottom"/>
    </xf>
    <xf numFmtId="0" fontId="24" fillId="10" borderId="44" applyAlignment="1" pivotButton="0" quotePrefix="0" xfId="0">
      <alignment horizontal="center" vertical="bottom"/>
    </xf>
    <xf numFmtId="165" fontId="26" fillId="12" borderId="32" applyAlignment="1" pivotButton="0" quotePrefix="0" xfId="0">
      <alignment horizontal="center" vertical="bottom"/>
    </xf>
    <xf numFmtId="10" fontId="24" fillId="0" borderId="0" applyAlignment="1" pivotButton="0" quotePrefix="0" xfId="19">
      <alignment horizontal="center" vertical="center"/>
    </xf>
    <xf numFmtId="165" fontId="26" fillId="11" borderId="45" applyAlignment="1" pivotButton="0" quotePrefix="0" xfId="0">
      <alignment horizontal="center" vertical="bottom"/>
    </xf>
    <xf numFmtId="0" fontId="24" fillId="11" borderId="0" applyAlignment="1" pivotButton="0" quotePrefix="0" xfId="0">
      <alignment horizontal="center" vertical="bottom"/>
    </xf>
    <xf numFmtId="0" fontId="24" fillId="11" borderId="44" applyAlignment="1" pivotButton="0" quotePrefix="0" xfId="0">
      <alignment horizontal="center" vertical="bottom"/>
    </xf>
    <xf numFmtId="165" fontId="26" fillId="13" borderId="32" applyAlignment="1" pivotButton="0" quotePrefix="0" xfId="0">
      <alignment horizontal="center" vertical="bottom"/>
    </xf>
    <xf numFmtId="49" fontId="27" fillId="0" borderId="0" applyAlignment="1" pivotButton="0" quotePrefix="0" xfId="0">
      <alignment horizontal="center" vertical="bottom"/>
    </xf>
    <xf numFmtId="0" fontId="29" fillId="0" borderId="0" applyAlignment="1" pivotButton="0" quotePrefix="0" xfId="0">
      <alignment horizontal="center" vertical="center"/>
    </xf>
    <xf numFmtId="0" fontId="28" fillId="0" borderId="0" applyAlignment="1" pivotButton="0" quotePrefix="0" xfId="0">
      <alignment horizontal="center" vertical="center"/>
    </xf>
    <xf numFmtId="0" fontId="16" fillId="12" borderId="46" applyAlignment="1" pivotButton="0" quotePrefix="0" xfId="0">
      <alignment horizontal="center" vertical="center"/>
    </xf>
    <xf numFmtId="49" fontId="16" fillId="12" borderId="47" applyAlignment="1" pivotButton="0" quotePrefix="0" xfId="0">
      <alignment horizontal="center" vertical="center"/>
    </xf>
    <xf numFmtId="0" fontId="16" fillId="12" borderId="47" applyAlignment="1" pivotButton="0" quotePrefix="0" xfId="0">
      <alignment horizontal="center" vertical="center"/>
    </xf>
    <xf numFmtId="0" fontId="16" fillId="0" borderId="48" applyAlignment="1" pivotButton="0" quotePrefix="0" xfId="0">
      <alignment horizontal="center" vertical="center" wrapText="1"/>
    </xf>
    <xf numFmtId="0" fontId="16" fillId="12" borderId="49" applyAlignment="1" pivotButton="0" quotePrefix="0" xfId="0">
      <alignment horizontal="center" vertical="center" wrapText="1"/>
    </xf>
    <xf numFmtId="168" fontId="16" fillId="12" borderId="46" applyAlignment="1" pivotButton="0" quotePrefix="0" xfId="0">
      <alignment horizontal="center" vertical="center"/>
    </xf>
    <xf numFmtId="168" fontId="16" fillId="12" borderId="47" applyAlignment="1" pivotButton="0" quotePrefix="0" xfId="0">
      <alignment horizontal="center" vertical="center"/>
    </xf>
    <xf numFmtId="0" fontId="16" fillId="6" borderId="50" applyAlignment="1" pivotButton="0" quotePrefix="0" xfId="0">
      <alignment horizontal="center" vertical="center" wrapText="1"/>
    </xf>
    <xf numFmtId="0" fontId="16" fillId="7" borderId="50" applyAlignment="1" pivotButton="0" quotePrefix="0" xfId="0">
      <alignment horizontal="center" vertical="center"/>
    </xf>
    <xf numFmtId="0" fontId="16" fillId="8" borderId="50" applyAlignment="1" pivotButton="0" quotePrefix="0" xfId="0">
      <alignment horizontal="center" vertical="center" wrapText="1"/>
    </xf>
    <xf numFmtId="168" fontId="16" fillId="9" borderId="51" applyAlignment="1" pivotButton="0" quotePrefix="0" xfId="0">
      <alignment horizontal="center" vertical="center"/>
    </xf>
    <xf numFmtId="168" fontId="16" fillId="9" borderId="47" applyAlignment="1" pivotButton="0" quotePrefix="0" xfId="0">
      <alignment horizontal="center" vertical="center"/>
    </xf>
    <xf numFmtId="168" fontId="16" fillId="9" borderId="49" applyAlignment="1" pivotButton="0" quotePrefix="0" xfId="0">
      <alignment horizontal="center" vertical="center"/>
    </xf>
    <xf numFmtId="0" fontId="16" fillId="12" borderId="51" applyAlignment="1" pivotButton="0" quotePrefix="0" xfId="0">
      <alignment horizontal="center" vertical="center" wrapText="1"/>
    </xf>
    <xf numFmtId="0" fontId="16" fillId="0" borderId="52" applyAlignment="1" pivotButton="0" quotePrefix="0" xfId="0">
      <alignment horizontal="center" vertical="center" wrapText="1"/>
    </xf>
    <xf numFmtId="0" fontId="16" fillId="12" borderId="47" applyAlignment="1" pivotButton="0" quotePrefix="0" xfId="0">
      <alignment horizontal="center" vertical="center" wrapText="1"/>
    </xf>
    <xf numFmtId="165" fontId="16" fillId="0" borderId="47" applyAlignment="1" pivotButton="0" quotePrefix="0" xfId="0">
      <alignment horizontal="center" vertical="center" wrapText="1"/>
    </xf>
    <xf numFmtId="0" fontId="16" fillId="10" borderId="47" applyAlignment="1" pivotButton="0" quotePrefix="0" xfId="0">
      <alignment horizontal="center" vertical="center"/>
    </xf>
    <xf numFmtId="0" fontId="16" fillId="10" borderId="47" applyAlignment="1" pivotButton="0" quotePrefix="0" xfId="0">
      <alignment horizontal="center" vertical="center" wrapText="1"/>
    </xf>
    <xf numFmtId="10" fontId="16" fillId="12" borderId="52" applyAlignment="1" pivotButton="0" quotePrefix="0" xfId="0">
      <alignment horizontal="center" vertical="center" wrapText="1"/>
    </xf>
    <xf numFmtId="0" fontId="16" fillId="11" borderId="47" applyAlignment="1" pivotButton="0" quotePrefix="0" xfId="0">
      <alignment horizontal="center" vertical="center" wrapText="1"/>
    </xf>
    <xf numFmtId="165" fontId="16" fillId="13" borderId="49" applyAlignment="1" pivotButton="0" quotePrefix="0" xfId="0">
      <alignment horizontal="center" vertical="center" wrapText="1"/>
    </xf>
    <xf numFmtId="49" fontId="29" fillId="14" borderId="0" applyAlignment="1" pivotButton="0" quotePrefix="0" xfId="0">
      <alignment horizontal="center" vertical="center" wrapText="1"/>
    </xf>
    <xf numFmtId="49" fontId="29" fillId="14" borderId="0" applyAlignment="1" pivotButton="0" quotePrefix="0" xfId="0">
      <alignment horizontal="general" vertical="center" wrapText="1"/>
    </xf>
    <xf numFmtId="49" fontId="0" fillId="4" borderId="53" applyAlignment="1" pivotButton="0" quotePrefix="0" xfId="0">
      <alignment horizontal="center" vertical="bottom"/>
    </xf>
    <xf numFmtId="49" fontId="0" fillId="4" borderId="54" applyAlignment="1" pivotButton="0" quotePrefix="0" xfId="0">
      <alignment horizontal="center" vertical="bottom"/>
    </xf>
    <xf numFmtId="49" fontId="0" fillId="4" borderId="54" applyAlignment="1" pivotButton="0" quotePrefix="0" xfId="0">
      <alignment horizontal="left" vertical="bottom"/>
    </xf>
    <xf numFmtId="164" fontId="0" fillId="4" borderId="54" applyAlignment="1" pivotButton="0" quotePrefix="0" xfId="0">
      <alignment horizontal="left" vertical="bottom"/>
    </xf>
    <xf numFmtId="49" fontId="0" fillId="4" borderId="54" applyAlignment="1" pivotButton="0" quotePrefix="0" xfId="0">
      <alignment horizontal="general" vertical="bottom"/>
    </xf>
    <xf numFmtId="49" fontId="0" fillId="0" borderId="54" applyAlignment="1" pivotButton="0" quotePrefix="0" xfId="0">
      <alignment horizontal="center" vertical="bottom"/>
    </xf>
    <xf numFmtId="0" fontId="0" fillId="4" borderId="53" applyAlignment="1" pivotButton="0" quotePrefix="0" xfId="0">
      <alignment horizontal="center" vertical="bottom"/>
    </xf>
    <xf numFmtId="0" fontId="0" fillId="4" borderId="54" applyAlignment="1" pivotButton="0" quotePrefix="0" xfId="0">
      <alignment horizontal="center" vertical="bottom"/>
    </xf>
    <xf numFmtId="0" fontId="0" fillId="4" borderId="55" applyAlignment="1" pivotButton="0" quotePrefix="0" xfId="0">
      <alignment horizontal="center" vertical="bottom"/>
    </xf>
    <xf numFmtId="0" fontId="16" fillId="4" borderId="56" applyAlignment="1" pivotButton="0" quotePrefix="0" xfId="0">
      <alignment horizontal="center" vertical="bottom"/>
    </xf>
    <xf numFmtId="165" fontId="0" fillId="4" borderId="53" applyAlignment="1" pivotButton="0" quotePrefix="0" xfId="0">
      <alignment horizontal="center" vertical="bottom"/>
    </xf>
    <xf numFmtId="165" fontId="0" fillId="4" borderId="57" applyAlignment="1" pivotButton="0" quotePrefix="0" xfId="0">
      <alignment horizontal="center" vertical="bottom"/>
    </xf>
    <xf numFmtId="165" fontId="0" fillId="4" borderId="54" applyAlignment="1" pivotButton="0" quotePrefix="0" xfId="0">
      <alignment horizontal="center" vertical="bottom"/>
    </xf>
    <xf numFmtId="165" fontId="0" fillId="4" borderId="58" applyAlignment="1" pivotButton="0" quotePrefix="0" xfId="0">
      <alignment horizontal="center" vertical="bottom"/>
    </xf>
    <xf numFmtId="165" fontId="0" fillId="4" borderId="59" applyAlignment="1" pivotButton="0" quotePrefix="0" xfId="0">
      <alignment horizontal="center" vertical="bottom"/>
    </xf>
    <xf numFmtId="9" fontId="0" fillId="0" borderId="60" applyAlignment="1" pivotButton="0" quotePrefix="0" xfId="19">
      <alignment horizontal="center" vertical="bottom"/>
    </xf>
    <xf numFmtId="165" fontId="0" fillId="4" borderId="61" applyAlignment="1" pivotButton="0" quotePrefix="0" xfId="0">
      <alignment horizontal="center" vertical="bottom"/>
    </xf>
    <xf numFmtId="165" fontId="0" fillId="4" borderId="62" applyAlignment="1" pivotButton="0" quotePrefix="0" xfId="0">
      <alignment horizontal="center" vertical="bottom"/>
    </xf>
    <xf numFmtId="0" fontId="0" fillId="4" borderId="63" applyAlignment="1" pivotButton="0" quotePrefix="0" xfId="0">
      <alignment horizontal="center" vertical="bottom"/>
    </xf>
    <xf numFmtId="165" fontId="0" fillId="4" borderId="63" applyAlignment="1" pivotButton="0" quotePrefix="0" xfId="0">
      <alignment horizontal="center" vertical="bottom"/>
    </xf>
    <xf numFmtId="165" fontId="0" fillId="0" borderId="64" applyAlignment="1" pivotButton="0" quotePrefix="0" xfId="0">
      <alignment horizontal="center" vertical="bottom"/>
    </xf>
    <xf numFmtId="165" fontId="0" fillId="4" borderId="65" applyAlignment="1" pivotButton="0" quotePrefix="0" xfId="0">
      <alignment horizontal="center" vertical="bottom"/>
    </xf>
    <xf numFmtId="165" fontId="0" fillId="0" borderId="66" applyAlignment="1" pivotButton="0" quotePrefix="0" xfId="0">
      <alignment horizontal="center" vertical="bottom"/>
    </xf>
    <xf numFmtId="49" fontId="0" fillId="0" borderId="67" applyAlignment="1" pivotButton="0" quotePrefix="0" xfId="0">
      <alignment horizontal="center" vertical="bottom"/>
    </xf>
    <xf numFmtId="10" fontId="0" fillId="0" borderId="66" applyAlignment="1" pivotButton="0" quotePrefix="0" xfId="19">
      <alignment horizontal="center" vertical="center"/>
    </xf>
    <xf numFmtId="49" fontId="0" fillId="0" borderId="60" applyAlignment="1" pivotButton="0" quotePrefix="0" xfId="0">
      <alignment horizontal="center" vertical="bottom"/>
    </xf>
    <xf numFmtId="49" fontId="0" fillId="0" borderId="68" applyAlignment="1" pivotButton="0" quotePrefix="0" xfId="0">
      <alignment horizontal="center" vertical="bottom"/>
    </xf>
    <xf numFmtId="165" fontId="16" fillId="4" borderId="69" applyAlignment="1" pivotButton="0" quotePrefix="0" xfId="19">
      <alignment horizontal="center" vertical="center"/>
    </xf>
    <xf numFmtId="0" fontId="0" fillId="0" borderId="54" applyAlignment="1" pivotButton="0" quotePrefix="0" xfId="0">
      <alignment horizontal="center" vertical="bottom"/>
    </xf>
    <xf numFmtId="165" fontId="0" fillId="4" borderId="55" applyAlignment="1" pivotButton="0" quotePrefix="0" xfId="0">
      <alignment horizontal="center" vertical="bottom"/>
    </xf>
    <xf numFmtId="165" fontId="16" fillId="4" borderId="56" applyAlignment="1" pivotButton="0" quotePrefix="0" xfId="0">
      <alignment horizontal="center" vertical="bottom"/>
    </xf>
    <xf numFmtId="9" fontId="0" fillId="4" borderId="58" applyAlignment="1" pivotButton="0" quotePrefix="0" xfId="0">
      <alignment horizontal="center" vertical="bottom"/>
    </xf>
    <xf numFmtId="165" fontId="0" fillId="0" borderId="60" applyAlignment="1" pivotButton="0" quotePrefix="0" xfId="19">
      <alignment horizontal="center" vertical="bottom"/>
    </xf>
    <xf numFmtId="0" fontId="0" fillId="4" borderId="61" applyAlignment="1" pivotButton="0" quotePrefix="0" xfId="0">
      <alignment horizontal="center" vertical="bottom"/>
    </xf>
    <xf numFmtId="49" fontId="0" fillId="4" borderId="65" applyAlignment="1" pivotButton="0" quotePrefix="0" xfId="0">
      <alignment horizontal="center" vertical="bottom"/>
    </xf>
    <xf numFmtId="9" fontId="0" fillId="0" borderId="67" applyAlignment="1" pivotButton="0" quotePrefix="0" xfId="0">
      <alignment horizontal="center" vertical="bottom"/>
    </xf>
    <xf numFmtId="10" fontId="0" fillId="4" borderId="65" applyAlignment="1" pivotButton="0" quotePrefix="0" xfId="0">
      <alignment horizontal="center" vertical="bottom"/>
    </xf>
    <xf numFmtId="49" fontId="0" fillId="4" borderId="0" applyAlignment="1" pivotButton="0" quotePrefix="0" xfId="0">
      <alignment horizontal="center" vertical="bottom"/>
    </xf>
    <xf numFmtId="49" fontId="0" fillId="0" borderId="66" applyAlignment="1" pivotButton="0" quotePrefix="0" xfId="0">
      <alignment horizontal="center" vertical="bottom"/>
    </xf>
    <xf numFmtId="165" fontId="0" fillId="0" borderId="60" applyAlignment="1" pivotButton="0" quotePrefix="0" xfId="0">
      <alignment horizontal="center" vertical="bottom"/>
    </xf>
    <xf numFmtId="0" fontId="16" fillId="4" borderId="69" applyAlignment="1" pivotButton="0" quotePrefix="0" xfId="19">
      <alignment horizontal="center" vertical="center"/>
    </xf>
    <xf numFmtId="10" fontId="0" fillId="0" borderId="66" applyAlignment="1" pivotButton="0" quotePrefix="0" xfId="0">
      <alignment horizontal="center" vertical="bottom"/>
    </xf>
    <xf numFmtId="164" fontId="14" fillId="0" borderId="0" applyAlignment="1" pivotButton="0" quotePrefix="0" xfId="0">
      <alignment horizontal="center" vertical="bottom"/>
    </xf>
    <xf numFmtId="169" fontId="1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2" fontId="14" fillId="0" borderId="0" applyAlignment="1" pivotButton="0" quotePrefix="0" xfId="0">
      <alignment horizontal="center" vertical="center"/>
    </xf>
    <xf numFmtId="2" fontId="14" fillId="0" borderId="0" applyAlignment="1" pivotButton="0" quotePrefix="0" xfId="0">
      <alignment horizontal="center" vertical="bottom"/>
    </xf>
    <xf numFmtId="4" fontId="14" fillId="0" borderId="0" applyAlignment="1" pivotButton="0" quotePrefix="0" xfId="0">
      <alignment horizontal="center" vertical="bottom"/>
    </xf>
    <xf numFmtId="0" fontId="14" fillId="0" borderId="0" applyAlignment="1" pivotButton="0" quotePrefix="0" xfId="0">
      <alignment horizontal="center" vertical="bottom"/>
    </xf>
    <xf numFmtId="170" fontId="0" fillId="0" borderId="0" applyAlignment="1" pivotButton="0" quotePrefix="0" xfId="0">
      <alignment horizontal="general" vertical="bottom"/>
    </xf>
    <xf numFmtId="0" fontId="0" fillId="15" borderId="0" applyAlignment="1" pivotButton="0" quotePrefix="0" xfId="0">
      <alignment horizontal="general" vertical="bottom"/>
    </xf>
    <xf numFmtId="0" fontId="30" fillId="2" borderId="0" applyAlignment="1" pivotButton="0" quotePrefix="0" xfId="21">
      <alignment horizontal="general" vertical="bottom"/>
    </xf>
    <xf numFmtId="164" fontId="30" fillId="2" borderId="0" applyAlignment="1" pivotButton="0" quotePrefix="0" xfId="21">
      <alignment horizontal="center" vertical="bottom"/>
    </xf>
    <xf numFmtId="169" fontId="30" fillId="2" borderId="0" applyAlignment="1" pivotButton="0" quotePrefix="0" xfId="21">
      <alignment horizontal="center" vertical="center"/>
    </xf>
    <xf numFmtId="0" fontId="30" fillId="2" borderId="0" applyAlignment="1" pivotButton="0" quotePrefix="0" xfId="21">
      <alignment horizontal="center" vertical="bottom"/>
    </xf>
    <xf numFmtId="2" fontId="30" fillId="2" borderId="0" applyAlignment="1" pivotButton="0" quotePrefix="0" xfId="21">
      <alignment horizontal="center" vertical="bottom"/>
    </xf>
    <xf numFmtId="4" fontId="30" fillId="2" borderId="0" applyAlignment="1" pivotButton="0" quotePrefix="0" xfId="21">
      <alignment horizontal="center" vertical="bottom"/>
    </xf>
    <xf numFmtId="49" fontId="11" fillId="0" borderId="16" applyAlignment="1" pivotButton="0" quotePrefix="0" xfId="0">
      <alignment horizontal="center" vertical="center"/>
    </xf>
    <xf numFmtId="0" fontId="31" fillId="0" borderId="91" applyAlignment="1" pivotButton="0" quotePrefix="0" xfId="0">
      <alignment horizontal="center" vertical="top"/>
    </xf>
    <xf numFmtId="171" fontId="31" fillId="0" borderId="91" applyAlignment="1" pivotButton="0" quotePrefix="0" xfId="0">
      <alignment horizontal="center" vertical="top"/>
    </xf>
    <xf numFmtId="171" fontId="31" fillId="0" borderId="91" applyAlignment="1" pivotButton="0" quotePrefix="0" xfId="0">
      <alignment horizontal="center" vertical="top"/>
    </xf>
    <xf numFmtId="171" fontId="0" fillId="0" borderId="0" pivotButton="0" quotePrefix="0" xfId="0"/>
  </cellXfs>
  <cellStyles count="8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Normal_IC LOG" xfId="6"/>
    <cellStyle name="Excel Built-in Neutral" xfId="7"/>
  </cellStyles>
  <dxfs count="6">
    <dxf>
      <fill>
        <patternFill>
          <bgColor rgb="FFDA9694"/>
        </patternFill>
      </fill>
    </dxf>
    <dxf>
      <fill>
        <patternFill>
          <bgColor rgb="FFEBF1DE"/>
        </patternFill>
      </fill>
    </dxf>
    <dxf>
      <fill>
        <patternFill>
          <bgColor rgb="FFFFABAB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9C65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4D79B"/>
      <rgbColor rgb="FF808080"/>
      <rgbColor rgb="FF9999FF"/>
      <rgbColor rgb="FF993366"/>
      <rgbColor rgb="FFEBF1DE"/>
      <rgbColor rgb="FFDAEEF3"/>
      <rgbColor rgb="FF660066"/>
      <rgbColor rgb="FFDA9694"/>
      <rgbColor rgb="FF0066CC"/>
      <rgbColor rgb="FFB8CCE4"/>
      <rgbColor rgb="FF000080"/>
      <rgbColor rgb="FFFF00FF"/>
      <rgbColor rgb="FFFFE0A3"/>
      <rgbColor rgb="FF00FFFF"/>
      <rgbColor rgb="FF800080"/>
      <rgbColor rgb="FF800000"/>
      <rgbColor rgb="FF008080"/>
      <rgbColor rgb="FF0000FF"/>
      <rgbColor rgb="FF00CCFF"/>
      <rgbColor rgb="FFDCE6F1"/>
      <rgbColor rgb="FFF2F2F2"/>
      <rgbColor rgb="FFFFEB9C"/>
      <rgbColor rgb="FFDDD9C4"/>
      <rgbColor rgb="FFFFABAB"/>
      <rgbColor rgb="FFFDE9D9"/>
      <rgbColor rgb="FFFCD5B4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2060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xmlns:r="http://schemas.openxmlformats.org/officeDocument/2006/relationships" name="Thèm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U43"/>
  <sheetViews>
    <sheetView workbookViewId="0">
      <selection activeCell="A1" sqref="A1"/>
    </sheetView>
  </sheetViews>
  <sheetFormatPr baseColWidth="8" defaultRowHeight="15"/>
  <sheetData>
    <row r="1">
      <c r="A1" s="441" t="inlineStr">
        <is>
          <t>Unnamed: 0</t>
        </is>
      </c>
      <c r="B1" s="441" t="inlineStr">
        <is>
          <t>Weekending</t>
        </is>
      </c>
      <c r="C1" s="443" t="n">
        <v>45613</v>
      </c>
      <c r="D1" s="441" t="inlineStr">
        <is>
          <t>Unnamed: 3</t>
        </is>
      </c>
      <c r="E1" s="441" t="inlineStr">
        <is>
          <t>Unnamed: 4</t>
        </is>
      </c>
      <c r="F1" s="441" t="inlineStr">
        <is>
          <t>Unnamed: 5</t>
        </is>
      </c>
      <c r="G1" s="441" t="inlineStr">
        <is>
          <t>Unnamed: 6</t>
        </is>
      </c>
      <c r="H1" s="441" t="n">
        <v>0.7057943831494483</v>
      </c>
      <c r="I1" s="441" t="inlineStr">
        <is>
          <t>Unnamed: 8</t>
        </is>
      </c>
      <c r="J1" s="441" t="inlineStr">
        <is>
          <t>Unnamed: 9</t>
        </is>
      </c>
      <c r="K1" s="441" t="inlineStr">
        <is>
          <t>Unnamed: 10</t>
        </is>
      </c>
      <c r="L1" s="441" t="inlineStr">
        <is>
          <t>Unnamed: 11</t>
        </is>
      </c>
      <c r="M1" s="441" t="inlineStr">
        <is>
          <t>Unnamed: 12</t>
        </is>
      </c>
      <c r="N1" s="441" t="inlineStr">
        <is>
          <t>Unnamed: 13</t>
        </is>
      </c>
      <c r="O1" s="441" t="inlineStr">
        <is>
          <t>Unnamed: 14</t>
        </is>
      </c>
      <c r="P1" s="441" t="inlineStr">
        <is>
          <t>Unnamed: 15</t>
        </is>
      </c>
      <c r="Q1" s="441" t="inlineStr">
        <is>
          <t>Unnamed: 16</t>
        </is>
      </c>
      <c r="R1" s="441" t="inlineStr">
        <is>
          <t>Unnamed: 17</t>
        </is>
      </c>
      <c r="S1" s="441" t="inlineStr">
        <is>
          <t>Unnamed: 18</t>
        </is>
      </c>
      <c r="T1" s="441" t="inlineStr">
        <is>
          <t>Unnamed: 19</t>
        </is>
      </c>
      <c r="U1" s="441" t="inlineStr">
        <is>
          <t>Unnamed: 20</t>
        </is>
      </c>
      <c r="V1" s="441" t="inlineStr">
        <is>
          <t>Unnamed: 21</t>
        </is>
      </c>
      <c r="W1" s="441" t="inlineStr">
        <is>
          <t>Unnamed: 22</t>
        </is>
      </c>
      <c r="X1" s="441" t="inlineStr">
        <is>
          <t>Unnamed: 23</t>
        </is>
      </c>
      <c r="Y1" s="441" t="inlineStr">
        <is>
          <t>Unnamed: 24</t>
        </is>
      </c>
      <c r="Z1" s="441" t="inlineStr">
        <is>
          <t>Unnamed: 25</t>
        </is>
      </c>
      <c r="AA1" s="441" t="inlineStr">
        <is>
          <t>Unnamed: 26</t>
        </is>
      </c>
      <c r="AB1" s="441" t="inlineStr">
        <is>
          <t>Unnamed: 27</t>
        </is>
      </c>
      <c r="AC1" s="441" t="inlineStr">
        <is>
          <t>Unnamed: 28</t>
        </is>
      </c>
      <c r="AD1" s="441" t="inlineStr">
        <is>
          <t>Unnamed: 29</t>
        </is>
      </c>
      <c r="AE1" s="441" t="inlineStr">
        <is>
          <t>Unnamed: 30</t>
        </is>
      </c>
      <c r="AF1" s="441" t="inlineStr">
        <is>
          <t>Unnamed: 31</t>
        </is>
      </c>
      <c r="AG1" s="441" t="inlineStr">
        <is>
          <t>Unnamed: 32</t>
        </is>
      </c>
      <c r="AH1" s="441" t="inlineStr">
        <is>
          <t>Unnamed: 33</t>
        </is>
      </c>
      <c r="AI1" s="441" t="inlineStr">
        <is>
          <t>Unnamed: 34</t>
        </is>
      </c>
      <c r="AJ1" s="441" t="inlineStr">
        <is>
          <t>Unnamed: 35</t>
        </is>
      </c>
      <c r="AK1" s="441" t="inlineStr">
        <is>
          <t>Unnamed: 36</t>
        </is>
      </c>
      <c r="AL1" s="441" t="inlineStr">
        <is>
          <t>Unnamed: 37</t>
        </is>
      </c>
      <c r="AM1" s="441" t="inlineStr">
        <is>
          <t>Unnamed: 38</t>
        </is>
      </c>
      <c r="AN1" s="441" t="inlineStr">
        <is>
          <t>Unnamed: 39</t>
        </is>
      </c>
      <c r="AO1" s="441" t="inlineStr">
        <is>
          <t>Unnamed: 40</t>
        </is>
      </c>
      <c r="AP1" s="441" t="inlineStr">
        <is>
          <t>Unnamed: 41</t>
        </is>
      </c>
      <c r="AQ1" s="441" t="inlineStr">
        <is>
          <t>Unnamed: 42</t>
        </is>
      </c>
      <c r="AR1" s="441" t="inlineStr">
        <is>
          <t>Unnamed: 43</t>
        </is>
      </c>
      <c r="AS1" s="441" t="inlineStr">
        <is>
          <t>Unnamed: 44</t>
        </is>
      </c>
      <c r="AT1" s="441" t="inlineStr">
        <is>
          <t>Unnamed: 45</t>
        </is>
      </c>
      <c r="AU1" s="441" t="inlineStr">
        <is>
          <t>Unnamed: 46</t>
        </is>
      </c>
    </row>
    <row r="2">
      <c r="A2" t="inlineStr"/>
      <c r="B2" t="inlineStr">
        <is>
          <t>TeamNumber</t>
        </is>
      </c>
      <c r="C2" t="inlineStr">
        <is>
          <t>3095</t>
        </is>
      </c>
      <c r="D2" t="inlineStr"/>
      <c r="E2" t="inlineStr">
        <is>
          <t>Result MC</t>
        </is>
      </c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inlineStr"/>
      <c r="AD2" t="inlineStr"/>
      <c r="AE2" t="inlineStr"/>
      <c r="AF2" t="inlineStr"/>
      <c r="AG2" t="inlineStr"/>
      <c r="AH2" t="inlineStr"/>
      <c r="AI2" t="inlineStr"/>
      <c r="AJ2" t="inlineStr"/>
      <c r="AK2" t="inlineStr"/>
      <c r="AL2" t="inlineStr"/>
      <c r="AM2" t="inlineStr"/>
      <c r="AN2" t="inlineStr"/>
      <c r="AO2" t="inlineStr"/>
      <c r="AP2" t="inlineStr"/>
      <c r="AQ2" t="inlineStr"/>
      <c r="AR2" t="inlineStr"/>
      <c r="AS2" t="inlineStr"/>
      <c r="AT2" t="inlineStr"/>
      <c r="AU2" t="inlineStr"/>
    </row>
    <row r="3">
      <c r="A3" t="inlineStr"/>
      <c r="B3" t="inlineStr">
        <is>
          <t>MC Name</t>
        </is>
      </c>
      <c r="C3" t="inlineStr">
        <is>
          <t>DLG Corporation</t>
        </is>
      </c>
      <c r="D3" t="inlineStr"/>
      <c r="E3" t="inlineStr"/>
      <c r="F3" t="inlineStr"/>
      <c r="G3" t="inlineStr">
        <is>
          <t>Numbers</t>
        </is>
      </c>
      <c r="H3" t="inlineStr"/>
      <c r="I3" t="inlineStr">
        <is>
          <t>Fees</t>
        </is>
      </c>
      <c r="J3" t="inlineStr"/>
      <c r="K3" t="inlineStr">
        <is>
          <t>Amount</t>
        </is>
      </c>
      <c r="L3" t="inlineStr"/>
      <c r="M3" t="inlineStr"/>
      <c r="N3" t="inlineStr"/>
      <c r="O3" t="inlineStr"/>
      <c r="P3" t="inlineStr"/>
      <c r="Q3" t="inlineStr"/>
      <c r="R3" t="inlineStr">
        <is>
          <t>Challenge(s)</t>
        </is>
      </c>
      <c r="S3" t="inlineStr"/>
      <c r="T3" t="inlineStr"/>
      <c r="U3" t="inlineStr">
        <is>
          <t>Value Challenge(s)</t>
        </is>
      </c>
      <c r="V3" t="inlineStr"/>
      <c r="W3" t="inlineStr"/>
      <c r="X3" t="inlineStr"/>
      <c r="Y3" t="inlineStr"/>
      <c r="Z3" t="inlineStr"/>
      <c r="AA3" t="inlineStr"/>
      <c r="AB3" t="inlineStr"/>
      <c r="AC3" t="inlineStr"/>
      <c r="AD3" t="inlineStr"/>
      <c r="AE3" t="inlineStr"/>
      <c r="AF3" t="inlineStr"/>
      <c r="AG3" t="inlineStr"/>
      <c r="AH3" t="inlineStr"/>
      <c r="AI3" t="inlineStr"/>
      <c r="AJ3" t="inlineStr"/>
      <c r="AK3" t="inlineStr"/>
      <c r="AL3" t="inlineStr"/>
      <c r="AM3" t="inlineStr"/>
      <c r="AN3" t="inlineStr"/>
      <c r="AO3" t="inlineStr"/>
      <c r="AP3" t="inlineStr"/>
      <c r="AQ3" t="inlineStr"/>
      <c r="AR3" t="inlineStr"/>
      <c r="AS3" t="inlineStr"/>
      <c r="AT3" t="inlineStr"/>
      <c r="AU3" t="inlineStr"/>
    </row>
    <row r="4">
      <c r="A4" t="inlineStr"/>
      <c r="B4" t="inlineStr">
        <is>
          <t>Campaign Type</t>
        </is>
      </c>
      <c r="C4" t="inlineStr">
        <is>
          <t>Fundraising</t>
        </is>
      </c>
      <c r="D4" t="inlineStr"/>
      <c r="E4" t="inlineStr">
        <is>
          <t>Sales - TOTAL</t>
        </is>
      </c>
      <c r="F4" t="inlineStr"/>
      <c r="G4" t="n">
        <v>0</v>
      </c>
      <c r="H4" t="inlineStr"/>
      <c r="I4" t="n">
        <v>0</v>
      </c>
      <c r="J4" t="inlineStr"/>
      <c r="K4" t="n">
        <v>0</v>
      </c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  <c r="X4" t="inlineStr"/>
      <c r="Y4" t="inlineStr"/>
      <c r="Z4" t="inlineStr"/>
      <c r="AA4" t="inlineStr"/>
      <c r="AB4" t="inlineStr"/>
      <c r="AC4" t="inlineStr"/>
      <c r="AD4" t="inlineStr"/>
      <c r="AE4" t="inlineStr"/>
      <c r="AF4" t="inlineStr"/>
      <c r="AG4" t="inlineStr"/>
      <c r="AH4" t="inlineStr"/>
      <c r="AI4" t="inlineStr"/>
      <c r="AJ4" t="inlineStr"/>
      <c r="AK4" t="inlineStr"/>
      <c r="AL4" t="inlineStr"/>
      <c r="AM4" t="inlineStr"/>
      <c r="AN4" t="inlineStr"/>
      <c r="AO4" t="inlineStr"/>
      <c r="AP4" t="inlineStr"/>
      <c r="AQ4" t="inlineStr"/>
      <c r="AR4" t="inlineStr"/>
      <c r="AS4" t="inlineStr"/>
      <c r="AT4" t="inlineStr"/>
      <c r="AU4" t="inlineStr"/>
    </row>
    <row r="5">
      <c r="A5" t="inlineStr"/>
      <c r="B5" t="inlineStr">
        <is>
          <t>Campaign Name</t>
        </is>
      </c>
      <c r="C5" t="inlineStr">
        <is>
          <t>Croix-Rouge</t>
        </is>
      </c>
      <c r="D5" t="inlineStr"/>
      <c r="E5" t="inlineStr">
        <is>
          <t>Sales - Fail</t>
        </is>
      </c>
      <c r="F5" t="inlineStr"/>
      <c r="G5" t="n">
        <v>0</v>
      </c>
      <c r="H5" t="inlineStr"/>
      <c r="I5" t="n">
        <v>0</v>
      </c>
      <c r="J5" t="inlineStr"/>
      <c r="K5" t="n">
        <v>0</v>
      </c>
      <c r="L5" t="inlineStr"/>
      <c r="M5" t="inlineStr"/>
      <c r="N5" t="inlineStr"/>
      <c r="O5" t="inlineStr"/>
      <c r="P5" t="inlineStr"/>
      <c r="Q5" t="inlineStr"/>
      <c r="R5" t="inlineStr"/>
      <c r="S5" t="inlineStr"/>
      <c r="T5" t="inlineStr"/>
      <c r="U5" t="inlineStr"/>
      <c r="V5" t="inlineStr"/>
      <c r="W5" t="inlineStr"/>
      <c r="X5" t="inlineStr"/>
      <c r="Y5" t="inlineStr"/>
      <c r="Z5" t="inlineStr"/>
      <c r="AA5" t="inlineStr"/>
      <c r="AB5" t="inlineStr"/>
      <c r="AC5" t="inlineStr"/>
      <c r="AD5" t="inlineStr"/>
      <c r="AE5" t="inlineStr"/>
      <c r="AF5" t="inlineStr"/>
      <c r="AG5" t="inlineStr"/>
      <c r="AH5" t="inlineStr"/>
      <c r="AI5" t="inlineStr"/>
      <c r="AJ5" t="inlineStr"/>
      <c r="AK5" t="inlineStr"/>
      <c r="AL5" t="inlineStr"/>
      <c r="AM5" t="inlineStr"/>
      <c r="AN5" t="inlineStr"/>
      <c r="AO5" t="inlineStr"/>
      <c r="AP5" t="inlineStr"/>
      <c r="AQ5" t="inlineStr"/>
      <c r="AR5" t="inlineStr"/>
      <c r="AS5" t="inlineStr"/>
      <c r="AT5" t="inlineStr"/>
      <c r="AU5" t="inlineStr"/>
    </row>
    <row r="6">
      <c r="A6" t="inlineStr"/>
      <c r="B6" t="inlineStr"/>
      <c r="C6" t="inlineStr"/>
      <c r="D6" t="inlineStr"/>
      <c r="E6" t="inlineStr">
        <is>
          <t>Sales - Submission</t>
        </is>
      </c>
      <c r="F6" t="inlineStr"/>
      <c r="G6" t="n">
        <v>0</v>
      </c>
      <c r="H6" t="inlineStr"/>
      <c r="I6" t="n">
        <v>0</v>
      </c>
      <c r="J6" t="inlineStr"/>
      <c r="K6" t="n">
        <v>0</v>
      </c>
      <c r="L6" t="inlineStr"/>
      <c r="M6" t="inlineStr"/>
      <c r="N6" t="inlineStr"/>
      <c r="O6" t="inlineStr"/>
      <c r="P6" t="inlineStr"/>
      <c r="Q6" t="inlineStr"/>
      <c r="R6" t="inlineStr"/>
      <c r="S6" t="inlineStr"/>
      <c r="T6" t="inlineStr"/>
      <c r="U6" t="inlineStr"/>
      <c r="V6" t="inlineStr"/>
      <c r="W6" t="inlineStr"/>
      <c r="X6" t="inlineStr"/>
      <c r="Y6" t="inlineStr"/>
      <c r="Z6" t="inlineStr"/>
      <c r="AA6" t="inlineStr"/>
      <c r="AB6" t="inlineStr"/>
      <c r="AC6" t="inlineStr"/>
      <c r="AD6" t="inlineStr"/>
      <c r="AE6" t="inlineStr"/>
      <c r="AF6" t="inlineStr"/>
      <c r="AG6" t="inlineStr"/>
      <c r="AH6" t="inlineStr"/>
      <c r="AI6" t="inlineStr"/>
      <c r="AJ6" t="inlineStr"/>
      <c r="AK6" t="inlineStr"/>
      <c r="AL6" t="inlineStr"/>
      <c r="AM6" t="inlineStr"/>
      <c r="AN6" t="inlineStr"/>
      <c r="AO6" t="inlineStr"/>
      <c r="AP6" t="inlineStr"/>
      <c r="AQ6" t="inlineStr"/>
      <c r="AR6" t="inlineStr"/>
      <c r="AS6" t="inlineStr"/>
      <c r="AT6" t="inlineStr"/>
      <c r="AU6" t="inlineStr"/>
    </row>
    <row r="7">
      <c r="A7" t="inlineStr"/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  <c r="R7" t="inlineStr"/>
      <c r="S7" t="inlineStr"/>
      <c r="T7" t="inlineStr"/>
      <c r="U7" t="inlineStr"/>
      <c r="V7" t="inlineStr"/>
      <c r="W7" t="inlineStr"/>
      <c r="X7" t="inlineStr"/>
      <c r="Y7" t="inlineStr"/>
      <c r="Z7" t="inlineStr"/>
      <c r="AA7" t="inlineStr"/>
      <c r="AB7" t="inlineStr"/>
      <c r="AC7" t="inlineStr"/>
      <c r="AD7" t="inlineStr"/>
      <c r="AE7" t="inlineStr"/>
      <c r="AF7" t="inlineStr"/>
      <c r="AG7" t="inlineStr"/>
      <c r="AH7" t="inlineStr"/>
      <c r="AI7" t="inlineStr"/>
      <c r="AJ7" t="inlineStr"/>
      <c r="AK7" t="inlineStr"/>
      <c r="AL7" t="inlineStr"/>
      <c r="AM7" t="inlineStr"/>
      <c r="AN7" t="inlineStr"/>
      <c r="AO7" t="inlineStr"/>
      <c r="AP7" t="inlineStr"/>
      <c r="AQ7" t="inlineStr"/>
      <c r="AR7" t="inlineStr"/>
      <c r="AS7" t="inlineStr"/>
      <c r="AT7" t="inlineStr"/>
      <c r="AU7" t="inlineStr"/>
    </row>
    <row r="8">
      <c r="A8" t="inlineStr"/>
      <c r="B8" t="inlineStr"/>
      <c r="C8" t="inlineStr"/>
      <c r="D8" t="inlineStr"/>
      <c r="E8" t="inlineStr"/>
      <c r="F8" t="inlineStr"/>
      <c r="G8" t="inlineStr">
        <is>
          <t>Quality Return Balance</t>
        </is>
      </c>
      <c r="H8" t="inlineStr"/>
      <c r="I8" t="n">
        <v>-0.2942056168505517</v>
      </c>
      <c r="J8" t="inlineStr"/>
      <c r="K8" t="n">
        <v>0</v>
      </c>
      <c r="L8" t="inlineStr"/>
      <c r="M8" t="inlineStr"/>
      <c r="N8" t="inlineStr"/>
      <c r="O8" t="inlineStr"/>
      <c r="P8" t="inlineStr"/>
      <c r="Q8" t="inlineStr"/>
      <c r="R8" t="inlineStr"/>
      <c r="S8" t="inlineStr"/>
      <c r="T8" t="inlineStr"/>
      <c r="U8" t="inlineStr"/>
      <c r="V8" t="inlineStr"/>
      <c r="W8" t="inlineStr"/>
      <c r="X8" t="inlineStr"/>
      <c r="Y8" t="inlineStr"/>
      <c r="Z8" t="inlineStr"/>
      <c r="AA8" t="inlineStr"/>
      <c r="AB8" t="inlineStr"/>
      <c r="AC8" t="inlineStr"/>
      <c r="AD8" t="inlineStr"/>
      <c r="AE8" t="inlineStr"/>
      <c r="AF8" t="inlineStr"/>
      <c r="AG8" t="inlineStr"/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t="inlineStr"/>
      <c r="AR8" t="inlineStr"/>
      <c r="AS8" t="inlineStr"/>
      <c r="AT8" t="inlineStr"/>
      <c r="AU8" t="inlineStr"/>
    </row>
    <row r="9">
      <c r="A9" t="inlineStr"/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  <c r="R9" t="inlineStr"/>
      <c r="S9" t="inlineStr"/>
      <c r="T9" t="inlineStr"/>
      <c r="U9" t="inlineStr"/>
      <c r="V9" t="inlineStr"/>
      <c r="W9" t="inlineStr"/>
      <c r="X9" t="inlineStr"/>
      <c r="Y9" t="inlineStr"/>
      <c r="Z9" t="inlineStr"/>
      <c r="AA9" t="inlineStr"/>
      <c r="AB9" t="inlineStr"/>
      <c r="AC9" t="inlineStr"/>
      <c r="AD9" t="inlineStr"/>
      <c r="AE9" t="inlineStr"/>
      <c r="AF9" t="inlineStr"/>
      <c r="AG9" t="inlineStr"/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t="inlineStr"/>
      <c r="AR9" t="inlineStr"/>
      <c r="AS9" t="inlineStr"/>
      <c r="AT9" t="inlineStr"/>
      <c r="AU9" t="inlineStr"/>
    </row>
    <row r="10">
      <c r="A10" t="inlineStr"/>
      <c r="B10" t="inlineStr"/>
      <c r="C10" t="inlineStr"/>
      <c r="D10" t="inlineStr"/>
      <c r="E10" t="inlineStr">
        <is>
          <t>Quality Return MC</t>
        </is>
      </c>
      <c r="F10" t="inlineStr"/>
      <c r="G10" t="n">
        <v>0</v>
      </c>
      <c r="H10" t="inlineStr"/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  <c r="R10" t="inlineStr"/>
      <c r="S10" t="inlineStr"/>
      <c r="T10" t="inlineStr"/>
      <c r="U10" t="inlineStr"/>
      <c r="V10" t="inlineStr"/>
      <c r="W10" t="inlineStr"/>
      <c r="X10" t="inlineStr"/>
      <c r="Y10" t="inlineStr"/>
      <c r="Z10" t="inlineStr"/>
      <c r="AA10" t="inlineStr"/>
      <c r="AB10" t="inlineStr"/>
      <c r="AC10" t="inlineStr"/>
      <c r="AD10" t="inlineStr"/>
      <c r="AE10" t="inlineStr"/>
      <c r="AF10" t="inlineStr"/>
      <c r="AG10" t="inlineStr"/>
      <c r="AH10" t="inlineStr"/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t="inlineStr"/>
      <c r="AR10" t="inlineStr"/>
      <c r="AS10" t="inlineStr"/>
      <c r="AT10" t="inlineStr"/>
      <c r="AU10" t="inlineStr"/>
    </row>
    <row r="11">
      <c r="A11" t="inlineStr"/>
      <c r="B11" t="inlineStr"/>
      <c r="C11" t="inlineStr"/>
      <c r="D11" t="inlineStr"/>
      <c r="E11" t="inlineStr">
        <is>
          <t>Total movement quality balance</t>
        </is>
      </c>
      <c r="F11" t="inlineStr"/>
      <c r="G11" t="n">
        <v>-8073</v>
      </c>
      <c r="H11" t="inlineStr"/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/>
      <c r="R11" t="inlineStr"/>
      <c r="S11" t="inlineStr"/>
      <c r="T11" t="inlineStr"/>
      <c r="U11" t="inlineStr"/>
      <c r="V11" t="inlineStr"/>
      <c r="W11" t="inlineStr"/>
      <c r="X11" t="inlineStr"/>
      <c r="Y11" t="inlineStr"/>
      <c r="Z11" t="inlineStr"/>
      <c r="AA11" t="inlineStr"/>
      <c r="AB11" t="inlineStr"/>
      <c r="AC11" t="inlineStr"/>
      <c r="AD11" t="inlineStr"/>
      <c r="AE11" t="inlineStr"/>
      <c r="AF11" t="inlineStr"/>
      <c r="AG11" t="inlineStr"/>
      <c r="AH11" t="inlineStr"/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t="inlineStr"/>
      <c r="AR11" t="inlineStr"/>
      <c r="AS11" t="inlineStr"/>
      <c r="AT11" t="inlineStr"/>
      <c r="AU11" t="inlineStr"/>
    </row>
    <row r="12">
      <c r="A12" t="inlineStr"/>
      <c r="B12" t="inlineStr"/>
      <c r="C12" t="inlineStr"/>
      <c r="D12" t="inlineStr"/>
      <c r="E12" t="inlineStr">
        <is>
          <t>Total paid to MC</t>
        </is>
      </c>
      <c r="F12" t="inlineStr"/>
      <c r="G12" t="n">
        <v>0</v>
      </c>
      <c r="H12" t="inlineStr"/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/>
      <c r="R12" t="inlineStr"/>
      <c r="S12" t="inlineStr"/>
      <c r="T12" t="inlineStr"/>
      <c r="U12" t="inlineStr"/>
      <c r="V12" t="inlineStr"/>
      <c r="W12" t="inlineStr"/>
      <c r="X12" t="inlineStr"/>
      <c r="Y12" t="inlineStr"/>
      <c r="Z12" t="inlineStr"/>
      <c r="AA12" t="inlineStr"/>
      <c r="AB12" t="inlineStr"/>
      <c r="AC12" t="inlineStr"/>
      <c r="AD12" t="inlineStr"/>
      <c r="AE12" t="inlineStr"/>
      <c r="AF12" t="inlineStr"/>
      <c r="AG12" t="inlineStr"/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t="inlineStr"/>
      <c r="AR12" t="inlineStr"/>
      <c r="AS12" t="inlineStr"/>
      <c r="AT12" t="inlineStr"/>
      <c r="AU12" t="inlineStr"/>
    </row>
    <row r="13">
      <c r="A13" t="inlineStr"/>
      <c r="B13" t="inlineStr"/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/>
      <c r="R13" t="inlineStr"/>
      <c r="S13" t="inlineStr"/>
      <c r="T13" t="inlineStr"/>
      <c r="U13" t="inlineStr"/>
      <c r="V13" t="inlineStr"/>
      <c r="W13" t="inlineStr"/>
      <c r="X13" t="inlineStr"/>
      <c r="Y13" t="inlineStr"/>
      <c r="Z13" t="inlineStr"/>
      <c r="AA13" t="inlineStr"/>
      <c r="AB13" t="inlineStr"/>
      <c r="AC13" t="inlineStr"/>
      <c r="AD13" t="inlineStr"/>
      <c r="AE13" t="inlineStr"/>
      <c r="AF13" t="inlineStr"/>
      <c r="AG13" t="inlineStr"/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t="inlineStr"/>
      <c r="AR13" t="inlineStr"/>
      <c r="AS13" t="inlineStr"/>
      <c r="AT13" t="inlineStr"/>
      <c r="AU13" t="inlineStr"/>
    </row>
    <row r="14">
      <c r="A14" t="inlineStr"/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  <c r="O14" t="inlineStr"/>
      <c r="P14" t="inlineStr"/>
      <c r="Q14" t="inlineStr"/>
      <c r="R14" t="inlineStr"/>
      <c r="S14" t="inlineStr"/>
      <c r="T14" t="inlineStr"/>
      <c r="U14" t="inlineStr"/>
      <c r="V14" t="inlineStr"/>
      <c r="W14" t="inlineStr"/>
      <c r="X14" t="inlineStr"/>
      <c r="Y14" t="inlineStr"/>
      <c r="Z14" t="inlineStr"/>
      <c r="AA14" t="inlineStr"/>
      <c r="AB14" t="inlineStr"/>
      <c r="AC14" t="inlineStr"/>
      <c r="AD14" t="inlineStr"/>
      <c r="AE14" t="inlineStr"/>
      <c r="AF14" t="inlineStr"/>
      <c r="AG14" t="inlineStr"/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t="inlineStr"/>
      <c r="AR14" t="inlineStr"/>
      <c r="AS14" t="inlineStr"/>
      <c r="AT14" t="inlineStr"/>
      <c r="AU14" t="inlineStr"/>
    </row>
    <row r="15">
      <c r="A15" t="inlineStr"/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>
        <is>
          <t>Total Sales</t>
        </is>
      </c>
      <c r="K15" t="inlineStr"/>
      <c r="L15" t="inlineStr"/>
      <c r="M15" t="inlineStr"/>
      <c r="N15" t="inlineStr"/>
      <c r="O15" t="inlineStr">
        <is>
          <t>Total Failed Forms</t>
        </is>
      </c>
      <c r="P15" t="inlineStr"/>
      <c r="Q15" t="inlineStr"/>
      <c r="R15" t="inlineStr"/>
      <c r="S15" t="inlineStr"/>
      <c r="T15" t="inlineStr">
        <is>
          <t>Total Submissions</t>
        </is>
      </c>
      <c r="U15" t="inlineStr"/>
      <c r="V15" t="inlineStr"/>
      <c r="W15" t="inlineStr"/>
      <c r="X15" t="inlineStr"/>
      <c r="Y15" t="inlineStr">
        <is>
          <t>BA Fees</t>
        </is>
      </c>
      <c r="Z15" t="inlineStr"/>
      <c r="AA15" t="inlineStr"/>
      <c r="AB15" t="inlineStr"/>
      <c r="AC15" t="inlineStr"/>
      <c r="AD15" t="inlineStr"/>
      <c r="AE15" t="inlineStr"/>
      <c r="AF15" t="inlineStr"/>
      <c r="AG15" t="inlineStr">
        <is>
          <t>Rejects</t>
        </is>
      </c>
      <c r="AH15" t="inlineStr"/>
      <c r="AI15" t="inlineStr"/>
      <c r="AJ15" t="inlineStr"/>
      <c r="AK15" t="inlineStr">
        <is>
          <t>Bonus</t>
        </is>
      </c>
      <c r="AL15" t="inlineStr"/>
      <c r="AM15" t="inlineStr"/>
      <c r="AN15" t="inlineStr"/>
      <c r="AO15" t="inlineStr"/>
      <c r="AP15" t="inlineStr">
        <is>
          <t>Deductions</t>
        </is>
      </c>
      <c r="AQ15" t="inlineStr"/>
      <c r="AR15" t="inlineStr"/>
      <c r="AS15" t="inlineStr"/>
      <c r="AT15" t="inlineStr"/>
      <c r="AU15" t="inlineStr"/>
    </row>
    <row r="16">
      <c r="A16" t="inlineStr"/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inlineStr"/>
      <c r="Z16" t="inlineStr"/>
      <c r="AA16" t="inlineStr"/>
      <c r="AB16" t="inlineStr"/>
      <c r="AC16" t="n">
        <v>0</v>
      </c>
      <c r="AD16" t="inlineStr"/>
      <c r="AE16" t="n">
        <v>0</v>
      </c>
      <c r="AF16" t="n">
        <v>0</v>
      </c>
      <c r="AG16" t="n">
        <v>69</v>
      </c>
      <c r="AH16" t="n">
        <v>2723</v>
      </c>
      <c r="AI16" t="n">
        <v>0</v>
      </c>
      <c r="AJ16" t="n">
        <v>-2723</v>
      </c>
      <c r="AK16" t="n">
        <v>0</v>
      </c>
      <c r="AL16" t="inlineStr"/>
      <c r="AM16" t="n">
        <v>0</v>
      </c>
      <c r="AN16" t="inlineStr"/>
      <c r="AO16" t="n">
        <v>0</v>
      </c>
      <c r="AP16" t="n">
        <v>0</v>
      </c>
      <c r="AQ16" t="inlineStr"/>
      <c r="AR16" t="inlineStr"/>
      <c r="AS16" t="n">
        <v>0</v>
      </c>
      <c r="AT16" t="inlineStr"/>
      <c r="AU16" t="inlineStr"/>
    </row>
    <row r="17">
      <c r="A17" t="inlineStr">
        <is>
          <t>MAX</t>
        </is>
      </c>
      <c r="B17" t="inlineStr">
        <is>
          <t>TeamNumber</t>
        </is>
      </c>
      <c r="C17" t="inlineStr">
        <is>
          <t>BANumber</t>
        </is>
      </c>
      <c r="D17" t="inlineStr">
        <is>
          <t>BAName</t>
        </is>
      </c>
      <c r="E17" t="inlineStr">
        <is>
          <t>BAStartDate</t>
        </is>
      </c>
      <c r="F17" t="inlineStr">
        <is>
          <t>BAStatus</t>
        </is>
      </c>
      <c r="G17" t="inlineStr">
        <is>
          <t>Statut Commission</t>
        </is>
      </c>
      <c r="H17" t="inlineStr">
        <is>
          <t>Total Sales since BA Start Date</t>
        </is>
      </c>
      <c r="I17" t="inlineStr">
        <is>
          <t>Total Sales since Campaign Start Date</t>
        </is>
      </c>
      <c r="J17" t="n">
        <v>10</v>
      </c>
      <c r="K17" t="n">
        <v>15</v>
      </c>
      <c r="L17" t="n">
        <v>20</v>
      </c>
      <c r="M17" t="n">
        <v>25</v>
      </c>
      <c r="N17" t="inlineStr">
        <is>
          <t>Total Sales</t>
        </is>
      </c>
      <c r="O17" t="n">
        <v>10</v>
      </c>
      <c r="P17" t="n">
        <v>15</v>
      </c>
      <c r="Q17" t="n">
        <v>20</v>
      </c>
      <c r="R17" t="n">
        <v>25</v>
      </c>
      <c r="S17" t="inlineStr">
        <is>
          <t>Total Fails</t>
        </is>
      </c>
      <c r="T17" t="n">
        <v>10</v>
      </c>
      <c r="U17" t="n">
        <v>15</v>
      </c>
      <c r="V17" t="n">
        <v>20</v>
      </c>
      <c r="W17" t="n">
        <v>25</v>
      </c>
      <c r="X17" t="inlineStr">
        <is>
          <t>Total Submissions</t>
        </is>
      </c>
      <c r="Y17" t="n">
        <v>10</v>
      </c>
      <c r="Z17" t="n">
        <v>15</v>
      </c>
      <c r="AA17" t="n">
        <v>20</v>
      </c>
      <c r="AB17" t="n">
        <v>25</v>
      </c>
      <c r="AC17" t="inlineStr">
        <is>
          <t>Total BA Fees</t>
        </is>
      </c>
      <c r="AD17" t="inlineStr">
        <is>
          <t>Prepayment Percentage</t>
        </is>
      </c>
      <c r="AE17" t="inlineStr">
        <is>
          <t>Prepayment Amount</t>
        </is>
      </c>
      <c r="AF17" t="inlineStr">
        <is>
          <t>Amount add to bond</t>
        </is>
      </c>
      <c r="AG17" t="inlineStr">
        <is>
          <t>Sales rejected</t>
        </is>
      </c>
      <c r="AH17" t="inlineStr">
        <is>
          <t>Reject value sales</t>
        </is>
      </c>
      <c r="AI17" t="inlineStr">
        <is>
          <t>Quality balance return</t>
        </is>
      </c>
      <c r="AJ17" t="inlineStr">
        <is>
          <t>Total quality balance movement</t>
        </is>
      </c>
      <c r="AK17" t="inlineStr">
        <is>
          <t>Amount</t>
        </is>
      </c>
      <c r="AL17" t="inlineStr">
        <is>
          <t>Comment 1
REQUIRED</t>
        </is>
      </c>
      <c r="AM17" t="inlineStr">
        <is>
          <t>Amount For Social Security Calculation</t>
        </is>
      </c>
      <c r="AN17" t="inlineStr">
        <is>
          <t>Social Security percentage</t>
        </is>
      </c>
      <c r="AO17" t="inlineStr">
        <is>
          <t>Amount Social Security Deductions</t>
        </is>
      </c>
      <c r="AP17" t="inlineStr">
        <is>
          <t>Amount
(to be set in negative)</t>
        </is>
      </c>
      <c r="AQ17" t="inlineStr">
        <is>
          <t>Comment 1
REQUIRED</t>
        </is>
      </c>
      <c r="AR17" t="inlineStr">
        <is>
          <t>Comment 2
to be completed if Comment 1 = 'Other'.</t>
        </is>
      </c>
      <c r="AS17" t="inlineStr">
        <is>
          <t>Total Payment</t>
        </is>
      </c>
      <c r="AT17" t="inlineStr">
        <is>
          <t>Formule Commentaire</t>
        </is>
      </c>
      <c r="AU17" t="inlineStr">
        <is>
          <t>Pour Fees</t>
        </is>
      </c>
    </row>
    <row r="18">
      <c r="A18" t="n">
        <v>18</v>
      </c>
      <c r="B18" t="inlineStr">
        <is>
          <t>3095</t>
        </is>
      </c>
      <c r="C18" t="inlineStr">
        <is>
          <t>29827</t>
        </is>
      </c>
      <c r="D18" t="inlineStr"/>
      <c r="E18" t="inlineStr"/>
      <c r="F18" t="inlineStr"/>
      <c r="G18" t="inlineStr"/>
      <c r="H18" t="inlineStr"/>
      <c r="I18" t="inlineStr"/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inlineStr"/>
      <c r="AE18" t="n">
        <v>0</v>
      </c>
      <c r="AF18" t="n">
        <v>0</v>
      </c>
      <c r="AG18" t="n">
        <v>4</v>
      </c>
      <c r="AH18" t="n">
        <v>0</v>
      </c>
      <c r="AI18" t="inlineStr"/>
      <c r="AJ18" t="n">
        <v>0</v>
      </c>
      <c r="AK18" t="inlineStr"/>
      <c r="AL18" t="inlineStr"/>
      <c r="AM18" t="n">
        <v>0</v>
      </c>
      <c r="AN18" t="inlineStr"/>
      <c r="AO18" t="n">
        <v>0</v>
      </c>
      <c r="AP18" t="inlineStr"/>
      <c r="AQ18" t="inlineStr"/>
      <c r="AR18" t="inlineStr"/>
      <c r="AS18" t="n">
        <v>0</v>
      </c>
      <c r="AT18" t="inlineStr"/>
      <c r="AU18" t="b">
        <v>0</v>
      </c>
    </row>
    <row r="19">
      <c r="A19" t="n">
        <v>19</v>
      </c>
      <c r="B19" t="inlineStr">
        <is>
          <t>3095</t>
        </is>
      </c>
      <c r="C19" t="inlineStr">
        <is>
          <t>30311</t>
        </is>
      </c>
      <c r="D19" t="inlineStr"/>
      <c r="E19" t="inlineStr"/>
      <c r="F19" t="inlineStr"/>
      <c r="G19" t="inlineStr"/>
      <c r="H19" t="inlineStr"/>
      <c r="I19" t="inlineStr"/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inlineStr"/>
      <c r="AE19" t="n">
        <v>0</v>
      </c>
      <c r="AF19" t="n">
        <v>0</v>
      </c>
      <c r="AG19" t="n">
        <v>14</v>
      </c>
      <c r="AH19" t="n">
        <v>650</v>
      </c>
      <c r="AI19" t="inlineStr"/>
      <c r="AJ19" t="n">
        <v>-650</v>
      </c>
      <c r="AK19" t="inlineStr"/>
      <c r="AL19" t="inlineStr"/>
      <c r="AM19" t="n">
        <v>0</v>
      </c>
      <c r="AN19" t="inlineStr"/>
      <c r="AO19" t="n">
        <v>0</v>
      </c>
      <c r="AP19" t="inlineStr"/>
      <c r="AQ19" t="inlineStr"/>
      <c r="AR19" t="inlineStr"/>
      <c r="AS19" t="n">
        <v>0</v>
      </c>
      <c r="AT19" t="inlineStr"/>
      <c r="AU19" t="b">
        <v>0</v>
      </c>
    </row>
    <row r="20">
      <c r="A20" t="n">
        <v>20</v>
      </c>
      <c r="B20" t="inlineStr">
        <is>
          <t>3095</t>
        </is>
      </c>
      <c r="C20" t="inlineStr">
        <is>
          <t>30840</t>
        </is>
      </c>
      <c r="D20" t="inlineStr"/>
      <c r="E20" t="inlineStr"/>
      <c r="F20" t="inlineStr"/>
      <c r="G20" t="inlineStr"/>
      <c r="H20" t="inlineStr"/>
      <c r="I20" t="inlineStr"/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inlineStr"/>
      <c r="AE20" t="n">
        <v>0</v>
      </c>
      <c r="AF20" t="n">
        <v>0</v>
      </c>
      <c r="AG20" t="n">
        <v>7</v>
      </c>
      <c r="AH20" t="n">
        <v>315</v>
      </c>
      <c r="AI20" t="inlineStr"/>
      <c r="AJ20" t="n">
        <v>-315</v>
      </c>
      <c r="AK20" t="inlineStr"/>
      <c r="AL20" t="inlineStr"/>
      <c r="AM20" t="n">
        <v>0</v>
      </c>
      <c r="AN20" t="inlineStr"/>
      <c r="AO20" t="n">
        <v>0</v>
      </c>
      <c r="AP20" t="inlineStr"/>
      <c r="AQ20" t="inlineStr"/>
      <c r="AR20" t="inlineStr"/>
      <c r="AS20" t="n">
        <v>0</v>
      </c>
      <c r="AT20" t="inlineStr"/>
      <c r="AU20" t="b">
        <v>0</v>
      </c>
    </row>
    <row r="21">
      <c r="A21" t="n">
        <v>21</v>
      </c>
      <c r="B21" t="inlineStr">
        <is>
          <t>3095</t>
        </is>
      </c>
      <c r="C21" t="inlineStr">
        <is>
          <t>31648</t>
        </is>
      </c>
      <c r="D21" t="inlineStr"/>
      <c r="E21" t="inlineStr"/>
      <c r="F21" t="inlineStr"/>
      <c r="G21" t="inlineStr"/>
      <c r="H21" t="inlineStr"/>
      <c r="I21" t="inlineStr"/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inlineStr"/>
      <c r="AE21" t="n">
        <v>0</v>
      </c>
      <c r="AF21" t="n">
        <v>0</v>
      </c>
      <c r="AG21" t="n">
        <v>4</v>
      </c>
      <c r="AH21" t="n">
        <v>175</v>
      </c>
      <c r="AI21" t="inlineStr"/>
      <c r="AJ21" t="n">
        <v>-175</v>
      </c>
      <c r="AK21" t="inlineStr"/>
      <c r="AL21" t="inlineStr"/>
      <c r="AM21" t="n">
        <v>0</v>
      </c>
      <c r="AN21" t="inlineStr"/>
      <c r="AO21" t="n">
        <v>0</v>
      </c>
      <c r="AP21" t="inlineStr"/>
      <c r="AQ21" t="inlineStr"/>
      <c r="AR21" t="inlineStr"/>
      <c r="AS21" t="n">
        <v>0</v>
      </c>
      <c r="AT21" t="inlineStr"/>
      <c r="AU21" t="b">
        <v>0</v>
      </c>
    </row>
    <row r="22">
      <c r="A22" t="n">
        <v>22</v>
      </c>
      <c r="B22" t="inlineStr">
        <is>
          <t>3095</t>
        </is>
      </c>
      <c r="C22" t="inlineStr">
        <is>
          <t>32068</t>
        </is>
      </c>
      <c r="D22" t="inlineStr"/>
      <c r="E22" t="inlineStr"/>
      <c r="F22" t="inlineStr"/>
      <c r="G22" t="inlineStr"/>
      <c r="H22" t="inlineStr"/>
      <c r="I22" t="inlineStr"/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inlineStr"/>
      <c r="AE22" t="n">
        <v>0</v>
      </c>
      <c r="AF22" t="n">
        <v>0</v>
      </c>
      <c r="AG22" t="n">
        <v>2</v>
      </c>
      <c r="AH22" t="n">
        <v>73</v>
      </c>
      <c r="AI22" t="inlineStr"/>
      <c r="AJ22" t="n">
        <v>-73</v>
      </c>
      <c r="AK22" t="inlineStr"/>
      <c r="AL22" t="inlineStr"/>
      <c r="AM22" t="n">
        <v>0</v>
      </c>
      <c r="AN22" t="inlineStr"/>
      <c r="AO22" t="n">
        <v>0</v>
      </c>
      <c r="AP22" t="inlineStr"/>
      <c r="AQ22" t="inlineStr"/>
      <c r="AR22" t="inlineStr"/>
      <c r="AS22" t="n">
        <v>0</v>
      </c>
      <c r="AT22" t="inlineStr"/>
      <c r="AU22" t="b">
        <v>0</v>
      </c>
    </row>
    <row r="23">
      <c r="A23" t="n">
        <v>23</v>
      </c>
      <c r="B23" t="inlineStr">
        <is>
          <t>3095</t>
        </is>
      </c>
      <c r="C23" t="inlineStr">
        <is>
          <t>32069</t>
        </is>
      </c>
      <c r="D23" t="inlineStr"/>
      <c r="E23" t="inlineStr"/>
      <c r="F23" t="inlineStr"/>
      <c r="G23" t="inlineStr"/>
      <c r="H23" t="inlineStr"/>
      <c r="I23" t="inlineStr"/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inlineStr"/>
      <c r="AE23" t="n">
        <v>0</v>
      </c>
      <c r="AF23" t="n">
        <v>0</v>
      </c>
      <c r="AG23" t="n">
        <v>2</v>
      </c>
      <c r="AH23" t="n">
        <v>85</v>
      </c>
      <c r="AI23" t="inlineStr"/>
      <c r="AJ23" t="n">
        <v>-85</v>
      </c>
      <c r="AK23" t="inlineStr"/>
      <c r="AL23" t="inlineStr"/>
      <c r="AM23" t="n">
        <v>0</v>
      </c>
      <c r="AN23" t="inlineStr"/>
      <c r="AO23" t="n">
        <v>0</v>
      </c>
      <c r="AP23" t="inlineStr"/>
      <c r="AQ23" t="inlineStr"/>
      <c r="AR23" t="inlineStr"/>
      <c r="AS23" t="n">
        <v>0</v>
      </c>
      <c r="AT23" t="inlineStr"/>
      <c r="AU23" t="b">
        <v>0</v>
      </c>
    </row>
    <row r="24">
      <c r="A24" t="n">
        <v>24</v>
      </c>
      <c r="B24" t="inlineStr">
        <is>
          <t>3095</t>
        </is>
      </c>
      <c r="C24" t="inlineStr">
        <is>
          <t>32097</t>
        </is>
      </c>
      <c r="D24" t="inlineStr"/>
      <c r="E24" t="inlineStr"/>
      <c r="F24" t="inlineStr"/>
      <c r="G24" t="inlineStr"/>
      <c r="H24" t="inlineStr"/>
      <c r="I24" t="inlineStr"/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inlineStr"/>
      <c r="AE24" t="n">
        <v>0</v>
      </c>
      <c r="AF24" t="n">
        <v>0</v>
      </c>
      <c r="AG24" t="n">
        <v>2</v>
      </c>
      <c r="AH24" t="n">
        <v>80</v>
      </c>
      <c r="AI24" t="inlineStr"/>
      <c r="AJ24" t="n">
        <v>-80</v>
      </c>
      <c r="AK24" t="inlineStr"/>
      <c r="AL24" t="inlineStr"/>
      <c r="AM24" t="n">
        <v>0</v>
      </c>
      <c r="AN24" t="inlineStr"/>
      <c r="AO24" t="n">
        <v>0</v>
      </c>
      <c r="AP24" t="inlineStr"/>
      <c r="AQ24" t="inlineStr"/>
      <c r="AR24" t="inlineStr"/>
      <c r="AS24" t="n">
        <v>0</v>
      </c>
      <c r="AT24" t="inlineStr"/>
      <c r="AU24" t="b">
        <v>0</v>
      </c>
    </row>
    <row r="25">
      <c r="A25" t="n">
        <v>25</v>
      </c>
      <c r="B25" t="inlineStr">
        <is>
          <t>3095</t>
        </is>
      </c>
      <c r="C25" t="inlineStr">
        <is>
          <t>32545</t>
        </is>
      </c>
      <c r="D25" t="inlineStr"/>
      <c r="E25" t="inlineStr"/>
      <c r="F25" t="inlineStr"/>
      <c r="G25" t="inlineStr"/>
      <c r="H25" t="inlineStr"/>
      <c r="I25" t="inlineStr"/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inlineStr"/>
      <c r="AE25" t="n">
        <v>0</v>
      </c>
      <c r="AF25" t="n">
        <v>0</v>
      </c>
      <c r="AG25" t="n">
        <v>1</v>
      </c>
      <c r="AH25" t="n">
        <v>40</v>
      </c>
      <c r="AI25" t="inlineStr"/>
      <c r="AJ25" t="n">
        <v>-40</v>
      </c>
      <c r="AK25" t="inlineStr"/>
      <c r="AL25" t="inlineStr"/>
      <c r="AM25" t="n">
        <v>0</v>
      </c>
      <c r="AN25" t="inlineStr"/>
      <c r="AO25" t="n">
        <v>0</v>
      </c>
      <c r="AP25" t="inlineStr"/>
      <c r="AQ25" t="inlineStr"/>
      <c r="AR25" t="inlineStr"/>
      <c r="AS25" t="n">
        <v>0</v>
      </c>
      <c r="AT25" t="inlineStr"/>
      <c r="AU25" t="b">
        <v>0</v>
      </c>
    </row>
    <row r="26">
      <c r="A26" t="n">
        <v>26</v>
      </c>
      <c r="B26" t="inlineStr">
        <is>
          <t>3095</t>
        </is>
      </c>
      <c r="C26" t="inlineStr">
        <is>
          <t>32563</t>
        </is>
      </c>
      <c r="D26" t="inlineStr"/>
      <c r="E26" t="inlineStr"/>
      <c r="F26" t="inlineStr"/>
      <c r="G26" t="inlineStr"/>
      <c r="H26" t="inlineStr"/>
      <c r="I26" t="inlineStr"/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inlineStr"/>
      <c r="AE26" t="n">
        <v>0</v>
      </c>
      <c r="AF26" t="n">
        <v>0</v>
      </c>
      <c r="AG26" t="n">
        <v>5</v>
      </c>
      <c r="AH26" t="n">
        <v>193</v>
      </c>
      <c r="AI26" t="inlineStr"/>
      <c r="AJ26" t="n">
        <v>-193</v>
      </c>
      <c r="AK26" t="inlineStr"/>
      <c r="AL26" t="inlineStr"/>
      <c r="AM26" t="n">
        <v>0</v>
      </c>
      <c r="AN26" t="inlineStr"/>
      <c r="AO26" t="n">
        <v>0</v>
      </c>
      <c r="AP26" t="inlineStr"/>
      <c r="AQ26" t="inlineStr"/>
      <c r="AR26" t="inlineStr"/>
      <c r="AS26" t="n">
        <v>0</v>
      </c>
      <c r="AT26" t="inlineStr"/>
      <c r="AU26" t="b">
        <v>0</v>
      </c>
    </row>
    <row r="27">
      <c r="A27" t="n">
        <v>27</v>
      </c>
      <c r="B27" t="inlineStr">
        <is>
          <t>3095</t>
        </is>
      </c>
      <c r="C27" t="inlineStr">
        <is>
          <t>32667</t>
        </is>
      </c>
      <c r="D27" t="inlineStr"/>
      <c r="E27" t="inlineStr"/>
      <c r="F27" t="inlineStr"/>
      <c r="G27" t="inlineStr"/>
      <c r="H27" t="inlineStr"/>
      <c r="I27" t="inlineStr"/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inlineStr"/>
      <c r="AE27" t="n">
        <v>0</v>
      </c>
      <c r="AF27" t="n">
        <v>0</v>
      </c>
      <c r="AG27" t="n">
        <v>5</v>
      </c>
      <c r="AH27" t="n">
        <v>215</v>
      </c>
      <c r="AI27" t="inlineStr"/>
      <c r="AJ27" t="n">
        <v>-215</v>
      </c>
      <c r="AK27" t="inlineStr"/>
      <c r="AL27" t="inlineStr"/>
      <c r="AM27" t="n">
        <v>0</v>
      </c>
      <c r="AN27" t="inlineStr"/>
      <c r="AO27" t="n">
        <v>0</v>
      </c>
      <c r="AP27" t="inlineStr"/>
      <c r="AQ27" t="inlineStr"/>
      <c r="AR27" t="inlineStr"/>
      <c r="AS27" t="n">
        <v>0</v>
      </c>
      <c r="AT27" t="inlineStr"/>
      <c r="AU27" t="b">
        <v>0</v>
      </c>
    </row>
    <row r="28">
      <c r="A28" t="n">
        <v>28</v>
      </c>
      <c r="B28" t="inlineStr">
        <is>
          <t>3095</t>
        </is>
      </c>
      <c r="C28" t="inlineStr">
        <is>
          <t>32672</t>
        </is>
      </c>
      <c r="D28" t="inlineStr"/>
      <c r="E28" t="inlineStr"/>
      <c r="F28" t="inlineStr"/>
      <c r="G28" t="inlineStr"/>
      <c r="H28" t="inlineStr"/>
      <c r="I28" t="inlineStr"/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inlineStr"/>
      <c r="AE28" t="n">
        <v>0</v>
      </c>
      <c r="AF28" t="n">
        <v>0</v>
      </c>
      <c r="AG28" t="n">
        <v>3</v>
      </c>
      <c r="AH28" t="n">
        <v>130</v>
      </c>
      <c r="AI28" t="inlineStr"/>
      <c r="AJ28" t="n">
        <v>-130</v>
      </c>
      <c r="AK28" t="inlineStr"/>
      <c r="AL28" t="inlineStr"/>
      <c r="AM28" t="n">
        <v>0</v>
      </c>
      <c r="AN28" t="inlineStr"/>
      <c r="AO28" t="n">
        <v>0</v>
      </c>
      <c r="AP28" t="inlineStr"/>
      <c r="AQ28" t="inlineStr"/>
      <c r="AR28" t="inlineStr"/>
      <c r="AS28" t="n">
        <v>0</v>
      </c>
      <c r="AT28" t="inlineStr"/>
      <c r="AU28" t="b">
        <v>0</v>
      </c>
    </row>
    <row r="29">
      <c r="A29" t="n">
        <v>29</v>
      </c>
      <c r="B29" t="inlineStr">
        <is>
          <t>3095</t>
        </is>
      </c>
      <c r="C29" t="inlineStr">
        <is>
          <t>32903</t>
        </is>
      </c>
      <c r="D29" t="inlineStr"/>
      <c r="E29" t="inlineStr"/>
      <c r="F29" t="inlineStr"/>
      <c r="G29" t="inlineStr"/>
      <c r="H29" t="inlineStr"/>
      <c r="I29" t="inlineStr"/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inlineStr"/>
      <c r="AE29" t="n">
        <v>0</v>
      </c>
      <c r="AF29" t="n">
        <v>0</v>
      </c>
      <c r="AG29" t="n">
        <v>1</v>
      </c>
      <c r="AH29" t="n">
        <v>50</v>
      </c>
      <c r="AI29" t="inlineStr"/>
      <c r="AJ29" t="n">
        <v>-50</v>
      </c>
      <c r="AK29" t="inlineStr"/>
      <c r="AL29" t="inlineStr"/>
      <c r="AM29" t="n">
        <v>0</v>
      </c>
      <c r="AN29" t="inlineStr"/>
      <c r="AO29" t="n">
        <v>0</v>
      </c>
      <c r="AP29" t="inlineStr"/>
      <c r="AQ29" t="inlineStr"/>
      <c r="AR29" t="inlineStr"/>
      <c r="AS29" t="n">
        <v>0</v>
      </c>
      <c r="AT29" t="inlineStr"/>
      <c r="AU29" t="b">
        <v>0</v>
      </c>
    </row>
    <row r="30">
      <c r="A30" t="n">
        <v>30</v>
      </c>
      <c r="B30" t="inlineStr">
        <is>
          <t>3095</t>
        </is>
      </c>
      <c r="C30" t="inlineStr">
        <is>
          <t>33003</t>
        </is>
      </c>
      <c r="D30" t="inlineStr"/>
      <c r="E30" t="inlineStr"/>
      <c r="F30" t="inlineStr"/>
      <c r="G30" t="inlineStr"/>
      <c r="H30" t="inlineStr"/>
      <c r="I30" t="inlineStr"/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inlineStr"/>
      <c r="AE30" t="n">
        <v>0</v>
      </c>
      <c r="AF30" t="n">
        <v>0</v>
      </c>
      <c r="AG30" t="n">
        <v>1</v>
      </c>
      <c r="AH30" t="n">
        <v>45</v>
      </c>
      <c r="AI30" t="inlineStr"/>
      <c r="AJ30" t="n">
        <v>-45</v>
      </c>
      <c r="AK30" t="inlineStr"/>
      <c r="AL30" t="inlineStr"/>
      <c r="AM30" t="n">
        <v>0</v>
      </c>
      <c r="AN30" t="inlineStr"/>
      <c r="AO30" t="n">
        <v>0</v>
      </c>
      <c r="AP30" t="inlineStr"/>
      <c r="AQ30" t="inlineStr"/>
      <c r="AR30" t="inlineStr"/>
      <c r="AS30" t="n">
        <v>0</v>
      </c>
      <c r="AT30" t="inlineStr"/>
      <c r="AU30" t="b">
        <v>0</v>
      </c>
    </row>
    <row r="31">
      <c r="A31" t="n">
        <v>31</v>
      </c>
      <c r="B31" t="inlineStr">
        <is>
          <t>3095</t>
        </is>
      </c>
      <c r="C31" t="inlineStr">
        <is>
          <t>33150</t>
        </is>
      </c>
      <c r="D31" t="inlineStr"/>
      <c r="E31" t="inlineStr"/>
      <c r="F31" t="inlineStr"/>
      <c r="G31" t="inlineStr"/>
      <c r="H31" t="inlineStr"/>
      <c r="I31" t="inlineStr"/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inlineStr"/>
      <c r="AE31" t="n">
        <v>0</v>
      </c>
      <c r="AF31" t="n">
        <v>0</v>
      </c>
      <c r="AG31" t="n">
        <v>1</v>
      </c>
      <c r="AH31" t="n">
        <v>33</v>
      </c>
      <c r="AI31" t="inlineStr"/>
      <c r="AJ31" t="n">
        <v>-33</v>
      </c>
      <c r="AK31" t="inlineStr"/>
      <c r="AL31" t="inlineStr"/>
      <c r="AM31" t="n">
        <v>0</v>
      </c>
      <c r="AN31" t="inlineStr"/>
      <c r="AO31" t="n">
        <v>0</v>
      </c>
      <c r="AP31" t="inlineStr"/>
      <c r="AQ31" t="inlineStr"/>
      <c r="AR31" t="inlineStr"/>
      <c r="AS31" t="n">
        <v>0</v>
      </c>
      <c r="AT31" t="inlineStr"/>
      <c r="AU31" t="b">
        <v>0</v>
      </c>
    </row>
    <row r="32">
      <c r="A32" t="n">
        <v>32</v>
      </c>
      <c r="B32" t="inlineStr">
        <is>
          <t>3095</t>
        </is>
      </c>
      <c r="C32" t="inlineStr">
        <is>
          <t>33272</t>
        </is>
      </c>
      <c r="D32" t="inlineStr"/>
      <c r="E32" t="inlineStr"/>
      <c r="F32" t="inlineStr"/>
      <c r="G32" t="inlineStr"/>
      <c r="H32" t="inlineStr"/>
      <c r="I32" t="inlineStr"/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inlineStr"/>
      <c r="AE32" t="n">
        <v>0</v>
      </c>
      <c r="AF32" t="n">
        <v>0</v>
      </c>
      <c r="AG32" t="n">
        <v>1</v>
      </c>
      <c r="AH32" t="n">
        <v>33</v>
      </c>
      <c r="AI32" t="inlineStr"/>
      <c r="AJ32" t="n">
        <v>-33</v>
      </c>
      <c r="AK32" t="inlineStr"/>
      <c r="AL32" t="inlineStr"/>
      <c r="AM32" t="n">
        <v>0</v>
      </c>
      <c r="AN32" t="inlineStr"/>
      <c r="AO32" t="n">
        <v>0</v>
      </c>
      <c r="AP32" t="inlineStr"/>
      <c r="AQ32" t="inlineStr"/>
      <c r="AR32" t="inlineStr"/>
      <c r="AS32" t="n">
        <v>0</v>
      </c>
      <c r="AT32" t="inlineStr"/>
      <c r="AU32" t="b">
        <v>0</v>
      </c>
    </row>
    <row r="33">
      <c r="A33" t="n">
        <v>33</v>
      </c>
      <c r="B33" t="inlineStr">
        <is>
          <t>3095</t>
        </is>
      </c>
      <c r="C33" t="inlineStr">
        <is>
          <t>33278</t>
        </is>
      </c>
      <c r="D33" t="inlineStr"/>
      <c r="E33" t="inlineStr"/>
      <c r="F33" t="inlineStr"/>
      <c r="G33" t="inlineStr"/>
      <c r="H33" t="inlineStr"/>
      <c r="I33" t="inlineStr"/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inlineStr"/>
      <c r="AE33" t="n">
        <v>0</v>
      </c>
      <c r="AF33" t="n">
        <v>0</v>
      </c>
      <c r="AG33" t="n">
        <v>1</v>
      </c>
      <c r="AH33" t="n">
        <v>33</v>
      </c>
      <c r="AI33" t="inlineStr"/>
      <c r="AJ33" t="n">
        <v>-33</v>
      </c>
      <c r="AK33" t="inlineStr"/>
      <c r="AL33" t="inlineStr"/>
      <c r="AM33" t="n">
        <v>0</v>
      </c>
      <c r="AN33" t="inlineStr"/>
      <c r="AO33" t="n">
        <v>0</v>
      </c>
      <c r="AP33" t="inlineStr"/>
      <c r="AQ33" t="inlineStr"/>
      <c r="AR33" t="inlineStr"/>
      <c r="AS33" t="n">
        <v>0</v>
      </c>
      <c r="AT33" t="inlineStr"/>
      <c r="AU33" t="b">
        <v>0</v>
      </c>
    </row>
    <row r="34">
      <c r="A34" t="n">
        <v>34</v>
      </c>
      <c r="B34" t="inlineStr">
        <is>
          <t>3095</t>
        </is>
      </c>
      <c r="C34" t="inlineStr">
        <is>
          <t>33675</t>
        </is>
      </c>
      <c r="D34" t="inlineStr"/>
      <c r="E34" t="inlineStr"/>
      <c r="F34" t="inlineStr"/>
      <c r="G34" t="inlineStr"/>
      <c r="H34" t="inlineStr"/>
      <c r="I34" t="inlineStr"/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inlineStr"/>
      <c r="AE34" t="n">
        <v>0</v>
      </c>
      <c r="AF34" t="n">
        <v>0</v>
      </c>
      <c r="AG34" t="n">
        <v>1</v>
      </c>
      <c r="AH34" t="n">
        <v>40</v>
      </c>
      <c r="AI34" t="inlineStr"/>
      <c r="AJ34" t="n">
        <v>-40</v>
      </c>
      <c r="AK34" t="inlineStr"/>
      <c r="AL34" t="inlineStr"/>
      <c r="AM34" t="n">
        <v>0</v>
      </c>
      <c r="AN34" t="inlineStr"/>
      <c r="AO34" t="n">
        <v>0</v>
      </c>
      <c r="AP34" t="inlineStr"/>
      <c r="AQ34" t="inlineStr"/>
      <c r="AR34" t="inlineStr"/>
      <c r="AS34" t="n">
        <v>0</v>
      </c>
      <c r="AT34" t="inlineStr"/>
      <c r="AU34" t="b">
        <v>0</v>
      </c>
    </row>
    <row r="35">
      <c r="A35" t="n">
        <v>35</v>
      </c>
      <c r="B35" t="inlineStr">
        <is>
          <t>3095</t>
        </is>
      </c>
      <c r="C35" t="inlineStr">
        <is>
          <t>33682</t>
        </is>
      </c>
      <c r="D35" t="inlineStr"/>
      <c r="E35" t="inlineStr"/>
      <c r="F35" t="inlineStr"/>
      <c r="G35" t="inlineStr"/>
      <c r="H35" t="inlineStr"/>
      <c r="I35" t="inlineStr"/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inlineStr"/>
      <c r="AE35" t="n">
        <v>0</v>
      </c>
      <c r="AF35" t="n">
        <v>0</v>
      </c>
      <c r="AG35" t="n">
        <v>1</v>
      </c>
      <c r="AH35" t="n">
        <v>33</v>
      </c>
      <c r="AI35" t="inlineStr"/>
      <c r="AJ35" t="n">
        <v>-33</v>
      </c>
      <c r="AK35" t="inlineStr"/>
      <c r="AL35" t="inlineStr"/>
      <c r="AM35" t="n">
        <v>0</v>
      </c>
      <c r="AN35" t="inlineStr"/>
      <c r="AO35" t="n">
        <v>0</v>
      </c>
      <c r="AP35" t="inlineStr"/>
      <c r="AQ35" t="inlineStr"/>
      <c r="AR35" t="inlineStr"/>
      <c r="AS35" t="n">
        <v>0</v>
      </c>
      <c r="AT35" t="inlineStr"/>
      <c r="AU35" t="b">
        <v>0</v>
      </c>
    </row>
    <row r="36">
      <c r="A36" t="n">
        <v>36</v>
      </c>
      <c r="B36" t="inlineStr">
        <is>
          <t>3095</t>
        </is>
      </c>
      <c r="C36" t="inlineStr">
        <is>
          <t>33683</t>
        </is>
      </c>
      <c r="D36" t="inlineStr"/>
      <c r="E36" t="inlineStr"/>
      <c r="F36" t="inlineStr"/>
      <c r="G36" t="inlineStr"/>
      <c r="H36" t="inlineStr"/>
      <c r="I36" t="inlineStr"/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inlineStr"/>
      <c r="AE36" t="n">
        <v>0</v>
      </c>
      <c r="AF36" t="n">
        <v>0</v>
      </c>
      <c r="AG36" t="n">
        <v>2</v>
      </c>
      <c r="AH36" t="n">
        <v>80</v>
      </c>
      <c r="AI36" t="inlineStr"/>
      <c r="AJ36" t="n">
        <v>-80</v>
      </c>
      <c r="AK36" t="inlineStr"/>
      <c r="AL36" t="inlineStr"/>
      <c r="AM36" t="n">
        <v>0</v>
      </c>
      <c r="AN36" t="inlineStr"/>
      <c r="AO36" t="n">
        <v>0</v>
      </c>
      <c r="AP36" t="inlineStr"/>
      <c r="AQ36" t="inlineStr"/>
      <c r="AR36" t="inlineStr"/>
      <c r="AS36" t="n">
        <v>0</v>
      </c>
      <c r="AT36" t="inlineStr"/>
      <c r="AU36" t="b">
        <v>0</v>
      </c>
    </row>
    <row r="37">
      <c r="A37" t="n">
        <v>37</v>
      </c>
      <c r="B37" t="inlineStr">
        <is>
          <t>3095</t>
        </is>
      </c>
      <c r="C37" t="inlineStr">
        <is>
          <t>33687</t>
        </is>
      </c>
      <c r="D37" t="inlineStr"/>
      <c r="E37" t="inlineStr"/>
      <c r="F37" t="inlineStr"/>
      <c r="G37" t="inlineStr"/>
      <c r="H37" t="inlineStr"/>
      <c r="I37" t="inlineStr"/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inlineStr"/>
      <c r="AE37" t="n">
        <v>0</v>
      </c>
      <c r="AF37" t="n">
        <v>0</v>
      </c>
      <c r="AG37" t="n">
        <v>3</v>
      </c>
      <c r="AH37" t="n">
        <v>113</v>
      </c>
      <c r="AI37" t="inlineStr"/>
      <c r="AJ37" t="n">
        <v>-113</v>
      </c>
      <c r="AK37" t="inlineStr"/>
      <c r="AL37" t="inlineStr"/>
      <c r="AM37" t="n">
        <v>0</v>
      </c>
      <c r="AN37" t="inlineStr"/>
      <c r="AO37" t="n">
        <v>0</v>
      </c>
      <c r="AP37" t="inlineStr"/>
      <c r="AQ37" t="inlineStr"/>
      <c r="AR37" t="inlineStr"/>
      <c r="AS37" t="n">
        <v>0</v>
      </c>
      <c r="AT37" t="inlineStr"/>
      <c r="AU37" t="b">
        <v>0</v>
      </c>
    </row>
    <row r="38">
      <c r="A38" t="n">
        <v>38</v>
      </c>
      <c r="B38" t="inlineStr">
        <is>
          <t>3095</t>
        </is>
      </c>
      <c r="C38" t="inlineStr">
        <is>
          <t>33689</t>
        </is>
      </c>
      <c r="D38" t="inlineStr"/>
      <c r="E38" t="inlineStr"/>
      <c r="F38" t="inlineStr"/>
      <c r="G38" t="inlineStr"/>
      <c r="H38" t="inlineStr"/>
      <c r="I38" t="inlineStr"/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inlineStr"/>
      <c r="AE38" t="n">
        <v>0</v>
      </c>
      <c r="AF38" t="n">
        <v>0</v>
      </c>
      <c r="AG38" t="n">
        <v>1</v>
      </c>
      <c r="AH38" t="n">
        <v>33</v>
      </c>
      <c r="AI38" t="inlineStr"/>
      <c r="AJ38" t="n">
        <v>-33</v>
      </c>
      <c r="AK38" t="inlineStr"/>
      <c r="AL38" t="inlineStr"/>
      <c r="AM38" t="n">
        <v>0</v>
      </c>
      <c r="AN38" t="inlineStr"/>
      <c r="AO38" t="n">
        <v>0</v>
      </c>
      <c r="AP38" t="inlineStr"/>
      <c r="AQ38" t="inlineStr"/>
      <c r="AR38" t="inlineStr"/>
      <c r="AS38" t="n">
        <v>0</v>
      </c>
      <c r="AT38" t="inlineStr"/>
      <c r="AU38" t="b">
        <v>0</v>
      </c>
    </row>
    <row r="39">
      <c r="A39" t="n">
        <v>39</v>
      </c>
      <c r="B39" t="inlineStr">
        <is>
          <t>3095</t>
        </is>
      </c>
      <c r="C39" t="inlineStr">
        <is>
          <t>33770</t>
        </is>
      </c>
      <c r="D39" t="inlineStr"/>
      <c r="E39" t="inlineStr"/>
      <c r="F39" t="inlineStr"/>
      <c r="G39" t="inlineStr"/>
      <c r="H39" t="inlineStr"/>
      <c r="I39" t="inlineStr"/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inlineStr"/>
      <c r="AE39" t="n">
        <v>0</v>
      </c>
      <c r="AF39" t="n">
        <v>0</v>
      </c>
      <c r="AG39" t="n">
        <v>1</v>
      </c>
      <c r="AH39" t="n">
        <v>45</v>
      </c>
      <c r="AI39" t="inlineStr"/>
      <c r="AJ39" t="n">
        <v>-45</v>
      </c>
      <c r="AK39" t="inlineStr"/>
      <c r="AL39" t="inlineStr"/>
      <c r="AM39" t="n">
        <v>0</v>
      </c>
      <c r="AN39" t="inlineStr"/>
      <c r="AO39" t="n">
        <v>0</v>
      </c>
      <c r="AP39" t="inlineStr"/>
      <c r="AQ39" t="inlineStr"/>
      <c r="AR39" t="inlineStr"/>
      <c r="AS39" t="n">
        <v>0</v>
      </c>
      <c r="AT39" t="inlineStr"/>
      <c r="AU39" t="b">
        <v>0</v>
      </c>
    </row>
    <row r="40">
      <c r="A40" t="n">
        <v>40</v>
      </c>
      <c r="B40" t="inlineStr">
        <is>
          <t>3095</t>
        </is>
      </c>
      <c r="C40" t="inlineStr">
        <is>
          <t>33867</t>
        </is>
      </c>
      <c r="D40" t="inlineStr"/>
      <c r="E40" t="inlineStr"/>
      <c r="F40" t="inlineStr"/>
      <c r="G40" t="inlineStr"/>
      <c r="H40" t="inlineStr"/>
      <c r="I40" t="inlineStr"/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inlineStr"/>
      <c r="AE40" t="n">
        <v>0</v>
      </c>
      <c r="AF40" t="n">
        <v>0</v>
      </c>
      <c r="AG40" t="n">
        <v>1</v>
      </c>
      <c r="AH40" t="n">
        <v>40</v>
      </c>
      <c r="AI40" t="inlineStr"/>
      <c r="AJ40" t="n">
        <v>-40</v>
      </c>
      <c r="AK40" t="inlineStr"/>
      <c r="AL40" t="inlineStr"/>
      <c r="AM40" t="n">
        <v>0</v>
      </c>
      <c r="AN40" t="inlineStr"/>
      <c r="AO40" t="n">
        <v>0</v>
      </c>
      <c r="AP40" t="inlineStr"/>
      <c r="AQ40" t="inlineStr"/>
      <c r="AR40" t="inlineStr"/>
      <c r="AS40" t="n">
        <v>0</v>
      </c>
      <c r="AT40" t="inlineStr"/>
      <c r="AU40" t="b">
        <v>0</v>
      </c>
    </row>
    <row r="41">
      <c r="A41" t="n">
        <v>41</v>
      </c>
      <c r="B41" t="inlineStr">
        <is>
          <t>3095</t>
        </is>
      </c>
      <c r="C41" t="inlineStr">
        <is>
          <t>33871</t>
        </is>
      </c>
      <c r="D41" t="inlineStr"/>
      <c r="E41" t="inlineStr"/>
      <c r="F41" t="inlineStr"/>
      <c r="G41" t="inlineStr"/>
      <c r="H41" t="inlineStr"/>
      <c r="I41" t="inlineStr"/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inlineStr"/>
      <c r="AE41" t="n">
        <v>0</v>
      </c>
      <c r="AF41" t="n">
        <v>0</v>
      </c>
      <c r="AG41" t="n">
        <v>3</v>
      </c>
      <c r="AH41" t="n">
        <v>123</v>
      </c>
      <c r="AI41" t="inlineStr"/>
      <c r="AJ41" t="n">
        <v>-123</v>
      </c>
      <c r="AK41" t="inlineStr"/>
      <c r="AL41" t="inlineStr"/>
      <c r="AM41" t="n">
        <v>0</v>
      </c>
      <c r="AN41" t="inlineStr"/>
      <c r="AO41" t="n">
        <v>0</v>
      </c>
      <c r="AP41" t="inlineStr"/>
      <c r="AQ41" t="inlineStr"/>
      <c r="AR41" t="inlineStr"/>
      <c r="AS41" t="n">
        <v>0</v>
      </c>
      <c r="AT41" t="inlineStr"/>
      <c r="AU41" t="b">
        <v>0</v>
      </c>
    </row>
    <row r="42">
      <c r="A42" t="n">
        <v>42</v>
      </c>
      <c r="B42" t="inlineStr">
        <is>
          <t>3095</t>
        </is>
      </c>
      <c r="C42" t="inlineStr">
        <is>
          <t>33891</t>
        </is>
      </c>
      <c r="D42" t="inlineStr"/>
      <c r="E42" t="inlineStr"/>
      <c r="F42" t="inlineStr"/>
      <c r="G42" t="inlineStr"/>
      <c r="H42" t="inlineStr"/>
      <c r="I42" t="inlineStr"/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inlineStr"/>
      <c r="AE42" t="n">
        <v>0</v>
      </c>
      <c r="AF42" t="n">
        <v>0</v>
      </c>
      <c r="AG42" t="n">
        <v>1</v>
      </c>
      <c r="AH42" t="n">
        <v>33</v>
      </c>
      <c r="AI42" t="inlineStr"/>
      <c r="AJ42" t="n">
        <v>-33</v>
      </c>
      <c r="AK42" t="inlineStr"/>
      <c r="AL42" t="inlineStr"/>
      <c r="AM42" t="n">
        <v>0</v>
      </c>
      <c r="AN42" t="inlineStr"/>
      <c r="AO42" t="n">
        <v>0</v>
      </c>
      <c r="AP42" t="inlineStr"/>
      <c r="AQ42" t="inlineStr"/>
      <c r="AR42" t="inlineStr"/>
      <c r="AS42" t="n">
        <v>0</v>
      </c>
      <c r="AT42" t="inlineStr"/>
      <c r="AU42" t="b">
        <v>0</v>
      </c>
    </row>
    <row r="43">
      <c r="A43" t="n">
        <v>43</v>
      </c>
      <c r="B43" t="inlineStr">
        <is>
          <t>3095</t>
        </is>
      </c>
      <c r="C43" t="inlineStr">
        <is>
          <t>33984</t>
        </is>
      </c>
      <c r="D43" t="inlineStr"/>
      <c r="E43" t="inlineStr"/>
      <c r="F43" t="inlineStr"/>
      <c r="G43" t="inlineStr"/>
      <c r="H43" t="inlineStr"/>
      <c r="I43" t="inlineStr"/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inlineStr"/>
      <c r="AE43" t="n">
        <v>0</v>
      </c>
      <c r="AF43" t="n">
        <v>0</v>
      </c>
      <c r="AG43" t="n">
        <v>1</v>
      </c>
      <c r="AH43" t="n">
        <v>33</v>
      </c>
      <c r="AI43" t="inlineStr"/>
      <c r="AJ43" t="n">
        <v>-33</v>
      </c>
      <c r="AK43" t="inlineStr"/>
      <c r="AL43" t="inlineStr"/>
      <c r="AM43" t="n">
        <v>0</v>
      </c>
      <c r="AN43" t="inlineStr"/>
      <c r="AO43" t="n">
        <v>0</v>
      </c>
      <c r="AP43" t="inlineStr"/>
      <c r="AQ43" t="inlineStr"/>
      <c r="AR43" t="inlineStr"/>
      <c r="AS43" t="n">
        <v>0</v>
      </c>
      <c r="AT43" t="inlineStr"/>
      <c r="AU43" t="b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K117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1" activeCellId="0" sqref="E1"/>
    </sheetView>
  </sheetViews>
  <sheetFormatPr baseColWidth="8" defaultColWidth="10.6796875" defaultRowHeight="14.25" zeroHeight="0" outlineLevelRow="0"/>
  <cols>
    <col width="25.33" customWidth="1" style="213" min="3" max="3"/>
    <col width="40.11" customWidth="1" style="213" min="4" max="4"/>
    <col width="22.11" customWidth="1" style="213" min="5" max="5"/>
    <col width="21.88" customWidth="1" style="213" min="6" max="6"/>
    <col width="11.56" customWidth="1" style="213" min="7" max="7"/>
  </cols>
  <sheetData>
    <row r="1" ht="14.25" customHeight="1" s="219">
      <c r="A1" s="425">
        <f>Feuil1!$C$1</f>
        <v/>
      </c>
      <c r="B1" s="426" t="n"/>
      <c r="C1" s="427">
        <f>VLOOKUP(Feuil1!$C$5,Feuil3!$A$1:$C$13,3,FALSE())</f>
        <v/>
      </c>
      <c r="D1" s="427" t="inlineStr">
        <is>
          <t>PROVISION RETENUE 30%</t>
        </is>
      </c>
      <c r="E1" s="428">
        <f>+IF(Feuil1!AJ16&lt;0,-Feuil1!AJ16-Feuil1!AH16,"")</f>
        <v/>
      </c>
      <c r="F1" s="428">
        <f>+IF(Feuil1!AJ16&gt;0,Feuil1!AJ16-Feuil1!AH16,"")</f>
        <v/>
      </c>
    </row>
    <row r="2" ht="14.25" customHeight="1" s="219">
      <c r="A2" s="211">
        <f>Feuil1!$C$1</f>
        <v/>
      </c>
      <c r="B2" s="426" t="n"/>
      <c r="C2" s="427">
        <f>VLOOKUP(Feuil1!C5,Feuil3!A1:C13,2,FALSE())</f>
        <v/>
      </c>
      <c r="D2" s="427" t="inlineStr">
        <is>
          <t>PROVISION RETENUE 30%</t>
        </is>
      </c>
      <c r="E2" s="428">
        <f>+F1</f>
        <v/>
      </c>
      <c r="F2" s="428">
        <f>+E1</f>
        <v/>
      </c>
    </row>
    <row r="3" ht="14.25" customHeight="1" s="219">
      <c r="A3" s="425">
        <f>Feuil1!$C$1</f>
        <v/>
      </c>
      <c r="B3" s="426" t="n"/>
      <c r="C3" s="427">
        <f>VLOOKUP(Feuil1!C5,Feuil3!A1:C13,2,FALSE())</f>
        <v/>
      </c>
      <c r="D3" s="429">
        <f>+CONCATENATE(Feuil1!C18,"  ",Feuil1!D18,"  ","commis. brutes")</f>
        <v/>
      </c>
      <c r="E3" s="430">
        <f>+IF(ISTEXT(Feuil1!AC18),0,Feuil1!AC18)+IF(ISTEXT(Feuil1!AK18),0,Feuil1!AK18)+IF(ISTEXT(Feuil1!AL18),0,Feuil1!AL18)</f>
        <v/>
      </c>
      <c r="F3" s="430" t="n"/>
    </row>
    <row r="4" ht="14.25" customHeight="1" s="219">
      <c r="A4" s="425">
        <f>Feuil1!$C$1</f>
        <v/>
      </c>
      <c r="B4" s="426" t="n"/>
      <c r="C4" s="427">
        <f>VLOOKUP(Feuil1!$C$5,Feuil3!$A$1:$C$13,3,FALSE())</f>
        <v/>
      </c>
      <c r="D4" s="429">
        <f>$D$3</f>
        <v/>
      </c>
      <c r="E4" s="428">
        <f>+IF(Feuil1!AJ18&gt;0,Feuil1!AJ18-Feuil1!AH18,"")</f>
        <v/>
      </c>
      <c r="F4" s="428">
        <f>+IF(Feuil1!AJ18&lt;0,-Feuil1!AJ18-Feuil1!AH18,"")</f>
        <v/>
      </c>
    </row>
    <row r="5" ht="14.25" customHeight="1" s="219">
      <c r="A5" s="425">
        <f>Feuil1!$C$1</f>
        <v/>
      </c>
      <c r="B5" s="426" t="n"/>
      <c r="C5" s="431" t="n">
        <v>437600000</v>
      </c>
      <c r="D5" s="429">
        <f>$D$3</f>
        <v/>
      </c>
      <c r="E5" s="430" t="n"/>
      <c r="F5" s="430">
        <f>+-Feuil1!AO18</f>
        <v/>
      </c>
    </row>
    <row r="6" ht="14.25" customHeight="1" s="219">
      <c r="A6" s="425">
        <f>Feuil1!$C$1</f>
        <v/>
      </c>
      <c r="B6" s="426" t="n"/>
      <c r="C6" s="431" t="n">
        <v>791000000</v>
      </c>
      <c r="D6" s="429">
        <f>$D$3</f>
        <v/>
      </c>
      <c r="E6" s="430" t="n"/>
      <c r="F6" s="430">
        <f>+-Feuil1!AP18/1.2</f>
        <v/>
      </c>
    </row>
    <row r="7" ht="14.25" customHeight="1" s="219">
      <c r="A7" s="425">
        <f>Feuil1!$C$1</f>
        <v/>
      </c>
      <c r="B7" s="426" t="n"/>
      <c r="C7" s="431" t="n">
        <v>445717000</v>
      </c>
      <c r="D7" s="429">
        <f>$D$3</f>
        <v/>
      </c>
      <c r="E7" s="430" t="n"/>
      <c r="F7" s="430">
        <f>+F6*0.2</f>
        <v/>
      </c>
    </row>
    <row r="8" ht="14.25" customHeight="1" s="219">
      <c r="A8" s="425">
        <f>Feuil1!$C$1</f>
        <v/>
      </c>
      <c r="B8" s="426" t="n"/>
      <c r="C8" s="431">
        <f>+CONCATENATE("F000",Feuil1!C18)</f>
        <v/>
      </c>
      <c r="D8" s="429">
        <f>$D$3</f>
        <v/>
      </c>
      <c r="E8" s="430" t="n"/>
      <c r="F8" s="430">
        <f>+Feuil1!AS18</f>
        <v/>
      </c>
      <c r="K8" s="212" t="n"/>
    </row>
    <row r="9" ht="14.25" customHeight="1" s="219">
      <c r="A9" s="425">
        <f>Feuil1!$C$1</f>
        <v/>
      </c>
      <c r="B9" s="426" t="n"/>
      <c r="C9" s="427">
        <f>VLOOKUP(Feuil1!C5,Feuil3!A1:C13,2,FALSE())</f>
        <v/>
      </c>
      <c r="D9" s="429">
        <f>+CONCATENATE(Feuil1!C19,"  ",Feuil1!D19,"  ","commis. brutes")</f>
        <v/>
      </c>
      <c r="E9" s="430">
        <f>+IF(ISTEXT(Feuil1!AC19),0,Feuil1!AC19)+IF(ISTEXT(Feuil1!AK19),0,Feuil1!AK19)+IF(ISTEXT(Feuil1!AL19),0,Feuil1!AL19)</f>
        <v/>
      </c>
      <c r="F9" s="430" t="n"/>
    </row>
    <row r="10" ht="14.25" customHeight="1" s="219">
      <c r="A10" s="425">
        <f>Feuil1!$C$1</f>
        <v/>
      </c>
      <c r="B10" s="426" t="n"/>
      <c r="C10" s="427">
        <f>VLOOKUP(Feuil1!$C$5,Feuil3!$A$1:$C$13,3,FALSE())</f>
        <v/>
      </c>
      <c r="D10" s="429">
        <f>+$D$9</f>
        <v/>
      </c>
      <c r="E10" s="428">
        <f>+IF(Feuil1!AJ19&gt;0,Feuil1!AJ19-Feuil1!AH19,"")</f>
        <v/>
      </c>
      <c r="F10" s="428">
        <f>+IF(Feuil1!AJ19&lt;0,-Feuil1!AJ19-Feuil1!AH19,"")</f>
        <v/>
      </c>
    </row>
    <row r="11" ht="14.25" customHeight="1" s="219">
      <c r="A11" s="425">
        <f>Feuil1!$C$1</f>
        <v/>
      </c>
      <c r="B11" s="426" t="n"/>
      <c r="C11" s="431" t="n">
        <v>437600000</v>
      </c>
      <c r="D11" s="429">
        <f>+$D$9</f>
        <v/>
      </c>
      <c r="E11" s="430" t="n"/>
      <c r="F11" s="430">
        <f>+-Feuil1!AO19</f>
        <v/>
      </c>
    </row>
    <row r="12" ht="14.25" customHeight="1" s="219">
      <c r="A12" s="425">
        <f>Feuil1!$C$1</f>
        <v/>
      </c>
      <c r="B12" s="426" t="n"/>
      <c r="C12" s="431" t="n">
        <v>791000000</v>
      </c>
      <c r="D12" s="429">
        <f>+$D$9</f>
        <v/>
      </c>
      <c r="E12" s="430" t="n"/>
      <c r="F12" s="430">
        <f>+-Feuil1!AP19/1.2</f>
        <v/>
      </c>
    </row>
    <row r="13" ht="14.25" customHeight="1" s="219">
      <c r="A13" s="425">
        <f>Feuil1!$C$1</f>
        <v/>
      </c>
      <c r="B13" s="426" t="n"/>
      <c r="C13" s="431" t="n">
        <v>445717000</v>
      </c>
      <c r="D13" s="429">
        <f>+$D$9</f>
        <v/>
      </c>
      <c r="E13" s="430" t="n"/>
      <c r="F13" s="430">
        <f>+F12*0.2</f>
        <v/>
      </c>
    </row>
    <row r="14" ht="14.25" customHeight="1" s="219">
      <c r="A14" s="425">
        <f>Feuil1!$C$1</f>
        <v/>
      </c>
      <c r="B14" s="426" t="n"/>
      <c r="C14" s="431">
        <f>+CONCATENATE("F000",Feuil1!C19)</f>
        <v/>
      </c>
      <c r="D14" s="429">
        <f>+$D$9</f>
        <v/>
      </c>
      <c r="E14" s="430" t="n"/>
      <c r="F14" s="430">
        <f>+Feuil1!AS19</f>
        <v/>
      </c>
      <c r="K14" s="212" t="n"/>
    </row>
    <row r="15" ht="14.25" customHeight="1" s="219">
      <c r="A15" s="425">
        <f>Feuil1!$C$1</f>
        <v/>
      </c>
      <c r="B15" s="426" t="n"/>
      <c r="C15" s="427">
        <f>VLOOKUP(Feuil1!C5,Feuil3!A1:C13,2,FALSE())</f>
        <v/>
      </c>
      <c r="D15" s="429">
        <f>+CONCATENATE(Feuil1!C20,"  ",Feuil1!D20,"  ","commis. brutes")</f>
        <v/>
      </c>
      <c r="E15" s="430">
        <f>+IF(ISTEXT(Feuil1!AC20),0,Feuil1!AC20)+IF(ISTEXT(Feuil1!AK20),0,Feuil1!AK20)+IF(ISTEXT(Feuil1!AL20),0,Feuil1!AL20)</f>
        <v/>
      </c>
      <c r="F15" s="430" t="n"/>
    </row>
    <row r="16" ht="14.25" customHeight="1" s="219">
      <c r="A16" s="425">
        <f>Feuil1!$C$1</f>
        <v/>
      </c>
      <c r="B16" s="426" t="n"/>
      <c r="C16" s="427">
        <f>VLOOKUP(Feuil1!$C$5,Feuil3!$A$1:$C$13,3,FALSE())</f>
        <v/>
      </c>
      <c r="D16" s="429">
        <f>+$D$15</f>
        <v/>
      </c>
      <c r="E16" s="428">
        <f>+IF(Feuil1!AJ20&gt;0,Feuil1!AJ20-Feuil1!AH20,"")</f>
        <v/>
      </c>
      <c r="F16" s="428">
        <f>+IF(Feuil1!AJ20&lt;0,-Feuil1!AJ20-Feuil1!AH20,"")</f>
        <v/>
      </c>
    </row>
    <row r="17" ht="14.25" customHeight="1" s="219">
      <c r="A17" s="425">
        <f>Feuil1!$C$1</f>
        <v/>
      </c>
      <c r="B17" s="426" t="n"/>
      <c r="C17" s="431" t="n">
        <v>437600000</v>
      </c>
      <c r="D17" s="429">
        <f>+$D$15</f>
        <v/>
      </c>
      <c r="E17" s="430" t="n"/>
      <c r="F17" s="430">
        <f>+-Feuil1!AO20</f>
        <v/>
      </c>
    </row>
    <row r="18" ht="14.25" customHeight="1" s="219">
      <c r="A18" s="425">
        <f>Feuil1!$C$1</f>
        <v/>
      </c>
      <c r="B18" s="426" t="n"/>
      <c r="C18" s="431" t="n">
        <v>791000000</v>
      </c>
      <c r="D18" s="429">
        <f>+$D$15</f>
        <v/>
      </c>
      <c r="E18" s="430" t="n"/>
      <c r="F18" s="430">
        <f>+-Feuil1!AP20/1.2</f>
        <v/>
      </c>
    </row>
    <row r="19" ht="14.25" customHeight="1" s="219">
      <c r="A19" s="425">
        <f>Feuil1!$C$1</f>
        <v/>
      </c>
      <c r="B19" s="426" t="n"/>
      <c r="C19" s="431" t="n">
        <v>445717000</v>
      </c>
      <c r="D19" s="429">
        <f>+$D$15</f>
        <v/>
      </c>
      <c r="E19" s="430" t="n"/>
      <c r="F19" s="430">
        <f>+F18*0.2</f>
        <v/>
      </c>
    </row>
    <row r="20" ht="14.25" customHeight="1" s="219">
      <c r="A20" s="425">
        <f>Feuil1!$C$1</f>
        <v/>
      </c>
      <c r="B20" s="426" t="n"/>
      <c r="C20" s="431">
        <f>+CONCATENATE("F000",Feuil1!C20)</f>
        <v/>
      </c>
      <c r="D20" s="429">
        <f>+$D$15</f>
        <v/>
      </c>
      <c r="E20" s="430" t="n"/>
      <c r="F20" s="430">
        <f>+Feuil1!AS20</f>
        <v/>
      </c>
      <c r="K20" s="212" t="n"/>
    </row>
    <row r="21" ht="14.25" customHeight="1" s="219">
      <c r="A21" s="425">
        <f>Feuil1!$C$1</f>
        <v/>
      </c>
      <c r="B21" s="426" t="n"/>
      <c r="C21" s="427">
        <f>VLOOKUP(Feuil1!C5,Feuil3!A1:C13,2,FALSE())</f>
        <v/>
      </c>
      <c r="D21" s="429">
        <f>+CONCATENATE(Feuil1!C21,"  ",Feuil1!D21,"  ","commis. brutes")</f>
        <v/>
      </c>
      <c r="E21" s="430">
        <f>+IF(ISTEXT(Feuil1!AC21),0,Feuil1!AC21)+IF(ISTEXT(Feuil1!AK21),0,Feuil1!AK21)+IF(ISTEXT(Feuil1!AL21),0,Feuil1!AL21)</f>
        <v/>
      </c>
      <c r="F21" s="430" t="n"/>
      <c r="K21" s="432" t="n"/>
    </row>
    <row r="22" ht="14.25" customHeight="1" s="219">
      <c r="A22" s="425">
        <f>Feuil1!$C$1</f>
        <v/>
      </c>
      <c r="B22" s="426" t="n"/>
      <c r="C22" s="427">
        <f>VLOOKUP(Feuil1!$C$5,Feuil3!$A$1:$C$13,3,FALSE())</f>
        <v/>
      </c>
      <c r="D22" s="429">
        <f>+$D$21</f>
        <v/>
      </c>
      <c r="E22" s="428">
        <f>+IF(Feuil1!AJ21&gt;0,Feuil1!AJ21-Feuil1!AH21,"")</f>
        <v/>
      </c>
      <c r="F22" s="428">
        <f>+IF(Feuil1!AJ21&lt;0,-Feuil1!AJ21-Feuil1!AH21,"")</f>
        <v/>
      </c>
      <c r="K22" s="432" t="n"/>
    </row>
    <row r="23" ht="14.25" customHeight="1" s="219">
      <c r="A23" s="425">
        <f>Feuil1!$C$1</f>
        <v/>
      </c>
      <c r="B23" s="426" t="n"/>
      <c r="C23" s="431" t="n">
        <v>437600000</v>
      </c>
      <c r="D23" s="429">
        <f>+$D$21</f>
        <v/>
      </c>
      <c r="E23" s="430" t="n"/>
      <c r="F23" s="430">
        <f>+-Feuil1!AO21</f>
        <v/>
      </c>
      <c r="K23" s="432" t="n"/>
    </row>
    <row r="24" ht="14.25" customHeight="1" s="219">
      <c r="A24" s="425">
        <f>Feuil1!$C$1</f>
        <v/>
      </c>
      <c r="B24" s="426" t="n"/>
      <c r="C24" s="431" t="n">
        <v>791000000</v>
      </c>
      <c r="D24" s="429">
        <f>+$D$21</f>
        <v/>
      </c>
      <c r="E24" s="430" t="n"/>
      <c r="F24" s="430">
        <f>+-Feuil1!AP21/1.2</f>
        <v/>
      </c>
      <c r="K24" s="432" t="n"/>
    </row>
    <row r="25" ht="14.25" customHeight="1" s="219">
      <c r="A25" s="425">
        <f>Feuil1!$C$1</f>
        <v/>
      </c>
      <c r="B25" s="426" t="n"/>
      <c r="C25" s="431" t="n">
        <v>445717000</v>
      </c>
      <c r="D25" s="429">
        <f>+$D$21</f>
        <v/>
      </c>
      <c r="E25" s="430" t="n"/>
      <c r="F25" s="430">
        <f>+F24*0.2</f>
        <v/>
      </c>
      <c r="K25" s="432" t="n"/>
    </row>
    <row r="26" ht="14.25" customHeight="1" s="219">
      <c r="A26" s="425">
        <f>Feuil1!$C$1</f>
        <v/>
      </c>
      <c r="B26" s="426" t="n"/>
      <c r="C26" s="431">
        <f>+CONCATENATE("F000",Feuil1!C21)</f>
        <v/>
      </c>
      <c r="D26" s="429">
        <f>+$D$21</f>
        <v/>
      </c>
      <c r="E26" s="430" t="n"/>
      <c r="F26" s="430">
        <f>+Feuil1!AS21</f>
        <v/>
      </c>
      <c r="K26" s="212" t="n"/>
    </row>
    <row r="27" ht="14.25" customHeight="1" s="219">
      <c r="A27" s="425">
        <f>Feuil1!$C$1</f>
        <v/>
      </c>
      <c r="B27" s="426" t="n"/>
      <c r="C27" s="427">
        <f>VLOOKUP(Feuil1!C5,Feuil3!A1:C13,2,FALSE())</f>
        <v/>
      </c>
      <c r="D27" s="429">
        <f>+CONCATENATE(Feuil1!C22,"  ",Feuil1!D22,"  ","commis. brutes")</f>
        <v/>
      </c>
      <c r="E27" s="430">
        <f>+IF(ISTEXT(Feuil1!AC22),0,Feuil1!AC22)+IF(ISTEXT(Feuil1!AK22),0,Feuil1!AK22)+IF(ISTEXT(Feuil1!AL22),0,Feuil1!AL22)</f>
        <v/>
      </c>
      <c r="F27" s="430" t="n"/>
      <c r="K27" s="432" t="n"/>
    </row>
    <row r="28" ht="14.25" customHeight="1" s="219">
      <c r="A28" s="425">
        <f>Feuil1!$C$1</f>
        <v/>
      </c>
      <c r="B28" s="426" t="n"/>
      <c r="C28" s="427">
        <f>VLOOKUP(Feuil1!$C$5,Feuil3!$A$1:$C$13,3,FALSE())</f>
        <v/>
      </c>
      <c r="D28" s="429">
        <f>+$D$27</f>
        <v/>
      </c>
      <c r="E28" s="428">
        <f>+IF(Feuil1!AJ22&gt;0,Feuil1!AJ22-Feuil1!AH22,"")</f>
        <v/>
      </c>
      <c r="F28" s="428">
        <f>+IF(Feuil1!AJ22&lt;0,-Feuil1!AJ22-Feuil1!AH22,"")</f>
        <v/>
      </c>
      <c r="K28" s="432" t="n"/>
    </row>
    <row r="29" ht="14.25" customHeight="1" s="219">
      <c r="A29" s="425">
        <f>Feuil1!$C$1</f>
        <v/>
      </c>
      <c r="B29" s="426" t="n"/>
      <c r="C29" s="431" t="n">
        <v>437600000</v>
      </c>
      <c r="D29" s="429">
        <f>+$D$27</f>
        <v/>
      </c>
      <c r="E29" s="430" t="n"/>
      <c r="F29" s="430">
        <f>+-Feuil1!AO22</f>
        <v/>
      </c>
      <c r="K29" s="432" t="n"/>
    </row>
    <row r="30" ht="14.25" customHeight="1" s="219">
      <c r="A30" s="425">
        <f>Feuil1!$C$1</f>
        <v/>
      </c>
      <c r="B30" s="426" t="n"/>
      <c r="C30" s="431" t="n">
        <v>791000000</v>
      </c>
      <c r="D30" s="429">
        <f>+$D$27</f>
        <v/>
      </c>
      <c r="E30" s="430" t="n"/>
      <c r="F30" s="430">
        <f>+-Feuil1!AP22/1.2</f>
        <v/>
      </c>
      <c r="K30" s="432" t="n"/>
    </row>
    <row r="31" ht="14.25" customHeight="1" s="219">
      <c r="A31" s="425">
        <f>Feuil1!$C$1</f>
        <v/>
      </c>
      <c r="B31" s="426" t="n"/>
      <c r="C31" s="431" t="n">
        <v>445717000</v>
      </c>
      <c r="D31" s="429">
        <f>+$D$27</f>
        <v/>
      </c>
      <c r="E31" s="430" t="n"/>
      <c r="F31" s="430">
        <f>+F30*0.2</f>
        <v/>
      </c>
      <c r="K31" s="432" t="n"/>
    </row>
    <row r="32" ht="14.25" customHeight="1" s="219">
      <c r="A32" s="425">
        <f>Feuil1!$C$1</f>
        <v/>
      </c>
      <c r="B32" s="426" t="n"/>
      <c r="C32" s="431">
        <f>+CONCATENATE("F000",Feuil1!C22)</f>
        <v/>
      </c>
      <c r="D32" s="429">
        <f>+$D$27</f>
        <v/>
      </c>
      <c r="E32" s="430" t="n"/>
      <c r="F32" s="430">
        <f>+Feuil1!AS22</f>
        <v/>
      </c>
      <c r="K32" s="212" t="n"/>
    </row>
    <row r="33" ht="14.25" customHeight="1" s="219">
      <c r="A33" s="425">
        <f>Feuil1!$C$1</f>
        <v/>
      </c>
      <c r="B33" s="426" t="n"/>
      <c r="C33" s="427">
        <f>VLOOKUP(Feuil1!C5,Feuil3!A1:C13,2,FALSE())</f>
        <v/>
      </c>
      <c r="D33" s="429">
        <f>+CONCATENATE(Feuil1!C23,"  ",Feuil1!D23,"  ","commis. brutes")</f>
        <v/>
      </c>
      <c r="E33" s="430">
        <f>+IF(ISTEXT(Feuil1!AC23),0,Feuil1!AC23)+IF(ISTEXT(Feuil1!AK23),0,Feuil1!AK23)+IF(ISTEXT(Feuil1!AL23),0,Feuil1!AL23)</f>
        <v/>
      </c>
      <c r="F33" s="430" t="n"/>
      <c r="K33" s="432" t="n"/>
    </row>
    <row r="34" ht="14.25" customHeight="1" s="219">
      <c r="A34" s="425">
        <f>Feuil1!$C$1</f>
        <v/>
      </c>
      <c r="B34" s="426" t="n"/>
      <c r="C34" s="427">
        <f>VLOOKUP(Feuil1!$C$5,Feuil3!$A$1:$C$13,3,FALSE())</f>
        <v/>
      </c>
      <c r="D34" s="429">
        <f>+$D$33</f>
        <v/>
      </c>
      <c r="E34" s="428">
        <f>+IF(Feuil1!AJ23&gt;0,Feuil1!AJ23-Feuil1!AH23,"")</f>
        <v/>
      </c>
      <c r="F34" s="428">
        <f>+IF(Feuil1!AJ23&lt;0,-Feuil1!AJ23-Feuil1!AH23,"")</f>
        <v/>
      </c>
      <c r="K34" s="432" t="n"/>
    </row>
    <row r="35" ht="14.25" customHeight="1" s="219">
      <c r="A35" s="425">
        <f>Feuil1!$C$1</f>
        <v/>
      </c>
      <c r="B35" s="426" t="n"/>
      <c r="C35" s="431" t="n">
        <v>437600000</v>
      </c>
      <c r="D35" s="429">
        <f>+$D$33</f>
        <v/>
      </c>
      <c r="E35" s="430" t="n"/>
      <c r="F35" s="430">
        <f>+-Feuil1!AO23</f>
        <v/>
      </c>
      <c r="K35" s="432" t="n"/>
    </row>
    <row r="36" ht="14.25" customHeight="1" s="219">
      <c r="A36" s="425">
        <f>Feuil1!$C$1</f>
        <v/>
      </c>
      <c r="B36" s="426" t="n"/>
      <c r="C36" s="431" t="n">
        <v>791000000</v>
      </c>
      <c r="D36" s="429">
        <f>+$D$33</f>
        <v/>
      </c>
      <c r="E36" s="430" t="n"/>
      <c r="F36" s="430">
        <f>+-Feuil1!AP23/1.2</f>
        <v/>
      </c>
      <c r="K36" s="432" t="n"/>
    </row>
    <row r="37" ht="14.25" customHeight="1" s="219">
      <c r="A37" s="425">
        <f>Feuil1!$C$1</f>
        <v/>
      </c>
      <c r="B37" s="426" t="n"/>
      <c r="C37" s="431" t="n">
        <v>445717000</v>
      </c>
      <c r="D37" s="429">
        <f>+$D$33</f>
        <v/>
      </c>
      <c r="E37" s="430" t="n"/>
      <c r="F37" s="430">
        <f>+F36*0.2</f>
        <v/>
      </c>
      <c r="K37" s="432" t="n"/>
    </row>
    <row r="38" ht="14.25" customHeight="1" s="219">
      <c r="A38" s="425">
        <f>Feuil1!$C$1</f>
        <v/>
      </c>
      <c r="B38" s="426" t="n"/>
      <c r="C38" s="431">
        <f>+CONCATENATE("F000",Feuil1!C23)</f>
        <v/>
      </c>
      <c r="D38" s="429">
        <f>+$D$33</f>
        <v/>
      </c>
      <c r="E38" s="430" t="n"/>
      <c r="F38" s="430">
        <f>+Feuil1!AS23</f>
        <v/>
      </c>
      <c r="K38" s="212" t="n"/>
    </row>
    <row r="39" ht="14.25" customHeight="1" s="219">
      <c r="A39" s="425">
        <f>Feuil1!$C$1</f>
        <v/>
      </c>
      <c r="B39" s="426" t="n"/>
      <c r="C39" s="427">
        <f>VLOOKUP(Feuil1!C5,Feuil3!A1:C13,2,FALSE())</f>
        <v/>
      </c>
      <c r="D39" s="429">
        <f>+CONCATENATE(Feuil1!C24,"  ",Feuil1!D24,"  ","commis. brutes")</f>
        <v/>
      </c>
      <c r="E39" s="430">
        <f>+IF(ISTEXT(Feuil1!AC24),0,Feuil1!AC24)+IF(ISTEXT(Feuil1!AK24),0,Feuil1!AK24)+IF(ISTEXT(Feuil1!AL24),0,Feuil1!AL24)</f>
        <v/>
      </c>
      <c r="F39" s="430" t="n"/>
    </row>
    <row r="40" ht="14.25" customHeight="1" s="219">
      <c r="A40" s="425">
        <f>Feuil1!$C$1</f>
        <v/>
      </c>
      <c r="B40" s="426" t="n"/>
      <c r="C40" s="427">
        <f>VLOOKUP(Feuil1!$C$5,Feuil3!$A$1:$C$13,3,FALSE())</f>
        <v/>
      </c>
      <c r="D40" s="429">
        <f>+$D$39</f>
        <v/>
      </c>
      <c r="E40" s="428">
        <f>+IF(Feuil1!AJ24&gt;0,Feuil1!AJ24-Feuil1!AH24,"")</f>
        <v/>
      </c>
      <c r="F40" s="428">
        <f>+IF(Feuil1!AJ24&lt;0,-Feuil1!AJ24-Feuil1!AH24,"")</f>
        <v/>
      </c>
    </row>
    <row r="41" ht="14.25" customHeight="1" s="219">
      <c r="A41" s="425">
        <f>Feuil1!$C$1</f>
        <v/>
      </c>
      <c r="B41" s="426" t="n"/>
      <c r="C41" s="431" t="n">
        <v>437600000</v>
      </c>
      <c r="D41" s="429">
        <f>+$D$39</f>
        <v/>
      </c>
      <c r="E41" s="430" t="n"/>
      <c r="F41" s="430">
        <f>+-Feuil1!AO24</f>
        <v/>
      </c>
    </row>
    <row r="42" ht="14.25" customHeight="1" s="219">
      <c r="A42" s="425">
        <f>Feuil1!$C$1</f>
        <v/>
      </c>
      <c r="B42" s="426" t="n"/>
      <c r="C42" s="431" t="n">
        <v>791000000</v>
      </c>
      <c r="D42" s="429">
        <f>+$D$39</f>
        <v/>
      </c>
      <c r="E42" s="430" t="n"/>
      <c r="F42" s="430">
        <f>+-Feuil1!AP24/1.2</f>
        <v/>
      </c>
    </row>
    <row r="43" ht="14.25" customHeight="1" s="219">
      <c r="A43" s="425">
        <f>Feuil1!$C$1</f>
        <v/>
      </c>
      <c r="B43" s="426" t="n"/>
      <c r="C43" s="431" t="n">
        <v>445717000</v>
      </c>
      <c r="D43" s="429">
        <f>+$D$39</f>
        <v/>
      </c>
      <c r="E43" s="430" t="n"/>
      <c r="F43" s="430">
        <f>+F42*0.2</f>
        <v/>
      </c>
    </row>
    <row r="44" ht="14.25" customHeight="1" s="219">
      <c r="A44" s="425">
        <f>Feuil1!$C$1</f>
        <v/>
      </c>
      <c r="B44" s="426" t="n"/>
      <c r="C44" s="431">
        <f>+CONCATENATE("F000",Feuil1!C24)</f>
        <v/>
      </c>
      <c r="D44" s="429">
        <f>+$D$39</f>
        <v/>
      </c>
      <c r="E44" s="430" t="n"/>
      <c r="F44" s="430">
        <f>+Feuil1!AS24</f>
        <v/>
      </c>
      <c r="K44" s="212" t="n"/>
    </row>
    <row r="45" ht="14.25" customHeight="1" s="219">
      <c r="A45" s="425">
        <f>Feuil1!$C$1</f>
        <v/>
      </c>
      <c r="B45" s="426" t="n"/>
      <c r="C45" s="427">
        <f>VLOOKUP(Feuil1!C5,Feuil3!A1:C13,2,FALSE())</f>
        <v/>
      </c>
      <c r="D45" s="429">
        <f>+CONCATENATE(Feuil1!C25,"  ",Feuil1!D25,"  ","commis. brutes")</f>
        <v/>
      </c>
      <c r="E45" s="430">
        <f>+IF(ISTEXT(Feuil1!AC25),0,Feuil1!AC25)+IF(ISTEXT(Feuil1!AK25),0,Feuil1!AK25)+IF(ISTEXT(Feuil1!AL25),0,Feuil1!AL25)</f>
        <v/>
      </c>
      <c r="F45" s="430" t="n"/>
    </row>
    <row r="46" ht="14.25" customHeight="1" s="219">
      <c r="A46" s="425">
        <f>Feuil1!$C$1</f>
        <v/>
      </c>
      <c r="B46" s="426" t="n"/>
      <c r="C46" s="427">
        <f>VLOOKUP(Feuil1!$C$5,Feuil3!$A$1:$C$13,3,FALSE())</f>
        <v/>
      </c>
      <c r="D46" s="429">
        <f>+$D$45</f>
        <v/>
      </c>
      <c r="E46" s="428">
        <f>+IF(Feuil1!AJ25&gt;0,Feuil1!AJ25-Feuil1!AH25,"")</f>
        <v/>
      </c>
      <c r="F46" s="428">
        <f>+IF(Feuil1!AJ25&lt;0,-Feuil1!AJ25-Feuil1!AH25,"")</f>
        <v/>
      </c>
    </row>
    <row r="47" ht="14.25" customHeight="1" s="219">
      <c r="A47" s="425">
        <f>Feuil1!$C$1</f>
        <v/>
      </c>
      <c r="B47" s="426" t="n"/>
      <c r="C47" s="431" t="n">
        <v>437600000</v>
      </c>
      <c r="D47" s="429">
        <f>+$D$45</f>
        <v/>
      </c>
      <c r="E47" s="430" t="n"/>
      <c r="F47" s="430">
        <f>+-Feuil1!AO25</f>
        <v/>
      </c>
    </row>
    <row r="48" ht="14.25" customHeight="1" s="219">
      <c r="A48" s="425">
        <f>Feuil1!$C$1</f>
        <v/>
      </c>
      <c r="B48" s="426" t="n"/>
      <c r="C48" s="431" t="n">
        <v>791000000</v>
      </c>
      <c r="D48" s="429">
        <f>+$D$45</f>
        <v/>
      </c>
      <c r="E48" s="430" t="n"/>
      <c r="F48" s="430">
        <f>+-Feuil1!AP25/1.2</f>
        <v/>
      </c>
    </row>
    <row r="49" ht="14.25" customHeight="1" s="219">
      <c r="A49" s="425">
        <f>Feuil1!$C$1</f>
        <v/>
      </c>
      <c r="B49" s="426" t="n"/>
      <c r="C49" s="431" t="n">
        <v>445717000</v>
      </c>
      <c r="D49" s="429">
        <f>+$D$45</f>
        <v/>
      </c>
      <c r="E49" s="430" t="n"/>
      <c r="F49" s="430">
        <f>+F48*0.2</f>
        <v/>
      </c>
    </row>
    <row r="50" ht="14.25" customHeight="1" s="219">
      <c r="A50" s="425">
        <f>Feuil1!$C$1</f>
        <v/>
      </c>
      <c r="B50" s="426" t="n"/>
      <c r="C50" s="431">
        <f>+CONCATENATE("F000",Feuil1!C25)</f>
        <v/>
      </c>
      <c r="D50" s="429">
        <f>+$D$45</f>
        <v/>
      </c>
      <c r="E50" s="430" t="n"/>
      <c r="F50" s="430">
        <f>+Feuil1!AS25</f>
        <v/>
      </c>
      <c r="K50" s="212" t="n"/>
    </row>
    <row r="51" ht="14.25" customHeight="1" s="219">
      <c r="A51" s="425">
        <f>Feuil1!$C$1</f>
        <v/>
      </c>
      <c r="B51" s="426" t="n"/>
      <c r="C51" s="427">
        <f>VLOOKUP(Feuil1!C5,Feuil3!A1:C13,2,FALSE())</f>
        <v/>
      </c>
      <c r="D51" s="429">
        <f>+CONCATENATE(Feuil1!C26,"  ",Feuil1!D26,"  ","commis. brutes")</f>
        <v/>
      </c>
      <c r="E51" s="430">
        <f>+IF(ISTEXT(Feuil1!AC26),0,Feuil1!AC26)+IF(ISTEXT(Feuil1!AK26),0,Feuil1!AK26)+IF(ISTEXT(Feuil1!AL26),0,Feuil1!AL26)</f>
        <v/>
      </c>
      <c r="F51" s="430" t="n"/>
    </row>
    <row r="52" ht="14.25" customHeight="1" s="219">
      <c r="A52" s="425">
        <f>Feuil1!$C$1</f>
        <v/>
      </c>
      <c r="B52" s="426" t="n"/>
      <c r="C52" s="427">
        <f>VLOOKUP(Feuil1!$C$5,Feuil3!$A$1:$C$13,3,FALSE())</f>
        <v/>
      </c>
      <c r="D52" s="429">
        <f>+$D$51</f>
        <v/>
      </c>
      <c r="E52" s="428">
        <f>+IF(Feuil1!AJ26&gt;0,Feuil1!AJ26-Feuil1!AH26,"")</f>
        <v/>
      </c>
      <c r="F52" s="428">
        <f>+IF(Feuil1!AJ26&lt;0,-Feuil1!AJ26-Feuil1!AH26,"")</f>
        <v/>
      </c>
    </row>
    <row r="53" ht="14.25" customHeight="1" s="219">
      <c r="A53" s="425">
        <f>Feuil1!$C$1</f>
        <v/>
      </c>
      <c r="B53" s="426" t="n"/>
      <c r="C53" s="431" t="n">
        <v>437600000</v>
      </c>
      <c r="D53" s="429">
        <f>+$D$51</f>
        <v/>
      </c>
      <c r="E53" s="430" t="n"/>
      <c r="F53" s="430">
        <f>+-Feuil1!AO26</f>
        <v/>
      </c>
    </row>
    <row r="54" ht="14.25" customHeight="1" s="219">
      <c r="A54" s="425">
        <f>Feuil1!$C$1</f>
        <v/>
      </c>
      <c r="B54" s="426" t="n"/>
      <c r="C54" s="431" t="n">
        <v>791000000</v>
      </c>
      <c r="D54" s="429">
        <f>+$D$51</f>
        <v/>
      </c>
      <c r="E54" s="430" t="n"/>
      <c r="F54" s="430">
        <f>+-Feuil1!AP26/1.2</f>
        <v/>
      </c>
    </row>
    <row r="55" ht="14.25" customHeight="1" s="219">
      <c r="A55" s="425">
        <f>Feuil1!$C$1</f>
        <v/>
      </c>
      <c r="B55" s="426" t="n"/>
      <c r="C55" s="431" t="n">
        <v>445717000</v>
      </c>
      <c r="D55" s="429">
        <f>+$D$51</f>
        <v/>
      </c>
      <c r="E55" s="430" t="n"/>
      <c r="F55" s="430">
        <f>+F54*0.2</f>
        <v/>
      </c>
    </row>
    <row r="56" ht="14.25" customHeight="1" s="219">
      <c r="A56" s="425">
        <f>Feuil1!$C$1</f>
        <v/>
      </c>
      <c r="B56" s="426" t="n"/>
      <c r="C56" s="431">
        <f>+CONCATENATE("F000",Feuil1!C26)</f>
        <v/>
      </c>
      <c r="D56" s="429">
        <f>+$D$51</f>
        <v/>
      </c>
      <c r="E56" s="430" t="n"/>
      <c r="F56" s="430">
        <f>+Feuil1!AS26</f>
        <v/>
      </c>
      <c r="K56" s="212" t="n"/>
    </row>
    <row r="57" ht="14.25" customHeight="1" s="219">
      <c r="A57" s="425">
        <f>Feuil1!$C$1</f>
        <v/>
      </c>
      <c r="B57" s="426" t="n"/>
      <c r="C57" s="427">
        <f>VLOOKUP(Feuil1!C5,Feuil3!A1:C13,2,FALSE())</f>
        <v/>
      </c>
      <c r="D57" s="429">
        <f>+CONCATENATE(Feuil1!C27,"  ",Feuil1!D27,"  ","commis. brutes")</f>
        <v/>
      </c>
      <c r="E57" s="430">
        <f>+IF(ISTEXT(Feuil1!AC27),0,Feuil1!AC27)+IF(ISTEXT(Feuil1!AK27),0,Feuil1!AK27)+IF(ISTEXT(Feuil1!AL27),0,Feuil1!AL27)</f>
        <v/>
      </c>
      <c r="F57" s="430" t="n"/>
    </row>
    <row r="58" ht="14.25" customHeight="1" s="219">
      <c r="A58" s="425">
        <f>Feuil1!$C$1</f>
        <v/>
      </c>
      <c r="B58" s="426" t="n"/>
      <c r="C58" s="427">
        <f>VLOOKUP(Feuil1!$C$5,Feuil3!$A$1:$C$13,3,FALSE())</f>
        <v/>
      </c>
      <c r="D58" s="429">
        <f>+$D$57</f>
        <v/>
      </c>
      <c r="E58" s="428">
        <f>+IF(Feuil1!AJ27&gt;0,Feuil1!AJ27-Feuil1!AH27,"")</f>
        <v/>
      </c>
      <c r="F58" s="428">
        <f>+IF(Feuil1!AJ27&lt;0,-Feuil1!AJ27-Feuil1!AH27,"")</f>
        <v/>
      </c>
    </row>
    <row r="59" ht="14.25" customHeight="1" s="219">
      <c r="A59" s="425">
        <f>Feuil1!$C$1</f>
        <v/>
      </c>
      <c r="B59" s="426" t="n"/>
      <c r="C59" s="431" t="n">
        <v>437600000</v>
      </c>
      <c r="D59" s="429">
        <f>+$D$57</f>
        <v/>
      </c>
      <c r="E59" s="430" t="n"/>
      <c r="F59" s="430">
        <f>+-Feuil1!AO27</f>
        <v/>
      </c>
    </row>
    <row r="60" ht="14.25" customHeight="1" s="219">
      <c r="A60" s="425">
        <f>Feuil1!$C$1</f>
        <v/>
      </c>
      <c r="B60" s="426" t="n"/>
      <c r="C60" s="431" t="n">
        <v>791000000</v>
      </c>
      <c r="D60" s="429">
        <f>+$D$57</f>
        <v/>
      </c>
      <c r="E60" s="430" t="n"/>
      <c r="F60" s="430">
        <f>+-Feuil1!AP27/1.2</f>
        <v/>
      </c>
    </row>
    <row r="61" ht="14.25" customHeight="1" s="219">
      <c r="A61" s="425">
        <f>Feuil1!$C$1</f>
        <v/>
      </c>
      <c r="B61" s="426" t="n"/>
      <c r="C61" s="431" t="n">
        <v>445717000</v>
      </c>
      <c r="D61" s="429">
        <f>+$D$57</f>
        <v/>
      </c>
      <c r="E61" s="430" t="n"/>
      <c r="F61" s="430">
        <f>+F60*0.2</f>
        <v/>
      </c>
    </row>
    <row r="62" ht="14.25" customHeight="1" s="219">
      <c r="A62" s="425">
        <f>Feuil1!$C$1</f>
        <v/>
      </c>
      <c r="B62" s="426" t="n"/>
      <c r="C62" s="431">
        <f>+CONCATENATE("F000",Feuil1!C27)</f>
        <v/>
      </c>
      <c r="D62" s="429">
        <f>+$D$57</f>
        <v/>
      </c>
      <c r="E62" s="430" t="n"/>
      <c r="F62" s="430">
        <f>+Feuil1!AS27</f>
        <v/>
      </c>
      <c r="K62" s="212" t="n"/>
    </row>
    <row r="63" ht="14.25" customHeight="1" s="219">
      <c r="A63" s="425">
        <f>Feuil1!$C$1</f>
        <v/>
      </c>
      <c r="B63" s="426" t="n"/>
      <c r="C63" s="427">
        <f>VLOOKUP(Feuil1!C5,Feuil3!A1:C13,2,FALSE())</f>
        <v/>
      </c>
      <c r="D63" s="429">
        <f>+CONCATENATE(Feuil1!C28,"  ",Feuil1!D28,"  ","commis. brutes")</f>
        <v/>
      </c>
      <c r="E63" s="430">
        <f>+IF(ISTEXT(Feuil1!AC28),0,Feuil1!AC28)+IF(ISTEXT(Feuil1!AK28),0,Feuil1!AK28)+IF(ISTEXT(Feuil1!AL28),0,Feuil1!AL28)</f>
        <v/>
      </c>
      <c r="F63" s="430" t="n"/>
    </row>
    <row r="64" ht="14.25" customHeight="1" s="219">
      <c r="A64" s="425">
        <f>Feuil1!$C$1</f>
        <v/>
      </c>
      <c r="B64" s="426" t="n"/>
      <c r="C64" s="427">
        <f>VLOOKUP(Feuil1!$C$5,Feuil3!$A$1:$C$13,3,FALSE())</f>
        <v/>
      </c>
      <c r="D64" s="429">
        <f>+$D$63</f>
        <v/>
      </c>
      <c r="E64" s="428">
        <f>+IF(Feuil1!AJ28&gt;0,Feuil1!AJ28-Feuil1!AH28,"")</f>
        <v/>
      </c>
      <c r="F64" s="428">
        <f>+IF(Feuil1!AJ28&lt;0,-Feuil1!AJ28-Feuil1!AH28,"")</f>
        <v/>
      </c>
    </row>
    <row r="65" ht="14.25" customHeight="1" s="219">
      <c r="A65" s="425">
        <f>Feuil1!$C$1</f>
        <v/>
      </c>
      <c r="B65" s="426" t="n"/>
      <c r="C65" s="431" t="n">
        <v>437600000</v>
      </c>
      <c r="D65" s="429">
        <f>+$D$63</f>
        <v/>
      </c>
      <c r="E65" s="430" t="n"/>
      <c r="F65" s="430">
        <f>+-Feuil1!AO28</f>
        <v/>
      </c>
    </row>
    <row r="66" ht="14.25" customHeight="1" s="219">
      <c r="A66" s="425">
        <f>Feuil1!$C$1</f>
        <v/>
      </c>
      <c r="B66" s="426" t="n"/>
      <c r="C66" s="431" t="n">
        <v>791000000</v>
      </c>
      <c r="D66" s="429">
        <f>+$D$63</f>
        <v/>
      </c>
      <c r="E66" s="430" t="n"/>
      <c r="F66" s="430">
        <f>+-Feuil1!AP28/1.2</f>
        <v/>
      </c>
    </row>
    <row r="67" ht="14.25" customHeight="1" s="219">
      <c r="A67" s="425">
        <f>Feuil1!$C$1</f>
        <v/>
      </c>
      <c r="B67" s="426" t="n"/>
      <c r="C67" s="431" t="n">
        <v>445717000</v>
      </c>
      <c r="D67" s="429">
        <f>+$D$63</f>
        <v/>
      </c>
      <c r="E67" s="430" t="n"/>
      <c r="F67" s="430">
        <f>+F66*0.2</f>
        <v/>
      </c>
    </row>
    <row r="68" ht="14.25" customHeight="1" s="219">
      <c r="A68" s="425">
        <f>Feuil1!$C$1</f>
        <v/>
      </c>
      <c r="B68" s="426" t="n"/>
      <c r="C68" s="431">
        <f>+CONCATENATE("F000",Feuil1!C28)</f>
        <v/>
      </c>
      <c r="D68" s="429">
        <f>+$D$63</f>
        <v/>
      </c>
      <c r="E68" s="430" t="n"/>
      <c r="F68" s="430">
        <f>+Feuil1!AS28</f>
        <v/>
      </c>
      <c r="K68" s="212" t="n"/>
    </row>
    <row r="69" ht="14.25" customHeight="1" s="219">
      <c r="A69" s="425">
        <f>Feuil1!$C$1</f>
        <v/>
      </c>
      <c r="B69" s="426" t="n"/>
      <c r="C69" s="427">
        <f>VLOOKUP(Feuil1!C5,Feuil3!A1:C13,2,FALSE())</f>
        <v/>
      </c>
      <c r="D69" s="429">
        <f>+CONCATENATE(Feuil1!C29,"  ",Feuil1!D29,"  ","commis. brutes")</f>
        <v/>
      </c>
      <c r="E69" s="430">
        <f>+IF(ISTEXT(Feuil1!AC29),0,Feuil1!AC29)+IF(ISTEXT(Feuil1!AK29),0,Feuil1!AK29)+IF(ISTEXT(Feuil1!AL29),0,Feuil1!AL29)</f>
        <v/>
      </c>
      <c r="F69" s="430" t="n"/>
    </row>
    <row r="70" ht="14.25" customHeight="1" s="219">
      <c r="A70" s="425">
        <f>Feuil1!$C$1</f>
        <v/>
      </c>
      <c r="B70" s="426" t="n"/>
      <c r="C70" s="427">
        <f>VLOOKUP(Feuil1!$C$5,Feuil3!$A$1:$C$13,3,FALSE())</f>
        <v/>
      </c>
      <c r="D70" s="429">
        <f>+$D$69</f>
        <v/>
      </c>
      <c r="E70" s="428">
        <f>+IF(Feuil1!AJ29&gt;0,Feuil1!AJ29-Feuil1!AH29,"")</f>
        <v/>
      </c>
      <c r="F70" s="428">
        <f>+IF(Feuil1!AJ29&lt;0,-Feuil1!AJ29-Feuil1!AH29,"")</f>
        <v/>
      </c>
    </row>
    <row r="71" ht="14.25" customHeight="1" s="219">
      <c r="A71" s="425">
        <f>Feuil1!$C$1</f>
        <v/>
      </c>
      <c r="B71" s="426" t="n"/>
      <c r="C71" s="431" t="n">
        <v>437600000</v>
      </c>
      <c r="D71" s="429">
        <f>+$D$69</f>
        <v/>
      </c>
      <c r="E71" s="430" t="n"/>
      <c r="F71" s="430">
        <f>+-Feuil1!AO29</f>
        <v/>
      </c>
    </row>
    <row r="72" ht="14.25" customHeight="1" s="219">
      <c r="A72" s="425">
        <f>Feuil1!$C$1</f>
        <v/>
      </c>
      <c r="B72" s="426" t="n"/>
      <c r="C72" s="431" t="n">
        <v>791000000</v>
      </c>
      <c r="D72" s="429">
        <f>+$D$69</f>
        <v/>
      </c>
      <c r="E72" s="430" t="n"/>
      <c r="F72" s="430">
        <f>+-Feuil1!AP29/1.2</f>
        <v/>
      </c>
    </row>
    <row r="73" ht="14.25" customHeight="1" s="219">
      <c r="A73" s="425">
        <f>Feuil1!$C$1</f>
        <v/>
      </c>
      <c r="B73" s="426" t="n"/>
      <c r="C73" s="431" t="n">
        <v>445717000</v>
      </c>
      <c r="D73" s="429">
        <f>+$D$69</f>
        <v/>
      </c>
      <c r="E73" s="430" t="n"/>
      <c r="F73" s="430">
        <f>+F72*0.2</f>
        <v/>
      </c>
    </row>
    <row r="74" ht="14.25" customHeight="1" s="219">
      <c r="A74" s="425">
        <f>Feuil1!$C$1</f>
        <v/>
      </c>
      <c r="B74" s="426" t="n"/>
      <c r="C74" s="431">
        <f>+CONCATENATE("F000",Feuil1!C29)</f>
        <v/>
      </c>
      <c r="D74" s="429">
        <f>+$D$69</f>
        <v/>
      </c>
      <c r="E74" s="430" t="n"/>
      <c r="F74" s="430">
        <f>+Feuil1!AS29</f>
        <v/>
      </c>
      <c r="K74" s="212" t="n"/>
    </row>
    <row r="75" ht="14.25" customHeight="1" s="219">
      <c r="A75" s="425">
        <f>Feuil1!$C$1</f>
        <v/>
      </c>
      <c r="B75" s="426" t="n"/>
      <c r="C75" s="427">
        <f>VLOOKUP(Feuil1!C5,Feuil3!A1:C13,2,FALSE())</f>
        <v/>
      </c>
      <c r="D75" s="429">
        <f>+CONCATENATE(Feuil1!C30,"  ",Feuil1!D30,"  ","commis. brutes")</f>
        <v/>
      </c>
      <c r="E75" s="430">
        <f>+IF(ISTEXT(Feuil1!AC30),0,Feuil1!AC30)+IF(ISTEXT(Feuil1!AK30),0,Feuil1!AK30)+IF(ISTEXT(Feuil1!AL30),0,Feuil1!AL30)</f>
        <v/>
      </c>
      <c r="F75" s="430" t="n"/>
    </row>
    <row r="76" ht="14.25" customHeight="1" s="219">
      <c r="A76" s="425">
        <f>Feuil1!$C$1</f>
        <v/>
      </c>
      <c r="B76" s="426" t="n"/>
      <c r="C76" s="427">
        <f>VLOOKUP(Feuil1!$C$5,Feuil3!$A$1:$C$13,3,FALSE())</f>
        <v/>
      </c>
      <c r="D76" s="429">
        <f>+$D$75</f>
        <v/>
      </c>
      <c r="E76" s="428">
        <f>+IF(Feuil1!AJ30&gt;0,Feuil1!AJ30-Feuil1!AH30,"")</f>
        <v/>
      </c>
      <c r="F76" s="428">
        <f>+IF(Feuil1!AJ30&lt;0,-Feuil1!AJ30-Feuil1!AH30,"")</f>
        <v/>
      </c>
    </row>
    <row r="77" ht="14.25" customHeight="1" s="219">
      <c r="A77" s="425">
        <f>Feuil1!$C$1</f>
        <v/>
      </c>
      <c r="B77" s="426" t="n"/>
      <c r="C77" s="431" t="n">
        <v>437600000</v>
      </c>
      <c r="D77" s="429">
        <f>+$D$75</f>
        <v/>
      </c>
      <c r="E77" s="430" t="n"/>
      <c r="F77" s="430">
        <f>+-Feuil1!AO30</f>
        <v/>
      </c>
    </row>
    <row r="78" ht="14.25" customHeight="1" s="219">
      <c r="A78" s="425">
        <f>Feuil1!$C$1</f>
        <v/>
      </c>
      <c r="B78" s="426" t="n"/>
      <c r="C78" s="431" t="n">
        <v>791000000</v>
      </c>
      <c r="D78" s="429">
        <f>+$D$75</f>
        <v/>
      </c>
      <c r="E78" s="430" t="n"/>
      <c r="F78" s="430">
        <f>+-Feuil1!AP30/1.2</f>
        <v/>
      </c>
    </row>
    <row r="79" ht="14.25" customHeight="1" s="219">
      <c r="A79" s="425">
        <f>Feuil1!$C$1</f>
        <v/>
      </c>
      <c r="B79" s="426" t="n"/>
      <c r="C79" s="431" t="n">
        <v>445717000</v>
      </c>
      <c r="D79" s="429">
        <f>+$D$75</f>
        <v/>
      </c>
      <c r="E79" s="430" t="n"/>
      <c r="F79" s="430">
        <f>+F78*0.2</f>
        <v/>
      </c>
    </row>
    <row r="80" ht="14.25" customHeight="1" s="219">
      <c r="A80" s="425">
        <f>Feuil1!$C$1</f>
        <v/>
      </c>
      <c r="B80" s="426" t="n"/>
      <c r="C80" s="431">
        <f>+CONCATENATE("F000",Feuil1!C30)</f>
        <v/>
      </c>
      <c r="D80" s="429">
        <f>+$D$75</f>
        <v/>
      </c>
      <c r="E80" s="430" t="n"/>
      <c r="F80" s="430">
        <f>+Feuil1!AS30</f>
        <v/>
      </c>
      <c r="K80" s="212" t="n"/>
    </row>
    <row r="81" ht="14.25" customHeight="1" s="219">
      <c r="A81" s="425">
        <f>Feuil1!$C$1</f>
        <v/>
      </c>
      <c r="B81" s="426" t="n"/>
      <c r="C81" s="427">
        <f>VLOOKUP(Feuil1!C5,Feuil3!A1:C13,2,FALSE())</f>
        <v/>
      </c>
      <c r="D81" s="429">
        <f>+CONCATENATE(Feuil1!C31,"  ",Feuil1!D31,"  ","commis. brutes")</f>
        <v/>
      </c>
      <c r="E81" s="430">
        <f>+IF(ISTEXT(Feuil1!AC31),0,Feuil1!AC31)+IF(ISTEXT(Feuil1!AK31),0,Feuil1!AK31)+IF(ISTEXT(Feuil1!AL31),0,Feuil1!AL31)</f>
        <v/>
      </c>
      <c r="F81" s="430" t="n"/>
    </row>
    <row r="82" ht="14.25" customHeight="1" s="219">
      <c r="A82" s="425">
        <f>Feuil1!$C$1</f>
        <v/>
      </c>
      <c r="B82" s="426" t="n"/>
      <c r="C82" s="427">
        <f>VLOOKUP(Feuil1!$C$5,Feuil3!$A$1:$C$13,3,FALSE())</f>
        <v/>
      </c>
      <c r="D82" s="429">
        <f>+$D$81</f>
        <v/>
      </c>
      <c r="E82" s="428">
        <f>+IF(Feuil1!AJ31&gt;0,Feuil1!AJ31-Feuil1!AH31,"")</f>
        <v/>
      </c>
      <c r="F82" s="428">
        <f>+IF(Feuil1!AJ31&lt;0,-Feuil1!AJ31-Feuil1!AH31,"")</f>
        <v/>
      </c>
    </row>
    <row r="83" ht="14.25" customHeight="1" s="219">
      <c r="A83" s="425">
        <f>Feuil1!$C$1</f>
        <v/>
      </c>
      <c r="B83" s="426" t="n"/>
      <c r="C83" s="431" t="n">
        <v>437600000</v>
      </c>
      <c r="D83" s="429">
        <f>+$D$81</f>
        <v/>
      </c>
      <c r="E83" s="430" t="n"/>
      <c r="F83" s="430">
        <f>+-Feuil1!AO31</f>
        <v/>
      </c>
    </row>
    <row r="84" ht="14.25" customHeight="1" s="219">
      <c r="A84" s="425">
        <f>Feuil1!$C$1</f>
        <v/>
      </c>
      <c r="B84" s="426" t="n"/>
      <c r="C84" s="431" t="n">
        <v>791000000</v>
      </c>
      <c r="D84" s="429">
        <f>+$D$81</f>
        <v/>
      </c>
      <c r="E84" s="430" t="n"/>
      <c r="F84" s="430">
        <f>+-Feuil1!AP31/1.2</f>
        <v/>
      </c>
    </row>
    <row r="85" ht="14.25" customHeight="1" s="219">
      <c r="A85" s="425">
        <f>Feuil1!$C$1</f>
        <v/>
      </c>
      <c r="B85" s="426" t="n"/>
      <c r="C85" s="431" t="n">
        <v>445717000</v>
      </c>
      <c r="D85" s="429">
        <f>+$D$81</f>
        <v/>
      </c>
      <c r="E85" s="430" t="n"/>
      <c r="F85" s="430">
        <f>+F84*0.2</f>
        <v/>
      </c>
    </row>
    <row r="86" ht="14.25" customHeight="1" s="219">
      <c r="A86" s="425">
        <f>Feuil1!$C$1</f>
        <v/>
      </c>
      <c r="B86" s="426" t="n"/>
      <c r="C86" s="431">
        <f>+CONCATENATE("F000",Feuil1!C31)</f>
        <v/>
      </c>
      <c r="D86" s="429">
        <f>+$D$81</f>
        <v/>
      </c>
      <c r="E86" s="430" t="n"/>
      <c r="F86" s="430">
        <f>+Feuil1!AS31</f>
        <v/>
      </c>
      <c r="K86" s="212" t="n"/>
    </row>
    <row r="87" ht="14.25" customHeight="1" s="219">
      <c r="A87" s="425">
        <f>Feuil1!$C$1</f>
        <v/>
      </c>
      <c r="B87" s="426" t="n"/>
      <c r="C87" s="427">
        <f>VLOOKUP(Feuil1!C5,Feuil3!A1:C13,2,FALSE())</f>
        <v/>
      </c>
      <c r="D87" s="429">
        <f>+CONCATENATE(Feuil1!C32,"  ",Feuil1!D32,"  ","commis. brutes")</f>
        <v/>
      </c>
      <c r="E87" s="430">
        <f>+IF(ISTEXT(Feuil1!AC32),0,Feuil1!AC32)+IF(ISTEXT(Feuil1!AK32),0,Feuil1!AK32)+IF(ISTEXT(Feuil1!AL32),0,Feuil1!AL32)</f>
        <v/>
      </c>
      <c r="F87" s="430" t="n"/>
    </row>
    <row r="88" ht="14.25" customHeight="1" s="219">
      <c r="A88" s="425">
        <f>Feuil1!$C$1</f>
        <v/>
      </c>
      <c r="B88" s="426" t="n"/>
      <c r="C88" s="427">
        <f>VLOOKUP(Feuil1!$C$5,Feuil3!$A$1:$C$13,3,FALSE())</f>
        <v/>
      </c>
      <c r="D88" s="429">
        <f>+$D$87</f>
        <v/>
      </c>
      <c r="E88" s="428">
        <f>+IF(Feuil1!AJ32&gt;0,Feuil1!AJ32-Feuil1!AH32,"")</f>
        <v/>
      </c>
      <c r="F88" s="428">
        <f>+IF(Feuil1!AJ32&lt;0,-Feuil1!AJ32-Feuil1!AH32,"")</f>
        <v/>
      </c>
    </row>
    <row r="89" ht="14.25" customHeight="1" s="219">
      <c r="A89" s="425">
        <f>Feuil1!$C$1</f>
        <v/>
      </c>
      <c r="B89" s="426" t="n"/>
      <c r="C89" s="431" t="n">
        <v>437600000</v>
      </c>
      <c r="D89" s="429">
        <f>+$D$87</f>
        <v/>
      </c>
      <c r="E89" s="430" t="n"/>
      <c r="F89" s="430">
        <f>+-Feuil1!AO32</f>
        <v/>
      </c>
    </row>
    <row r="90" ht="14.25" customHeight="1" s="219">
      <c r="A90" s="425">
        <f>Feuil1!$C$1</f>
        <v/>
      </c>
      <c r="B90" s="426" t="n"/>
      <c r="C90" s="431" t="n">
        <v>791000000</v>
      </c>
      <c r="D90" s="429">
        <f>+$D$87</f>
        <v/>
      </c>
      <c r="E90" s="430" t="n"/>
      <c r="F90" s="430">
        <f>+-Feuil1!AP32/1.2</f>
        <v/>
      </c>
    </row>
    <row r="91" ht="14.25" customHeight="1" s="219">
      <c r="A91" s="425">
        <f>Feuil1!$C$1</f>
        <v/>
      </c>
      <c r="B91" s="426" t="n"/>
      <c r="C91" s="431" t="n">
        <v>445717000</v>
      </c>
      <c r="D91" s="429">
        <f>+$D$87</f>
        <v/>
      </c>
      <c r="E91" s="430" t="n"/>
      <c r="F91" s="430">
        <f>+F90*0.2</f>
        <v/>
      </c>
    </row>
    <row r="92" ht="14.25" customHeight="1" s="219">
      <c r="A92" s="425">
        <f>Feuil1!$C$1</f>
        <v/>
      </c>
      <c r="B92" s="426" t="n"/>
      <c r="C92" s="431">
        <f>+CONCATENATE("F000",Feuil1!C32)</f>
        <v/>
      </c>
      <c r="D92" s="429">
        <f>+$D$87</f>
        <v/>
      </c>
      <c r="E92" s="430" t="n"/>
      <c r="F92" s="430">
        <f>+Feuil1!AS32</f>
        <v/>
      </c>
      <c r="K92" s="212" t="n"/>
    </row>
    <row r="93" ht="14.25" customHeight="1" s="219">
      <c r="A93" s="425">
        <f>Feuil1!$C$1</f>
        <v/>
      </c>
      <c r="B93" s="426" t="n"/>
      <c r="C93" s="427">
        <f>VLOOKUP(Feuil1!C5,Feuil3!A1:C13,2,FALSE())</f>
        <v/>
      </c>
      <c r="D93" s="429">
        <f>+CONCATENATE(Feuil1!C33,"  ",Feuil1!D33,"  ","commis. brutes")</f>
        <v/>
      </c>
      <c r="E93" s="430">
        <f>+IF(ISTEXT(Feuil1!AC33),0,Feuil1!AC33)+IF(ISTEXT(Feuil1!AK33),0,Feuil1!AK33)+IF(ISTEXT(Feuil1!AL33),0,Feuil1!AL33)</f>
        <v/>
      </c>
      <c r="F93" s="430" t="n"/>
    </row>
    <row r="94" ht="14.25" customHeight="1" s="219">
      <c r="A94" s="425">
        <f>Feuil1!$C$1</f>
        <v/>
      </c>
      <c r="B94" s="426" t="n"/>
      <c r="C94" s="427">
        <f>VLOOKUP(Feuil1!$C$5,Feuil3!$A$1:$C$13,3,FALSE())</f>
        <v/>
      </c>
      <c r="D94" s="429">
        <f>+$D$93</f>
        <v/>
      </c>
      <c r="E94" s="428">
        <f>+IF(Feuil1!AJ33&gt;0,Feuil1!AJ33-Feuil1!AH33,"")</f>
        <v/>
      </c>
      <c r="F94" s="428">
        <f>+IF(Feuil1!AJ33&lt;0,-Feuil1!AJ33-Feuil1!AH33,"")</f>
        <v/>
      </c>
    </row>
    <row r="95" ht="14.25" customHeight="1" s="219">
      <c r="A95" s="425">
        <f>Feuil1!$C$1</f>
        <v/>
      </c>
      <c r="B95" s="426" t="n"/>
      <c r="C95" s="431" t="n">
        <v>437600000</v>
      </c>
      <c r="D95" s="429">
        <f>+$D$93</f>
        <v/>
      </c>
      <c r="E95" s="430" t="n"/>
      <c r="F95" s="430">
        <f>+-Feuil1!AO33</f>
        <v/>
      </c>
    </row>
    <row r="96" ht="14.25" customHeight="1" s="219">
      <c r="A96" s="425">
        <f>Feuil1!$C$1</f>
        <v/>
      </c>
      <c r="B96" s="426" t="n"/>
      <c r="C96" s="431" t="n">
        <v>791000000</v>
      </c>
      <c r="D96" s="429">
        <f>+$D$93</f>
        <v/>
      </c>
      <c r="E96" s="430" t="n"/>
      <c r="F96" s="430">
        <f>+-Feuil1!AP33/1.2</f>
        <v/>
      </c>
    </row>
    <row r="97" ht="14.25" customHeight="1" s="219">
      <c r="A97" s="425">
        <f>Feuil1!$C$1</f>
        <v/>
      </c>
      <c r="B97" s="426" t="n"/>
      <c r="C97" s="431" t="n">
        <v>445717000</v>
      </c>
      <c r="D97" s="429">
        <f>+$D$93</f>
        <v/>
      </c>
      <c r="E97" s="430" t="n"/>
      <c r="F97" s="430">
        <f>+F96*0.2</f>
        <v/>
      </c>
    </row>
    <row r="98" ht="14.25" customHeight="1" s="219">
      <c r="A98" s="425">
        <f>Feuil1!$C$1</f>
        <v/>
      </c>
      <c r="B98" s="426" t="n"/>
      <c r="C98" s="431">
        <f>+CONCATENATE("F000",Feuil1!C33)</f>
        <v/>
      </c>
      <c r="D98" s="429">
        <f>+$D$93</f>
        <v/>
      </c>
      <c r="E98" s="430" t="n"/>
      <c r="F98" s="430">
        <f>+Feuil1!AS33</f>
        <v/>
      </c>
      <c r="K98" s="212" t="n"/>
    </row>
    <row r="99" ht="14.25" customHeight="1" s="219">
      <c r="A99" s="425">
        <f>Feuil1!$C$1</f>
        <v/>
      </c>
      <c r="B99" s="426" t="n"/>
      <c r="C99" s="427">
        <f>VLOOKUP(Feuil1!C5,Feuil3!A1:C13,2,FALSE())</f>
        <v/>
      </c>
      <c r="D99" s="429">
        <f>+CONCATENATE(Feuil1!C34,"  ",Feuil1!D34,"  ","commis. brutes")</f>
        <v/>
      </c>
      <c r="E99" s="430">
        <f>+IF(ISTEXT(Feuil1!AC34),0,Feuil1!AC34)+IF(ISTEXT(Feuil1!AK34),0,Feuil1!AK34)+IF(ISTEXT(Feuil1!AL34),0,Feuil1!AL34)</f>
        <v/>
      </c>
      <c r="F99" s="430" t="n"/>
    </row>
    <row r="100" ht="14.25" customHeight="1" s="219">
      <c r="A100" s="425">
        <f>Feuil1!$C$1</f>
        <v/>
      </c>
      <c r="B100" s="426" t="n"/>
      <c r="C100" s="427">
        <f>VLOOKUP(Feuil1!$C$5,Feuil3!$A$1:$C$13,3,FALSE())</f>
        <v/>
      </c>
      <c r="D100" s="429">
        <f>+$D$99</f>
        <v/>
      </c>
      <c r="E100" s="428">
        <f>+IF(Feuil1!AJ34&gt;0,Feuil1!AJ34-Feuil1!AH34,"")</f>
        <v/>
      </c>
      <c r="F100" s="428">
        <f>+IF(Feuil1!AJ34&lt;0,-Feuil1!AJ34-Feuil1!AH34,"")</f>
        <v/>
      </c>
    </row>
    <row r="101" ht="14.25" customHeight="1" s="219">
      <c r="A101" s="425">
        <f>Feuil1!$C$1</f>
        <v/>
      </c>
      <c r="B101" s="426" t="n"/>
      <c r="C101" s="431" t="n">
        <v>437600000</v>
      </c>
      <c r="D101" s="429">
        <f>+$D$99</f>
        <v/>
      </c>
      <c r="E101" s="430" t="n"/>
      <c r="F101" s="430">
        <f>+-Feuil1!AO34</f>
        <v/>
      </c>
    </row>
    <row r="102" ht="14.25" customHeight="1" s="219">
      <c r="A102" s="425">
        <f>Feuil1!$C$1</f>
        <v/>
      </c>
      <c r="B102" s="426" t="n"/>
      <c r="C102" s="431" t="n">
        <v>791000000</v>
      </c>
      <c r="D102" s="429">
        <f>+$D$99</f>
        <v/>
      </c>
      <c r="E102" s="430" t="n"/>
      <c r="F102" s="430">
        <f>+-Feuil1!AP34/1.2</f>
        <v/>
      </c>
    </row>
    <row r="103" ht="14.25" customHeight="1" s="219">
      <c r="A103" s="425">
        <f>Feuil1!$C$1</f>
        <v/>
      </c>
      <c r="B103" s="426" t="n"/>
      <c r="C103" s="431" t="n">
        <v>445717000</v>
      </c>
      <c r="D103" s="429">
        <f>+$D$99</f>
        <v/>
      </c>
      <c r="E103" s="430" t="n"/>
      <c r="F103" s="430">
        <f>+F102*0.2</f>
        <v/>
      </c>
    </row>
    <row r="104" ht="14.25" customHeight="1" s="219">
      <c r="A104" s="425">
        <f>Feuil1!$C$1</f>
        <v/>
      </c>
      <c r="B104" s="426" t="n"/>
      <c r="C104" s="431">
        <f>+CONCATENATE("F000",Feuil1!C34)</f>
        <v/>
      </c>
      <c r="D104" s="429">
        <f>+$D$99</f>
        <v/>
      </c>
      <c r="E104" s="430" t="n"/>
      <c r="F104" s="430">
        <f>+Feuil1!AS34</f>
        <v/>
      </c>
      <c r="K104" s="212" t="n"/>
    </row>
    <row r="105" ht="14.25" customHeight="1" s="219">
      <c r="A105" s="425">
        <f>Feuil1!$C$1</f>
        <v/>
      </c>
      <c r="B105" s="426" t="n"/>
      <c r="C105" s="427">
        <f>VLOOKUP(Feuil1!C5,Feuil3!A1:C13,2,FALSE())</f>
        <v/>
      </c>
      <c r="D105" s="429">
        <f>+CONCATENATE(Feuil1!C35,"  ",Feuil1!D35,"  ","commis. brutes")</f>
        <v/>
      </c>
      <c r="E105" s="430">
        <f>+IF(ISTEXT(Feuil1!AC35),0,Feuil1!AC35)+IF(ISTEXT(Feuil1!AK35),0,Feuil1!AK35)+IF(ISTEXT(Feuil1!AL35),0,Feuil1!AL35)</f>
        <v/>
      </c>
      <c r="F105" s="430" t="n"/>
    </row>
    <row r="106" ht="14.25" customHeight="1" s="219">
      <c r="A106" s="425">
        <f>Feuil1!$C$1</f>
        <v/>
      </c>
      <c r="B106" s="426" t="n"/>
      <c r="C106" s="427">
        <f>VLOOKUP(Feuil1!$C$5,Feuil3!$A$1:$C$13,3,FALSE())</f>
        <v/>
      </c>
      <c r="D106" s="429">
        <f>+$D$105</f>
        <v/>
      </c>
      <c r="E106" s="428">
        <f>+IF(Feuil1!AJ35&gt;0,Feuil1!AJ35-Feuil1!AH35,"")</f>
        <v/>
      </c>
      <c r="F106" s="428">
        <f>+IF(Feuil1!AJ35&lt;0,-Feuil1!AJ35-Feuil1!AH35,"")</f>
        <v/>
      </c>
    </row>
    <row r="107" ht="14.25" customHeight="1" s="219">
      <c r="A107" s="425">
        <f>Feuil1!$C$1</f>
        <v/>
      </c>
      <c r="B107" s="426" t="n"/>
      <c r="C107" s="431" t="n">
        <v>437600000</v>
      </c>
      <c r="D107" s="429">
        <f>+$D$105</f>
        <v/>
      </c>
      <c r="E107" s="430" t="n"/>
      <c r="F107" s="430">
        <f>+-Feuil1!AO35</f>
        <v/>
      </c>
    </row>
    <row r="108" ht="14.25" customHeight="1" s="219">
      <c r="A108" s="425">
        <f>Feuil1!$C$1</f>
        <v/>
      </c>
      <c r="B108" s="426" t="n"/>
      <c r="C108" s="431" t="n">
        <v>791000000</v>
      </c>
      <c r="D108" s="429">
        <f>+$D$105</f>
        <v/>
      </c>
      <c r="E108" s="430" t="n"/>
      <c r="F108" s="430">
        <f>+-Feuil1!AP35/1.2</f>
        <v/>
      </c>
    </row>
    <row r="109" ht="14.25" customHeight="1" s="219">
      <c r="A109" s="425">
        <f>Feuil1!$C$1</f>
        <v/>
      </c>
      <c r="B109" s="426" t="n"/>
      <c r="C109" s="431" t="n">
        <v>445717000</v>
      </c>
      <c r="D109" s="429">
        <f>+$D$105</f>
        <v/>
      </c>
      <c r="E109" s="430" t="n"/>
      <c r="F109" s="430">
        <f>+F108*0.2</f>
        <v/>
      </c>
    </row>
    <row r="110" ht="14.25" customHeight="1" s="219">
      <c r="A110" s="425">
        <f>Feuil1!$C$1</f>
        <v/>
      </c>
      <c r="B110" s="426" t="n"/>
      <c r="C110" s="431">
        <f>+CONCATENATE("F000",Feuil1!C35)</f>
        <v/>
      </c>
      <c r="D110" s="429">
        <f>+$D$105</f>
        <v/>
      </c>
      <c r="E110" s="430" t="n"/>
      <c r="F110" s="430">
        <f>+Feuil1!AS35</f>
        <v/>
      </c>
      <c r="K110" s="212" t="n"/>
    </row>
    <row r="111" ht="14.25" customHeight="1" s="219">
      <c r="A111" s="425">
        <f>Feuil1!$C$1</f>
        <v/>
      </c>
      <c r="B111" s="426" t="n"/>
      <c r="C111" s="427">
        <f>VLOOKUP(Feuil1!C5,Feuil3!A1:C13,2,FALSE())</f>
        <v/>
      </c>
      <c r="D111" s="429">
        <f>+CONCATENATE(Feuil1!C36,"  ",Feuil1!D36,"  ","commis. brutes")</f>
        <v/>
      </c>
      <c r="E111" s="430">
        <f>+IF(ISTEXT(Feuil1!AC36),0,Feuil1!AC36)+IF(ISTEXT(Feuil1!AK36),0,Feuil1!AK36)+IF(ISTEXT(Feuil1!AL36),0,Feuil1!AL36)</f>
        <v/>
      </c>
      <c r="F111" s="430" t="n"/>
    </row>
    <row r="112" ht="14.25" customHeight="1" s="219">
      <c r="A112" s="425">
        <f>Feuil1!$C$1</f>
        <v/>
      </c>
      <c r="B112" s="426" t="n"/>
      <c r="C112" s="427">
        <f>VLOOKUP(Feuil1!$C$5,Feuil3!$A$1:$C$13,3,FALSE())</f>
        <v/>
      </c>
      <c r="D112" s="429">
        <f>+$D$111</f>
        <v/>
      </c>
      <c r="E112" s="428">
        <f>+IF(Feuil1!AJ36&gt;0,Feuil1!AJ36-Feuil1!AH36,"")</f>
        <v/>
      </c>
      <c r="F112" s="428">
        <f>+IF(Feuil1!AJ36&lt;0,-Feuil1!AJ36-Feuil1!AH36,"")</f>
        <v/>
      </c>
    </row>
    <row r="113" ht="14.25" customHeight="1" s="219">
      <c r="A113" s="425">
        <f>Feuil1!$C$1</f>
        <v/>
      </c>
      <c r="B113" s="426" t="n"/>
      <c r="C113" s="431" t="n">
        <v>437600000</v>
      </c>
      <c r="D113" s="429">
        <f>+$D$111</f>
        <v/>
      </c>
      <c r="E113" s="430" t="n"/>
      <c r="F113" s="430">
        <f>+-Feuil1!AO36</f>
        <v/>
      </c>
    </row>
    <row r="114" ht="14.25" customHeight="1" s="219">
      <c r="A114" s="425">
        <f>Feuil1!$C$1</f>
        <v/>
      </c>
      <c r="B114" s="426" t="n"/>
      <c r="C114" s="431" t="n">
        <v>791000000</v>
      </c>
      <c r="D114" s="429">
        <f>+$D$111</f>
        <v/>
      </c>
      <c r="E114" s="430" t="n"/>
      <c r="F114" s="430">
        <f>+-Feuil1!AP36/1.2</f>
        <v/>
      </c>
    </row>
    <row r="115" ht="14.25" customHeight="1" s="219">
      <c r="A115" s="425">
        <f>Feuil1!$C$1</f>
        <v/>
      </c>
      <c r="B115" s="426" t="n"/>
      <c r="C115" s="431" t="n">
        <v>445717000</v>
      </c>
      <c r="D115" s="429">
        <f>+$D$111</f>
        <v/>
      </c>
      <c r="E115" s="430" t="n"/>
      <c r="F115" s="430">
        <f>+F114*0.2</f>
        <v/>
      </c>
    </row>
    <row r="116" ht="14.25" customHeight="1" s="219">
      <c r="A116" s="425">
        <f>Feuil1!$C$1</f>
        <v/>
      </c>
      <c r="B116" s="426" t="n"/>
      <c r="C116" s="431">
        <f>+CONCATENATE("F000",Feuil1!C36)</f>
        <v/>
      </c>
      <c r="D116" s="429">
        <f>+$D$111</f>
        <v/>
      </c>
      <c r="E116" s="430" t="n"/>
      <c r="F116" s="430">
        <f>+Feuil1!AS36</f>
        <v/>
      </c>
      <c r="K116" s="212" t="n"/>
    </row>
    <row r="117" ht="14.25" customHeight="1" s="219">
      <c r="A117" s="425">
        <f>Feuil1!$C$1</f>
        <v/>
      </c>
      <c r="B117" s="426" t="n"/>
      <c r="C117" s="427">
        <f>VLOOKUP(Feuil1!C5,Feuil3!A1:C13,2,FALSE())</f>
        <v/>
      </c>
      <c r="D117" s="429">
        <f>+CONCATENATE(Feuil1!C37,"  ",Feuil1!D37,"  ","commis. brutes")</f>
        <v/>
      </c>
      <c r="E117" s="430">
        <f>+IF(ISTEXT(Feuil1!AC37),0,Feuil1!AC37)+IF(ISTEXT(Feuil1!AK37),0,Feuil1!AK37)+IF(ISTEXT(Feuil1!AL37),0,Feuil1!AL37)</f>
        <v/>
      </c>
      <c r="F117" s="430" t="n"/>
    </row>
    <row r="118" ht="14.25" customHeight="1" s="219">
      <c r="A118" s="425">
        <f>Feuil1!$C$1</f>
        <v/>
      </c>
      <c r="B118" s="426" t="n"/>
      <c r="C118" s="427">
        <f>VLOOKUP(Feuil1!$C$5,Feuil3!$A$1:$C$13,3,FALSE())</f>
        <v/>
      </c>
      <c r="D118" s="429">
        <f>+$D$117</f>
        <v/>
      </c>
      <c r="E118" s="428">
        <f>+IF(Feuil1!AJ37&gt;0,Feuil1!AJ37-Feuil1!AH37,"")</f>
        <v/>
      </c>
      <c r="F118" s="428">
        <f>+IF(Feuil1!AJ37&lt;0,-Feuil1!AJ37-Feuil1!AH37,"")</f>
        <v/>
      </c>
    </row>
    <row r="119" ht="14.25" customHeight="1" s="219">
      <c r="A119" s="425">
        <f>Feuil1!$C$1</f>
        <v/>
      </c>
      <c r="B119" s="426" t="n"/>
      <c r="C119" s="431" t="n">
        <v>437600000</v>
      </c>
      <c r="D119" s="429">
        <f>+$D$117</f>
        <v/>
      </c>
      <c r="E119" s="430" t="n"/>
      <c r="F119" s="430">
        <f>+-Feuil1!AO37</f>
        <v/>
      </c>
    </row>
    <row r="120" ht="14.25" customHeight="1" s="219">
      <c r="A120" s="425">
        <f>Feuil1!$C$1</f>
        <v/>
      </c>
      <c r="B120" s="426" t="n"/>
      <c r="C120" s="431" t="n">
        <v>791000000</v>
      </c>
      <c r="D120" s="429">
        <f>+$D$117</f>
        <v/>
      </c>
      <c r="E120" s="430" t="n"/>
      <c r="F120" s="430">
        <f>+-Feuil1!AP37/1.2</f>
        <v/>
      </c>
    </row>
    <row r="121" ht="14.25" customHeight="1" s="219">
      <c r="A121" s="425">
        <f>Feuil1!$C$1</f>
        <v/>
      </c>
      <c r="B121" s="426" t="n"/>
      <c r="C121" s="431" t="n">
        <v>445717000</v>
      </c>
      <c r="D121" s="429">
        <f>+$D$117</f>
        <v/>
      </c>
      <c r="E121" s="430" t="n"/>
      <c r="F121" s="430">
        <f>+F120*0.2</f>
        <v/>
      </c>
    </row>
    <row r="122" ht="14.25" customHeight="1" s="219">
      <c r="A122" s="425">
        <f>Feuil1!$C$1</f>
        <v/>
      </c>
      <c r="B122" s="426" t="n"/>
      <c r="C122" s="431">
        <f>+CONCATENATE("F000",Feuil1!C37)</f>
        <v/>
      </c>
      <c r="D122" s="429">
        <f>+$D$117</f>
        <v/>
      </c>
      <c r="E122" s="430" t="n"/>
      <c r="F122" s="430">
        <f>+Feuil1!AS37</f>
        <v/>
      </c>
      <c r="K122" s="212" t="n"/>
    </row>
    <row r="123" ht="14.25" customHeight="1" s="219">
      <c r="A123" s="425">
        <f>Feuil1!$C$1</f>
        <v/>
      </c>
      <c r="B123" s="426" t="n"/>
      <c r="C123" s="427">
        <f>VLOOKUP(Feuil1!C5,Feuil3!A1:C13,2,FALSE())</f>
        <v/>
      </c>
      <c r="D123" s="429">
        <f>+CONCATENATE(Feuil1!C38,"  ",Feuil1!D38,"  ","commis. brutes")</f>
        <v/>
      </c>
      <c r="E123" s="430">
        <f>+IF(ISTEXT(Feuil1!AC38),0,Feuil1!AC38)+IF(ISTEXT(Feuil1!AK38),0,Feuil1!AK38)+IF(ISTEXT(Feuil1!AL38),0,Feuil1!AL38)</f>
        <v/>
      </c>
      <c r="F123" s="430" t="n"/>
    </row>
    <row r="124" ht="14.25" customHeight="1" s="219">
      <c r="A124" s="425">
        <f>Feuil1!$C$1</f>
        <v/>
      </c>
      <c r="B124" s="426" t="n"/>
      <c r="C124" s="427">
        <f>VLOOKUP(Feuil1!$C$5,Feuil3!$A$1:$C$13,3,FALSE())</f>
        <v/>
      </c>
      <c r="D124" s="429">
        <f>+$D$123</f>
        <v/>
      </c>
      <c r="E124" s="428">
        <f>+IF(Feuil1!AJ38&gt;0,Feuil1!AJ38-Feuil1!AH38,"")</f>
        <v/>
      </c>
      <c r="F124" s="428">
        <f>+IF(Feuil1!AJ38&lt;0,-Feuil1!AJ38-Feuil1!AH38,"")</f>
        <v/>
      </c>
    </row>
    <row r="125" ht="14.25" customHeight="1" s="219">
      <c r="A125" s="425">
        <f>Feuil1!$C$1</f>
        <v/>
      </c>
      <c r="B125" s="426" t="n"/>
      <c r="C125" s="431" t="n">
        <v>437600000</v>
      </c>
      <c r="D125" s="429">
        <f>+$D$123</f>
        <v/>
      </c>
      <c r="E125" s="430" t="n"/>
      <c r="F125" s="430">
        <f>+-Feuil1!AO38</f>
        <v/>
      </c>
    </row>
    <row r="126" ht="14.25" customHeight="1" s="219">
      <c r="A126" s="425">
        <f>Feuil1!$C$1</f>
        <v/>
      </c>
      <c r="B126" s="426" t="n"/>
      <c r="C126" s="431" t="n">
        <v>791000000</v>
      </c>
      <c r="D126" s="429">
        <f>+$D$123</f>
        <v/>
      </c>
      <c r="E126" s="430" t="n"/>
      <c r="F126" s="430">
        <f>+-Feuil1!AP38/1.2</f>
        <v/>
      </c>
    </row>
    <row r="127" ht="14.25" customHeight="1" s="219">
      <c r="A127" s="425">
        <f>Feuil1!$C$1</f>
        <v/>
      </c>
      <c r="B127" s="426" t="n"/>
      <c r="C127" s="431" t="n">
        <v>445717000</v>
      </c>
      <c r="D127" s="429">
        <f>+$D$123</f>
        <v/>
      </c>
      <c r="E127" s="430" t="n"/>
      <c r="F127" s="430">
        <f>+F126*0.2</f>
        <v/>
      </c>
    </row>
    <row r="128" ht="14.25" customHeight="1" s="219">
      <c r="A128" s="425">
        <f>Feuil1!$C$1</f>
        <v/>
      </c>
      <c r="B128" s="426" t="n"/>
      <c r="C128" s="431">
        <f>+CONCATENATE("F000",Feuil1!C38)</f>
        <v/>
      </c>
      <c r="D128" s="429">
        <f>+$D$123</f>
        <v/>
      </c>
      <c r="E128" s="430" t="n"/>
      <c r="F128" s="430">
        <f>+Feuil1!AS38</f>
        <v/>
      </c>
      <c r="K128" s="212" t="n"/>
    </row>
    <row r="129" ht="14.25" customHeight="1" s="219">
      <c r="A129" s="425">
        <f>Feuil1!$C$1</f>
        <v/>
      </c>
      <c r="B129" s="426" t="n"/>
      <c r="C129" s="427">
        <f>VLOOKUP(Feuil1!C5,Feuil3!A1:C13,2,FALSE())</f>
        <v/>
      </c>
      <c r="D129" s="429">
        <f>+CONCATENATE(Feuil1!C39,"  ",Feuil1!D39,"  ","commis. brutes")</f>
        <v/>
      </c>
      <c r="E129" s="430">
        <f>+IF(ISTEXT(Feuil1!AC39),0,Feuil1!AC39)+IF(ISTEXT(Feuil1!AK39),0,Feuil1!AK39)+IF(ISTEXT(Feuil1!AL39),0,Feuil1!AL39)</f>
        <v/>
      </c>
      <c r="F129" s="430" t="n"/>
    </row>
    <row r="130" ht="14.25" customHeight="1" s="219">
      <c r="A130" s="425">
        <f>Feuil1!$C$1</f>
        <v/>
      </c>
      <c r="B130" s="426" t="n"/>
      <c r="C130" s="427">
        <f>VLOOKUP(Feuil1!$C$5,Feuil3!$A$1:$C$13,3,FALSE())</f>
        <v/>
      </c>
      <c r="D130" s="429">
        <f>+$D$129</f>
        <v/>
      </c>
      <c r="E130" s="428">
        <f>+IF(Feuil1!AJ39&gt;0,Feuil1!AJ39-Feuil1!AH39,"")</f>
        <v/>
      </c>
      <c r="F130" s="428">
        <f>+IF(Feuil1!AJ39&lt;0,-Feuil1!AJ39-Feuil1!AH39,"")</f>
        <v/>
      </c>
    </row>
    <row r="131" ht="14.25" customHeight="1" s="219">
      <c r="A131" s="425">
        <f>Feuil1!$C$1</f>
        <v/>
      </c>
      <c r="B131" s="426" t="n"/>
      <c r="C131" s="431" t="n">
        <v>437600000</v>
      </c>
      <c r="D131" s="429">
        <f>+$D$129</f>
        <v/>
      </c>
      <c r="E131" s="430" t="n"/>
      <c r="F131" s="430">
        <f>+-Feuil1!AO39</f>
        <v/>
      </c>
    </row>
    <row r="132" ht="14.25" customHeight="1" s="219">
      <c r="A132" s="425">
        <f>Feuil1!$C$1</f>
        <v/>
      </c>
      <c r="B132" s="426" t="n"/>
      <c r="C132" s="431" t="n">
        <v>791000000</v>
      </c>
      <c r="D132" s="429">
        <f>+$D$129</f>
        <v/>
      </c>
      <c r="E132" s="430" t="n"/>
      <c r="F132" s="430">
        <f>+-Feuil1!AP39/1.2</f>
        <v/>
      </c>
    </row>
    <row r="133" ht="14.25" customHeight="1" s="219">
      <c r="A133" s="425">
        <f>Feuil1!$C$1</f>
        <v/>
      </c>
      <c r="B133" s="426" t="n"/>
      <c r="C133" s="431" t="n">
        <v>445717000</v>
      </c>
      <c r="D133" s="429">
        <f>+$D$129</f>
        <v/>
      </c>
      <c r="E133" s="430" t="n"/>
      <c r="F133" s="430">
        <f>+F132*0.2</f>
        <v/>
      </c>
    </row>
    <row r="134" ht="14.25" customHeight="1" s="219">
      <c r="A134" s="425">
        <f>Feuil1!$C$1</f>
        <v/>
      </c>
      <c r="B134" s="426" t="n"/>
      <c r="C134" s="431">
        <f>+CONCATENATE("F000",Feuil1!C39)</f>
        <v/>
      </c>
      <c r="D134" s="429">
        <f>+$D$129</f>
        <v/>
      </c>
      <c r="E134" s="430" t="n"/>
      <c r="F134" s="430">
        <f>+Feuil1!AS39</f>
        <v/>
      </c>
    </row>
    <row r="135" ht="14.25" customHeight="1" s="219">
      <c r="A135" s="425">
        <f>Feuil1!$C$1</f>
        <v/>
      </c>
      <c r="B135" s="426" t="n"/>
      <c r="C135" s="427">
        <f>VLOOKUP(Feuil1!C5,Feuil3!A1:C13,2,FALSE())</f>
        <v/>
      </c>
      <c r="D135" s="429">
        <f>+CONCATENATE(Feuil1!C40,"  ",Feuil1!D40,"  ","commis. brutes")</f>
        <v/>
      </c>
      <c r="E135" s="430">
        <f>+IF(ISTEXT(Feuil1!AC40),0,Feuil1!AC40)+IF(ISTEXT(Feuil1!AK40),0,Feuil1!AK40)+IF(ISTEXT(Feuil1!AL40),0,Feuil1!AL40)</f>
        <v/>
      </c>
      <c r="F135" s="430" t="n"/>
    </row>
    <row r="136" ht="14.25" customHeight="1" s="219">
      <c r="A136" s="425">
        <f>Feuil1!$C$1</f>
        <v/>
      </c>
      <c r="B136" s="426" t="n"/>
      <c r="C136" s="427">
        <f>VLOOKUP(Feuil1!$C$5,Feuil3!$A$1:$C$13,3,FALSE())</f>
        <v/>
      </c>
      <c r="D136" s="429">
        <f>+$D$135</f>
        <v/>
      </c>
      <c r="E136" s="428">
        <f>+IF(Feuil1!AJ40&gt;0,Feuil1!AJ40-Feuil1!AH40,"")</f>
        <v/>
      </c>
      <c r="F136" s="428">
        <f>+IF(Feuil1!AJ40&lt;0,-Feuil1!AJ40-Feuil1!AH40,"")</f>
        <v/>
      </c>
    </row>
    <row r="137" ht="14.25" customHeight="1" s="219">
      <c r="A137" s="425">
        <f>Feuil1!$C$1</f>
        <v/>
      </c>
      <c r="B137" s="426" t="n"/>
      <c r="C137" s="431" t="n">
        <v>437600000</v>
      </c>
      <c r="D137" s="429">
        <f>+$D$135</f>
        <v/>
      </c>
      <c r="E137" s="430" t="n"/>
      <c r="F137" s="430">
        <f>+-Feuil1!AO40</f>
        <v/>
      </c>
    </row>
    <row r="138" ht="14.25" customHeight="1" s="219">
      <c r="A138" s="425">
        <f>Feuil1!$C$1</f>
        <v/>
      </c>
      <c r="B138" s="426" t="n"/>
      <c r="C138" s="431" t="n">
        <v>791000000</v>
      </c>
      <c r="D138" s="429">
        <f>+$D$135</f>
        <v/>
      </c>
      <c r="E138" s="430" t="n"/>
      <c r="F138" s="430">
        <f>+-Feuil1!AP40/1.2</f>
        <v/>
      </c>
    </row>
    <row r="139" ht="14.25" customHeight="1" s="219">
      <c r="A139" s="425">
        <f>Feuil1!$C$1</f>
        <v/>
      </c>
      <c r="B139" s="426" t="n"/>
      <c r="C139" s="431" t="n">
        <v>445717000</v>
      </c>
      <c r="D139" s="429">
        <f>+$D$135</f>
        <v/>
      </c>
      <c r="E139" s="430" t="n"/>
      <c r="F139" s="430">
        <f>+F138*0.2</f>
        <v/>
      </c>
    </row>
    <row r="140" ht="14.25" customHeight="1" s="219">
      <c r="A140" s="425">
        <f>Feuil1!$C$1</f>
        <v/>
      </c>
      <c r="B140" s="426" t="n"/>
      <c r="C140" s="431">
        <f>+CONCATENATE("F000",Feuil1!C40)</f>
        <v/>
      </c>
      <c r="D140" s="429">
        <f>+$D$135</f>
        <v/>
      </c>
      <c r="E140" s="430" t="n"/>
      <c r="F140" s="430">
        <f>+Feuil1!AS40</f>
        <v/>
      </c>
    </row>
    <row r="141" ht="14.25" customHeight="1" s="219">
      <c r="A141" s="425">
        <f>Feuil1!$C$1</f>
        <v/>
      </c>
      <c r="B141" s="426" t="n"/>
      <c r="C141" s="427">
        <f>VLOOKUP(Feuil1!C5,Feuil3!A1:C13,2,FALSE())</f>
        <v/>
      </c>
      <c r="D141" s="429">
        <f>+CONCATENATE(Feuil1!C41,"  ",Feuil1!D41,"  ","commis. brutes")</f>
        <v/>
      </c>
      <c r="E141" s="430">
        <f>+IF(ISTEXT(Feuil1!AC41),0,Feuil1!AC41)+IF(ISTEXT(Feuil1!AK41),0,Feuil1!AK41)+IF(ISTEXT(Feuil1!AL41),0,Feuil1!AL41)</f>
        <v/>
      </c>
      <c r="F141" s="430" t="n"/>
    </row>
    <row r="142" ht="14.25" customHeight="1" s="219">
      <c r="A142" s="425">
        <f>Feuil1!$C$1</f>
        <v/>
      </c>
      <c r="B142" s="426" t="n"/>
      <c r="C142" s="427">
        <f>VLOOKUP(Feuil1!$C$5,Feuil3!$A$1:$C$13,3,FALSE())</f>
        <v/>
      </c>
      <c r="D142" s="429">
        <f>+$D$141</f>
        <v/>
      </c>
      <c r="E142" s="428">
        <f>+IF(Feuil1!AJ41&gt;0,Feuil1!AJ41-Feuil1!AH41,"")</f>
        <v/>
      </c>
      <c r="F142" s="428">
        <f>+IF(Feuil1!AJ41&lt;0,-Feuil1!AJ41-Feuil1!AH41,"")</f>
        <v/>
      </c>
    </row>
    <row r="143" ht="14.25" customHeight="1" s="219">
      <c r="A143" s="425">
        <f>Feuil1!$C$1</f>
        <v/>
      </c>
      <c r="B143" s="426" t="n"/>
      <c r="C143" s="431" t="n">
        <v>437600000</v>
      </c>
      <c r="D143" s="429">
        <f>+$D$141</f>
        <v/>
      </c>
      <c r="E143" s="430" t="n"/>
      <c r="F143" s="430">
        <f>+-Feuil1!AO41</f>
        <v/>
      </c>
    </row>
    <row r="144" ht="14.25" customHeight="1" s="219">
      <c r="A144" s="425">
        <f>Feuil1!$C$1</f>
        <v/>
      </c>
      <c r="B144" s="426" t="n"/>
      <c r="C144" s="431" t="n">
        <v>791000000</v>
      </c>
      <c r="D144" s="429">
        <f>+$D$141</f>
        <v/>
      </c>
      <c r="E144" s="430" t="n"/>
      <c r="F144" s="430">
        <f>+-Feuil1!AP41/1.2</f>
        <v/>
      </c>
    </row>
    <row r="145" ht="14.25" customHeight="1" s="219">
      <c r="A145" s="425">
        <f>Feuil1!$C$1</f>
        <v/>
      </c>
      <c r="B145" s="426" t="n"/>
      <c r="C145" s="431" t="n">
        <v>445717000</v>
      </c>
      <c r="D145" s="429">
        <f>+$D$141</f>
        <v/>
      </c>
      <c r="E145" s="430" t="n"/>
      <c r="F145" s="430">
        <f>+F144*0.2</f>
        <v/>
      </c>
    </row>
    <row r="146" ht="14.25" customHeight="1" s="219">
      <c r="A146" s="425">
        <f>Feuil1!$C$1</f>
        <v/>
      </c>
      <c r="B146" s="426" t="n"/>
      <c r="C146" s="431">
        <f>+CONCATENATE("F000",Feuil1!C41)</f>
        <v/>
      </c>
      <c r="D146" s="429">
        <f>+$D$141</f>
        <v/>
      </c>
      <c r="E146" s="430" t="n"/>
      <c r="F146" s="430">
        <f>+Feuil1!AS41</f>
        <v/>
      </c>
    </row>
    <row r="147" ht="14.25" customHeight="1" s="219">
      <c r="A147" s="425">
        <f>Feuil1!$C$1</f>
        <v/>
      </c>
      <c r="B147" s="426" t="n"/>
      <c r="C147" s="427">
        <f>VLOOKUP(Feuil1!C5,Feuil3!A1:C13,2,FALSE())</f>
        <v/>
      </c>
      <c r="D147" s="429">
        <f>+CONCATENATE(Feuil1!C42,"  ",Feuil1!D42,"  ","commis. brutes")</f>
        <v/>
      </c>
      <c r="E147" s="430">
        <f>+IF(ISTEXT(Feuil1!AC42),0,Feuil1!AC42)+IF(ISTEXT(Feuil1!AK42),0,Feuil1!AK42)+IF(ISTEXT(Feuil1!AL42),0,Feuil1!AL42)</f>
        <v/>
      </c>
      <c r="F147" s="430" t="n"/>
    </row>
    <row r="148" ht="14.25" customHeight="1" s="219">
      <c r="A148" s="425">
        <f>Feuil1!$C$1</f>
        <v/>
      </c>
      <c r="B148" s="426" t="n"/>
      <c r="C148" s="427">
        <f>VLOOKUP(Feuil1!$C$5,Feuil3!$A$1:$C$13,3,FALSE())</f>
        <v/>
      </c>
      <c r="D148" s="429">
        <f>+$D$147</f>
        <v/>
      </c>
      <c r="E148" s="428">
        <f>+IF(Feuil1!AJ42&gt;0,Feuil1!AJ42-Feuil1!AH42,"")</f>
        <v/>
      </c>
      <c r="F148" s="428">
        <f>+IF(Feuil1!AJ42&lt;0,-Feuil1!AJ42-Feuil1!AH42,"")</f>
        <v/>
      </c>
    </row>
    <row r="149" ht="14.25" customHeight="1" s="219">
      <c r="A149" s="425">
        <f>Feuil1!$C$1</f>
        <v/>
      </c>
      <c r="B149" s="426" t="n"/>
      <c r="C149" s="431" t="n">
        <v>437600000</v>
      </c>
      <c r="D149" s="429">
        <f>+$D$147</f>
        <v/>
      </c>
      <c r="E149" s="430" t="n"/>
      <c r="F149" s="430">
        <f>+-Feuil1!AO42</f>
        <v/>
      </c>
    </row>
    <row r="150" ht="14.25" customHeight="1" s="219">
      <c r="A150" s="425">
        <f>Feuil1!$C$1</f>
        <v/>
      </c>
      <c r="B150" s="426" t="n"/>
      <c r="C150" s="431" t="n">
        <v>791000000</v>
      </c>
      <c r="D150" s="429">
        <f>+$D$147</f>
        <v/>
      </c>
      <c r="E150" s="430" t="n"/>
      <c r="F150" s="430">
        <f>+-Feuil1!AP42/1.2</f>
        <v/>
      </c>
    </row>
    <row r="151" ht="14.25" customHeight="1" s="219">
      <c r="A151" s="425">
        <f>Feuil1!$C$1</f>
        <v/>
      </c>
      <c r="B151" s="426" t="n"/>
      <c r="C151" s="431" t="n">
        <v>445717000</v>
      </c>
      <c r="D151" s="429">
        <f>+$D$147</f>
        <v/>
      </c>
      <c r="E151" s="430" t="n"/>
      <c r="F151" s="430">
        <f>+F150*0.2</f>
        <v/>
      </c>
    </row>
    <row r="152" ht="14.25" customHeight="1" s="219">
      <c r="A152" s="425">
        <f>Feuil1!$C$1</f>
        <v/>
      </c>
      <c r="B152" s="426" t="n"/>
      <c r="C152" s="431">
        <f>+CONCATENATE("F000",Feuil1!C42)</f>
        <v/>
      </c>
      <c r="D152" s="429">
        <f>+$D$147</f>
        <v/>
      </c>
      <c r="E152" s="430" t="n"/>
      <c r="F152" s="430">
        <f>+Feuil1!AS42</f>
        <v/>
      </c>
    </row>
    <row r="153" ht="14.25" customHeight="1" s="219">
      <c r="A153" s="425">
        <f>Feuil1!$C$1</f>
        <v/>
      </c>
      <c r="B153" s="426" t="n"/>
      <c r="C153" s="427">
        <f>VLOOKUP(Feuil1!C5,Feuil3!A1:C13,2,FALSE())</f>
        <v/>
      </c>
      <c r="D153" s="429">
        <f>+CONCATENATE(Feuil1!C43,"  ",Feuil1!D43,"  ","commis. brutes")</f>
        <v/>
      </c>
      <c r="E153" s="430">
        <f>+IF(ISTEXT(Feuil1!AC43),0,Feuil1!AC43)+IF(ISTEXT(Feuil1!AK43),0,Feuil1!AK43)+IF(ISTEXT(Feuil1!AL43),0,Feuil1!AL43)</f>
        <v/>
      </c>
      <c r="F153" s="430" t="n"/>
    </row>
    <row r="154" ht="14.25" customHeight="1" s="219">
      <c r="A154" s="425">
        <f>Feuil1!$C$1</f>
        <v/>
      </c>
      <c r="B154" s="426" t="n"/>
      <c r="C154" s="427">
        <f>VLOOKUP(Feuil1!$C$5,Feuil3!$A$1:$C$13,3,FALSE())</f>
        <v/>
      </c>
      <c r="D154" s="429">
        <f>+$D$153</f>
        <v/>
      </c>
      <c r="E154" s="428">
        <f>+IF(Feuil1!AJ43&gt;0,Feuil1!AJ43-Feuil1!AH43,"")</f>
        <v/>
      </c>
      <c r="F154" s="428">
        <f>+IF(Feuil1!AJ43&lt;0,-Feuil1!AJ43-Feuil1!AH43,"")</f>
        <v/>
      </c>
    </row>
    <row r="155" ht="14.25" customHeight="1" s="219">
      <c r="A155" s="425">
        <f>Feuil1!$C$1</f>
        <v/>
      </c>
      <c r="B155" s="426" t="n"/>
      <c r="C155" s="431" t="n">
        <v>437600000</v>
      </c>
      <c r="D155" s="429">
        <f>+$D$153</f>
        <v/>
      </c>
      <c r="E155" s="430" t="n"/>
      <c r="F155" s="430">
        <f>+-Feuil1!AO43</f>
        <v/>
      </c>
    </row>
    <row r="156" ht="14.25" customHeight="1" s="219">
      <c r="A156" s="425">
        <f>Feuil1!$C$1</f>
        <v/>
      </c>
      <c r="B156" s="426" t="n"/>
      <c r="C156" s="431" t="n">
        <v>791000000</v>
      </c>
      <c r="D156" s="429">
        <f>+$D$153</f>
        <v/>
      </c>
      <c r="E156" s="430" t="n"/>
      <c r="F156" s="430">
        <f>+-Feuil1!AP43/1.2</f>
        <v/>
      </c>
    </row>
    <row r="157" ht="14.25" customHeight="1" s="219">
      <c r="A157" s="425">
        <f>Feuil1!$C$1</f>
        <v/>
      </c>
      <c r="B157" s="426" t="n"/>
      <c r="C157" s="431" t="n">
        <v>445717000</v>
      </c>
      <c r="D157" s="429">
        <f>+$D$153</f>
        <v/>
      </c>
      <c r="E157" s="430" t="n"/>
      <c r="F157" s="430">
        <f>+F156*0.2</f>
        <v/>
      </c>
    </row>
    <row r="158" ht="14.25" customHeight="1" s="219">
      <c r="A158" s="425">
        <f>Feuil1!$C$1</f>
        <v/>
      </c>
      <c r="B158" s="426" t="n"/>
      <c r="C158" s="431">
        <f>+CONCATENATE("F000",Feuil1!C43)</f>
        <v/>
      </c>
      <c r="D158" s="429">
        <f>+$D$153</f>
        <v/>
      </c>
      <c r="E158" s="430" t="n"/>
      <c r="F158" s="430">
        <f>+Feuil1!AS43</f>
        <v/>
      </c>
    </row>
    <row r="159" ht="14.25" customHeight="1" s="219">
      <c r="A159" s="425">
        <f>Feuil1!$C$1</f>
        <v/>
      </c>
      <c r="B159" s="426" t="n"/>
      <c r="C159" s="427">
        <f>VLOOKUP(Feuil1!C5,Feuil3!A1:C13,2,FALSE())</f>
        <v/>
      </c>
      <c r="D159" s="429">
        <f>+CONCATENATE(Feuil1!C44,"  ",Feuil1!D44,"  ","commis. brutes")</f>
        <v/>
      </c>
      <c r="E159" s="430">
        <f>+IF(ISTEXT(Feuil1!AC44),0,Feuil1!AC44)+IF(ISTEXT(Feuil1!AK44),0,Feuil1!AK44)+IF(ISTEXT(Feuil1!AL44),0,Feuil1!AL44)</f>
        <v/>
      </c>
      <c r="F159" s="430" t="n"/>
    </row>
    <row r="160" ht="14.25" customHeight="1" s="219">
      <c r="A160" s="425">
        <f>Feuil1!$C$1</f>
        <v/>
      </c>
      <c r="B160" s="426" t="n"/>
      <c r="C160" s="427">
        <f>VLOOKUP(Feuil1!$C$5,Feuil3!$A$1:$C$13,3,FALSE())</f>
        <v/>
      </c>
      <c r="D160" s="429">
        <f>+$D$159</f>
        <v/>
      </c>
      <c r="E160" s="428">
        <f>+IF(Feuil1!AJ44&gt;0,Feuil1!AJ44-Feuil1!AH44,"")</f>
        <v/>
      </c>
      <c r="F160" s="428">
        <f>+IF(Feuil1!AJ44&lt;0,-Feuil1!AJ44-Feuil1!AH44,"")</f>
        <v/>
      </c>
    </row>
    <row r="161" ht="14.25" customHeight="1" s="219">
      <c r="A161" s="425">
        <f>Feuil1!$C$1</f>
        <v/>
      </c>
      <c r="B161" s="426" t="n"/>
      <c r="C161" s="431" t="n">
        <v>437600000</v>
      </c>
      <c r="D161" s="429">
        <f>+$D$159</f>
        <v/>
      </c>
      <c r="E161" s="430" t="n"/>
      <c r="F161" s="430">
        <f>+-Feuil1!AO44</f>
        <v/>
      </c>
    </row>
    <row r="162" ht="14.25" customHeight="1" s="219">
      <c r="A162" s="425">
        <f>Feuil1!$C$1</f>
        <v/>
      </c>
      <c r="B162" s="426" t="n"/>
      <c r="C162" s="431" t="n">
        <v>791000000</v>
      </c>
      <c r="D162" s="429">
        <f>+$D$159</f>
        <v/>
      </c>
      <c r="E162" s="430" t="n"/>
      <c r="F162" s="430">
        <f>+-Feuil1!AP44/1.2</f>
        <v/>
      </c>
    </row>
    <row r="163" ht="14.25" customHeight="1" s="219">
      <c r="A163" s="425">
        <f>Feuil1!$C$1</f>
        <v/>
      </c>
      <c r="B163" s="426" t="n"/>
      <c r="C163" s="431" t="n">
        <v>445717000</v>
      </c>
      <c r="D163" s="429">
        <f>+$D$159</f>
        <v/>
      </c>
      <c r="E163" s="430" t="n"/>
      <c r="F163" s="430">
        <f>+F162*0.2</f>
        <v/>
      </c>
    </row>
    <row r="164" ht="14.25" customHeight="1" s="219">
      <c r="A164" s="425">
        <f>Feuil1!$C$1</f>
        <v/>
      </c>
      <c r="B164" s="426" t="n"/>
      <c r="C164" s="431">
        <f>+CONCATENATE("F000",Feuil1!C44)</f>
        <v/>
      </c>
      <c r="D164" s="429">
        <f>+$D$159</f>
        <v/>
      </c>
      <c r="E164" s="430" t="n"/>
      <c r="F164" s="430">
        <f>+Feuil1!AS44</f>
        <v/>
      </c>
    </row>
    <row r="165" ht="14.25" customHeight="1" s="219">
      <c r="A165" s="425">
        <f>Feuil1!$C$1</f>
        <v/>
      </c>
      <c r="B165" s="426" t="n"/>
      <c r="C165" s="431">
        <f>VLOOKUP(Feuil1!$C$5,Feuil3!$A$1:$C$12,2,FALSE())</f>
        <v/>
      </c>
      <c r="D165" s="429">
        <f>+CONCATENATE(Feuil1!C45,"  ",Feuil1!D45,"  ","commis. brutes")</f>
        <v/>
      </c>
      <c r="E165" s="430">
        <f>+IF(ISTEXT(Feuil1!AC45),0,Feuil1!AC45)+IF(ISTEXT(Feuil1!AK45),0,Feuil1!AK45)+IF(ISTEXT(Feuil1!AL45),0,Feuil1!AL45)</f>
        <v/>
      </c>
      <c r="F165" s="430" t="n"/>
    </row>
    <row r="166" ht="14.25" customHeight="1" s="219">
      <c r="A166" s="425">
        <f>Feuil1!$C$1</f>
        <v/>
      </c>
      <c r="B166" s="426" t="n"/>
      <c r="C166" s="431">
        <f>VLOOKUP(Feuil1!$C$5,Feuil3!$A$1:$C$12,3,FALSE())</f>
        <v/>
      </c>
      <c r="D166" s="429">
        <f>+$D$165</f>
        <v/>
      </c>
      <c r="E166" s="428">
        <f>+IF(Feuil1!AJ45&gt;0,Feuil1!AJ45-Feuil1!AH45,"")</f>
        <v/>
      </c>
      <c r="F166" s="428">
        <f>+IF(Feuil1!AJ45&lt;0,-Feuil1!AJ45-Feuil1!AH45,"")</f>
        <v/>
      </c>
    </row>
    <row r="167" ht="14.25" customHeight="1" s="219">
      <c r="A167" s="425">
        <f>Feuil1!$C$1</f>
        <v/>
      </c>
      <c r="B167" s="426" t="n"/>
      <c r="C167" s="431" t="n">
        <v>437600000</v>
      </c>
      <c r="D167" s="429">
        <f>+$D$165</f>
        <v/>
      </c>
      <c r="E167" s="430" t="n"/>
      <c r="F167" s="430">
        <f>+-Feuil1!AO45</f>
        <v/>
      </c>
    </row>
    <row r="168" ht="14.25" customHeight="1" s="219">
      <c r="A168" s="425">
        <f>Feuil1!$C$1</f>
        <v/>
      </c>
      <c r="B168" s="426" t="n"/>
      <c r="C168" s="431" t="n">
        <v>791000000</v>
      </c>
      <c r="D168" s="429">
        <f>+$D$165</f>
        <v/>
      </c>
      <c r="E168" s="430" t="n"/>
      <c r="F168" s="430">
        <f>+-Feuil1!AP45/1.2</f>
        <v/>
      </c>
    </row>
    <row r="169" ht="14.25" customHeight="1" s="219">
      <c r="A169" s="425">
        <f>Feuil1!$C$1</f>
        <v/>
      </c>
      <c r="B169" s="426" t="n"/>
      <c r="C169" s="431" t="n">
        <v>445717000</v>
      </c>
      <c r="D169" s="429">
        <f>+$D$165</f>
        <v/>
      </c>
      <c r="E169" s="430" t="n"/>
      <c r="F169" s="430">
        <f>+F168*0.2</f>
        <v/>
      </c>
    </row>
    <row r="170" ht="14.25" customHeight="1" s="219">
      <c r="A170" s="425">
        <f>Feuil1!$C$1</f>
        <v/>
      </c>
      <c r="B170" s="426" t="n"/>
      <c r="C170" s="431">
        <f>+CONCATENATE("F000",Feuil1!C45)</f>
        <v/>
      </c>
      <c r="D170" s="429">
        <f>+$D$165</f>
        <v/>
      </c>
      <c r="E170" s="430" t="n"/>
      <c r="F170" s="430">
        <f>+Feuil1!AS45</f>
        <v/>
      </c>
    </row>
    <row r="171" ht="14.25" customHeight="1" s="219">
      <c r="A171" s="425">
        <f>Feuil1!$C$1</f>
        <v/>
      </c>
      <c r="B171" s="426" t="n"/>
      <c r="C171" s="431">
        <f>VLOOKUP(Feuil1!$C$5,Feuil3!$A$1:$C$12,2,FALSE())</f>
        <v/>
      </c>
      <c r="D171" s="429">
        <f>+CONCATENATE(Feuil1!C46,"  ",Feuil1!D46,"  ","commis. brutes")</f>
        <v/>
      </c>
      <c r="E171" s="430">
        <f>+IF(ISTEXT(Feuil1!AC46),0,Feuil1!AC46)+IF(ISTEXT(Feuil1!AK46),0,Feuil1!AK46)+IF(ISTEXT(Feuil1!AL46),0,Feuil1!AL46)</f>
        <v/>
      </c>
      <c r="F171" s="430" t="n"/>
    </row>
    <row r="172" ht="14.25" customHeight="1" s="219">
      <c r="A172" s="425">
        <f>Feuil1!$C$1</f>
        <v/>
      </c>
      <c r="B172" s="426" t="n"/>
      <c r="C172" s="431">
        <f>VLOOKUP(Feuil1!$C$5,Feuil3!$A$1:$C$12,3,FALSE())</f>
        <v/>
      </c>
      <c r="D172" s="429">
        <f>+$D$171</f>
        <v/>
      </c>
      <c r="E172" s="428">
        <f>+IF(Feuil1!AJ46&gt;0,Feuil1!AJ46-Feuil1!AH46,"")</f>
        <v/>
      </c>
      <c r="F172" s="428">
        <f>+IF(Feuil1!AJ46&lt;0,-Feuil1!AJ46-Feuil1!AH46,"")</f>
        <v/>
      </c>
    </row>
    <row r="173" ht="14.25" customHeight="1" s="219">
      <c r="A173" s="425">
        <f>Feuil1!$C$1</f>
        <v/>
      </c>
      <c r="B173" s="426" t="n"/>
      <c r="C173" s="431" t="n">
        <v>437600000</v>
      </c>
      <c r="D173" s="429">
        <f>+$D$171</f>
        <v/>
      </c>
      <c r="E173" s="430" t="n"/>
      <c r="F173" s="430">
        <f>+-Feuil1!AO46</f>
        <v/>
      </c>
    </row>
    <row r="174" ht="14.25" customHeight="1" s="219">
      <c r="A174" s="425">
        <f>Feuil1!$C$1</f>
        <v/>
      </c>
      <c r="B174" s="426" t="n"/>
      <c r="C174" s="431" t="n">
        <v>791000000</v>
      </c>
      <c r="D174" s="429">
        <f>+$D$171</f>
        <v/>
      </c>
      <c r="E174" s="430" t="n"/>
      <c r="F174" s="430">
        <f>+-Feuil1!AP46/1.2</f>
        <v/>
      </c>
    </row>
    <row r="175" ht="14.25" customHeight="1" s="219">
      <c r="A175" s="425">
        <f>Feuil1!$C$1</f>
        <v/>
      </c>
      <c r="B175" s="426" t="n"/>
      <c r="C175" s="431" t="n">
        <v>445717000</v>
      </c>
      <c r="D175" s="429">
        <f>+$D$171</f>
        <v/>
      </c>
      <c r="E175" s="430" t="n"/>
      <c r="F175" s="430">
        <f>+F174*0.2</f>
        <v/>
      </c>
    </row>
    <row r="176" ht="14.25" customHeight="1" s="219">
      <c r="A176" s="425">
        <f>Feuil1!$C$1</f>
        <v/>
      </c>
      <c r="B176" s="426" t="n"/>
      <c r="C176" s="431">
        <f>+CONCATENATE("F000",Feuil1!C46)</f>
        <v/>
      </c>
      <c r="D176" s="429">
        <f>+$D$171</f>
        <v/>
      </c>
      <c r="E176" s="430" t="n"/>
      <c r="F176" s="430">
        <f>+Feuil1!AS46</f>
        <v/>
      </c>
    </row>
    <row r="177" ht="14.25" customHeight="1" s="219">
      <c r="A177" s="425">
        <f>Feuil1!$C$1</f>
        <v/>
      </c>
      <c r="B177" s="426" t="n"/>
      <c r="C177" s="431">
        <f>VLOOKUP(Feuil1!$C$5,Feuil3!$A$1:$C$12,2,FALSE())</f>
        <v/>
      </c>
      <c r="D177" s="429">
        <f>+CONCATENATE(Feuil1!C47,"  ",Feuil1!D47,"  ","commis. brutes")</f>
        <v/>
      </c>
      <c r="E177" s="430">
        <f>+IF(ISTEXT(Feuil1!AC47),0,Feuil1!AC47)+IF(ISTEXT(Feuil1!AK47),0,Feuil1!AK47)+IF(ISTEXT(Feuil1!AL47),0,Feuil1!AL47)</f>
        <v/>
      </c>
      <c r="F177" s="430" t="n"/>
    </row>
    <row r="178" ht="14.25" customHeight="1" s="219">
      <c r="A178" s="425">
        <f>Feuil1!$C$1</f>
        <v/>
      </c>
      <c r="B178" s="426" t="n"/>
      <c r="C178" s="431">
        <f>VLOOKUP(Feuil1!$C$5,Feuil3!$A$1:$C$12,3,FALSE())</f>
        <v/>
      </c>
      <c r="D178" s="429">
        <f>+$D$177</f>
        <v/>
      </c>
      <c r="E178" s="428">
        <f>+IF(Feuil1!AJ47&gt;0,Feuil1!AJ47-Feuil1!AH47,"")</f>
        <v/>
      </c>
      <c r="F178" s="428">
        <f>+IF(Feuil1!AJ47&lt;0,-Feuil1!AJ47-Feuil1!AH47,"")</f>
        <v/>
      </c>
    </row>
    <row r="179" ht="14.25" customHeight="1" s="219">
      <c r="A179" s="425">
        <f>Feuil1!$C$1</f>
        <v/>
      </c>
      <c r="B179" s="426" t="n"/>
      <c r="C179" s="431" t="n">
        <v>437600000</v>
      </c>
      <c r="D179" s="429">
        <f>+$D$177</f>
        <v/>
      </c>
      <c r="E179" s="430" t="n"/>
      <c r="F179" s="430">
        <f>+-Feuil1!AO47</f>
        <v/>
      </c>
    </row>
    <row r="180" ht="14.25" customHeight="1" s="219">
      <c r="A180" s="425">
        <f>Feuil1!$C$1</f>
        <v/>
      </c>
      <c r="B180" s="426" t="n"/>
      <c r="C180" s="431" t="n">
        <v>791000000</v>
      </c>
      <c r="D180" s="429">
        <f>+$D$177</f>
        <v/>
      </c>
      <c r="E180" s="430" t="n"/>
      <c r="F180" s="430">
        <f>+-Feuil1!AP47/1.2</f>
        <v/>
      </c>
    </row>
    <row r="181" ht="14.25" customHeight="1" s="219">
      <c r="A181" s="425">
        <f>Feuil1!$C$1</f>
        <v/>
      </c>
      <c r="B181" s="426" t="n"/>
      <c r="C181" s="431" t="n">
        <v>445717000</v>
      </c>
      <c r="D181" s="429">
        <f>+$D$177</f>
        <v/>
      </c>
      <c r="E181" s="430" t="n"/>
      <c r="F181" s="430">
        <f>+F180*0.2</f>
        <v/>
      </c>
    </row>
    <row r="182" ht="14.25" customHeight="1" s="219">
      <c r="A182" s="425">
        <f>Feuil1!$C$1</f>
        <v/>
      </c>
      <c r="B182" s="426" t="n"/>
      <c r="C182" s="431">
        <f>+CONCATENATE("F000",Feuil1!C47)</f>
        <v/>
      </c>
      <c r="D182" s="429">
        <f>+$D$177</f>
        <v/>
      </c>
      <c r="E182" s="430" t="n"/>
      <c r="F182" s="430">
        <f>+Feuil1!AS47</f>
        <v/>
      </c>
    </row>
    <row r="183" ht="14.25" customHeight="1" s="219">
      <c r="A183" s="425">
        <f>Feuil1!$C$1</f>
        <v/>
      </c>
      <c r="B183" s="426" t="n"/>
      <c r="C183" s="431">
        <f>VLOOKUP(Feuil1!$C$5,Feuil3!$A$1:$C$12,2,FALSE())</f>
        <v/>
      </c>
      <c r="D183" s="429">
        <f>+CONCATENATE(Feuil1!C48,"  ",Feuil1!D48,"  ","commis. brutes")</f>
        <v/>
      </c>
      <c r="E183" s="430">
        <f>+IF(ISTEXT(Feuil1!AC48),0,Feuil1!AC48)+IF(ISTEXT(Feuil1!AK48),0,Feuil1!AK48)+IF(ISTEXT(Feuil1!AL48),0,Feuil1!AL48)</f>
        <v/>
      </c>
      <c r="F183" s="430" t="n"/>
    </row>
    <row r="184" ht="14.25" customHeight="1" s="219">
      <c r="A184" s="425">
        <f>Feuil1!$C$1</f>
        <v/>
      </c>
      <c r="B184" s="426" t="n"/>
      <c r="C184" s="431">
        <f>VLOOKUP(Feuil1!$C$5,Feuil3!$A$1:$C$12,3,FALSE())</f>
        <v/>
      </c>
      <c r="D184" s="429">
        <f>+$D$183</f>
        <v/>
      </c>
      <c r="E184" s="428">
        <f>+IF(Feuil1!AJ48&gt;0,Feuil1!AJ48-Feuil1!AH48,"")</f>
        <v/>
      </c>
      <c r="F184" s="428">
        <f>+IF(Feuil1!AJ48&lt;0,-Feuil1!AJ48-Feuil1!AH48,"")</f>
        <v/>
      </c>
    </row>
    <row r="185" ht="14.25" customHeight="1" s="219">
      <c r="A185" s="425">
        <f>Feuil1!$C$1</f>
        <v/>
      </c>
      <c r="B185" s="426" t="n"/>
      <c r="C185" s="431" t="n">
        <v>437600000</v>
      </c>
      <c r="D185" s="429">
        <f>+$D$183</f>
        <v/>
      </c>
      <c r="E185" s="430" t="n"/>
      <c r="F185" s="430">
        <f>+-Feuil1!AO48</f>
        <v/>
      </c>
    </row>
    <row r="186" ht="14.25" customHeight="1" s="219">
      <c r="A186" s="425">
        <f>Feuil1!$C$1</f>
        <v/>
      </c>
      <c r="B186" s="426" t="n"/>
      <c r="C186" s="431" t="n">
        <v>791000000</v>
      </c>
      <c r="D186" s="429">
        <f>+$D$183</f>
        <v/>
      </c>
      <c r="E186" s="430" t="n"/>
      <c r="F186" s="430">
        <f>+-Feuil1!AP48/1.2</f>
        <v/>
      </c>
    </row>
    <row r="187" ht="14.25" customHeight="1" s="219">
      <c r="A187" s="425">
        <f>Feuil1!$C$1</f>
        <v/>
      </c>
      <c r="B187" s="426" t="n"/>
      <c r="C187" s="431" t="n">
        <v>445717000</v>
      </c>
      <c r="D187" s="429">
        <f>+$D$183</f>
        <v/>
      </c>
      <c r="E187" s="430" t="n"/>
      <c r="F187" s="430">
        <f>+F186*0.2</f>
        <v/>
      </c>
    </row>
    <row r="188" ht="14.25" customHeight="1" s="219">
      <c r="A188" s="425">
        <f>Feuil1!$C$1</f>
        <v/>
      </c>
      <c r="B188" s="426" t="n"/>
      <c r="C188" s="431">
        <f>+CONCATENATE("F000",Feuil1!C48)</f>
        <v/>
      </c>
      <c r="D188" s="429">
        <f>+$D$183</f>
        <v/>
      </c>
      <c r="E188" s="430" t="n"/>
      <c r="F188" s="430">
        <f>+Feuil1!AS48</f>
        <v/>
      </c>
    </row>
    <row r="189" ht="14.25" customHeight="1" s="219">
      <c r="A189" s="425">
        <f>Feuil1!$C$1</f>
        <v/>
      </c>
      <c r="B189" s="426" t="n"/>
      <c r="C189" s="431">
        <f>VLOOKUP(Feuil1!$C$5,Feuil3!$A$1:$C$12,2,FALSE())</f>
        <v/>
      </c>
      <c r="D189" s="429">
        <f>+CONCATENATE(Feuil1!C49,"  ",Feuil1!D49,"  ","commis. brutes")</f>
        <v/>
      </c>
      <c r="E189" s="430">
        <f>+IF(ISTEXT(Feuil1!AC49),0,Feuil1!AC49)+IF(ISTEXT(Feuil1!AK49),0,Feuil1!AK49)+IF(ISTEXT(Feuil1!AL49),0,Feuil1!AL49)</f>
        <v/>
      </c>
      <c r="F189" s="430" t="n"/>
    </row>
    <row r="190" ht="14.25" customHeight="1" s="219">
      <c r="A190" s="425">
        <f>Feuil1!$C$1</f>
        <v/>
      </c>
      <c r="B190" s="426" t="n"/>
      <c r="C190" s="431">
        <f>VLOOKUP(Feuil1!$C$5,Feuil3!$A$1:$C$12,3,FALSE())</f>
        <v/>
      </c>
      <c r="D190" s="429">
        <f>+$D$189</f>
        <v/>
      </c>
      <c r="E190" s="428">
        <f>+IF(Feuil1!AJ49&gt;0,Feuil1!AJ49-Feuil1!AH49,"")</f>
        <v/>
      </c>
      <c r="F190" s="428">
        <f>+IF(Feuil1!AJ49&lt;0,-Feuil1!AJ49-Feuil1!AH49,"")</f>
        <v/>
      </c>
    </row>
    <row r="191" ht="14.25" customHeight="1" s="219">
      <c r="A191" s="425">
        <f>Feuil1!$C$1</f>
        <v/>
      </c>
      <c r="B191" s="426" t="n"/>
      <c r="C191" s="431" t="n">
        <v>437600000</v>
      </c>
      <c r="D191" s="429">
        <f>+$D$189</f>
        <v/>
      </c>
      <c r="E191" s="430" t="n"/>
      <c r="F191" s="430">
        <f>+-Feuil1!AO49</f>
        <v/>
      </c>
    </row>
    <row r="192" ht="14.25" customHeight="1" s="219">
      <c r="A192" s="425">
        <f>Feuil1!$C$1</f>
        <v/>
      </c>
      <c r="B192" s="426" t="n"/>
      <c r="C192" s="431" t="n">
        <v>791000000</v>
      </c>
      <c r="D192" s="429">
        <f>+$D$189</f>
        <v/>
      </c>
      <c r="E192" s="430" t="n"/>
      <c r="F192" s="430">
        <f>+-Feuil1!AP49/1.2</f>
        <v/>
      </c>
    </row>
    <row r="193" ht="14.25" customHeight="1" s="219">
      <c r="A193" s="425">
        <f>Feuil1!$C$1</f>
        <v/>
      </c>
      <c r="B193" s="426" t="n"/>
      <c r="C193" s="431" t="n">
        <v>445717000</v>
      </c>
      <c r="D193" s="429">
        <f>+$D$189</f>
        <v/>
      </c>
      <c r="E193" s="430" t="n"/>
      <c r="F193" s="430">
        <f>+F192*0.2</f>
        <v/>
      </c>
    </row>
    <row r="194" ht="14.25" customHeight="1" s="219">
      <c r="A194" s="425">
        <f>Feuil1!$C$1</f>
        <v/>
      </c>
      <c r="B194" s="426" t="n"/>
      <c r="C194" s="431">
        <f>+CONCATENATE("F000",Feuil1!C49)</f>
        <v/>
      </c>
      <c r="D194" s="429">
        <f>+$D$189</f>
        <v/>
      </c>
      <c r="E194" s="430" t="n"/>
      <c r="F194" s="430">
        <f>+Feuil1!AS49</f>
        <v/>
      </c>
    </row>
    <row r="195" ht="14.25" customHeight="1" s="219">
      <c r="A195" s="425">
        <f>Feuil1!$C$1</f>
        <v/>
      </c>
      <c r="B195" s="426" t="n"/>
      <c r="C195" s="431">
        <f>VLOOKUP(Feuil1!$C$5,Feuil3!$A$1:$C$12,2,FALSE())</f>
        <v/>
      </c>
      <c r="D195" s="429">
        <f>+CONCATENATE(Feuil1!C50,"  ",Feuil1!D50,"  ","commis. brutes")</f>
        <v/>
      </c>
      <c r="E195" s="430">
        <f>+IF(ISTEXT(Feuil1!AC50),0,Feuil1!AC50)+IF(ISTEXT(Feuil1!AK50),0,Feuil1!AK50)+IF(ISTEXT(Feuil1!AL50),0,Feuil1!AL50)</f>
        <v/>
      </c>
      <c r="F195" s="430" t="n"/>
    </row>
    <row r="196" ht="14.25" customHeight="1" s="219">
      <c r="A196" s="425">
        <f>Feuil1!$C$1</f>
        <v/>
      </c>
      <c r="B196" s="426" t="n"/>
      <c r="C196" s="431">
        <f>VLOOKUP(Feuil1!$C$5,Feuil3!$A$1:$C$12,3,FALSE())</f>
        <v/>
      </c>
      <c r="D196" s="429">
        <f>+$D$195</f>
        <v/>
      </c>
      <c r="E196" s="428">
        <f>+IF(Feuil1!AJ50&gt;0,Feuil1!AJ50-Feuil1!AH50,"")</f>
        <v/>
      </c>
      <c r="F196" s="428">
        <f>+IF(Feuil1!AJ50&lt;0,-Feuil1!AJ50-Feuil1!AH50,"")</f>
        <v/>
      </c>
    </row>
    <row r="197" ht="14.25" customHeight="1" s="219">
      <c r="A197" s="425">
        <f>Feuil1!$C$1</f>
        <v/>
      </c>
      <c r="B197" s="426" t="n"/>
      <c r="C197" s="431" t="n">
        <v>437600000</v>
      </c>
      <c r="D197" s="429">
        <f>+$D$195</f>
        <v/>
      </c>
      <c r="E197" s="430" t="n"/>
      <c r="F197" s="430">
        <f>+-Feuil1!AO50</f>
        <v/>
      </c>
    </row>
    <row r="198" ht="14.25" customHeight="1" s="219">
      <c r="A198" s="425">
        <f>Feuil1!$C$1</f>
        <v/>
      </c>
      <c r="B198" s="426" t="n"/>
      <c r="C198" s="431" t="n">
        <v>791000000</v>
      </c>
      <c r="D198" s="429">
        <f>+$D$195</f>
        <v/>
      </c>
      <c r="E198" s="430" t="n"/>
      <c r="F198" s="430">
        <f>+-Feuil1!AP50/1.2</f>
        <v/>
      </c>
    </row>
    <row r="199" ht="14.25" customHeight="1" s="219">
      <c r="A199" s="425">
        <f>Feuil1!$C$1</f>
        <v/>
      </c>
      <c r="B199" s="426" t="n"/>
      <c r="C199" s="431" t="n">
        <v>445717000</v>
      </c>
      <c r="D199" s="429">
        <f>+$D$195</f>
        <v/>
      </c>
      <c r="E199" s="430" t="n"/>
      <c r="F199" s="430">
        <f>+F198*0.2</f>
        <v/>
      </c>
    </row>
    <row r="200" ht="14.25" customHeight="1" s="219">
      <c r="A200" s="425">
        <f>Feuil1!$C$1</f>
        <v/>
      </c>
      <c r="B200" s="426" t="n"/>
      <c r="C200" s="431">
        <f>+CONCATENATE("F000",Feuil1!C50)</f>
        <v/>
      </c>
      <c r="D200" s="429">
        <f>+$D$195</f>
        <v/>
      </c>
      <c r="E200" s="430" t="n"/>
      <c r="F200" s="430">
        <f>+Feuil1!AS50</f>
        <v/>
      </c>
    </row>
    <row r="201" ht="14.25" customHeight="1" s="219">
      <c r="A201" s="425">
        <f>Feuil1!$C$1</f>
        <v/>
      </c>
      <c r="B201" s="426" t="n"/>
      <c r="C201" s="431">
        <f>VLOOKUP(Feuil1!$C$5,Feuil3!$A$1:$C$12,2,FALSE())</f>
        <v/>
      </c>
      <c r="D201" s="429">
        <f>+CONCATENATE(Feuil1!C51,"  ",Feuil1!D51,"  ","commis. brutes")</f>
        <v/>
      </c>
      <c r="E201" s="430">
        <f>+IF(ISTEXT(Feuil1!AC51),0,Feuil1!AC51)+IF(ISTEXT(Feuil1!AK51),0,Feuil1!AK51)+IF(ISTEXT(Feuil1!AL51),0,Feuil1!AL51)</f>
        <v/>
      </c>
      <c r="F201" s="430" t="n"/>
    </row>
    <row r="202" ht="14.25" customHeight="1" s="219">
      <c r="A202" s="425">
        <f>Feuil1!$C$1</f>
        <v/>
      </c>
      <c r="B202" s="426" t="n"/>
      <c r="C202" s="431">
        <f>VLOOKUP(Feuil1!$C$5,Feuil3!$A$1:$C$12,3,FALSE())</f>
        <v/>
      </c>
      <c r="D202" s="429">
        <f>+$D$201</f>
        <v/>
      </c>
      <c r="E202" s="428">
        <f>+IF(Feuil1!AJ51&gt;0,Feuil1!AJ51-Feuil1!AH51,"")</f>
        <v/>
      </c>
      <c r="F202" s="428">
        <f>+IF(Feuil1!AJ51&lt;0,-Feuil1!AJ51-Feuil1!AH51,"")</f>
        <v/>
      </c>
    </row>
    <row r="203" ht="14.25" customHeight="1" s="219">
      <c r="A203" s="425">
        <f>Feuil1!$C$1</f>
        <v/>
      </c>
      <c r="B203" s="426" t="n"/>
      <c r="C203" s="431" t="n">
        <v>437600000</v>
      </c>
      <c r="D203" s="429">
        <f>+$D$201</f>
        <v/>
      </c>
      <c r="E203" s="430" t="n"/>
      <c r="F203" s="430">
        <f>+-Feuil1!AO51</f>
        <v/>
      </c>
    </row>
    <row r="204" ht="14.25" customHeight="1" s="219">
      <c r="A204" s="425">
        <f>Feuil1!$C$1</f>
        <v/>
      </c>
      <c r="B204" s="426" t="n"/>
      <c r="C204" s="431" t="n">
        <v>791000000</v>
      </c>
      <c r="D204" s="429">
        <f>+$D$201</f>
        <v/>
      </c>
      <c r="E204" s="430" t="n"/>
      <c r="F204" s="430">
        <f>+-Feuil1!AP51/1.2</f>
        <v/>
      </c>
    </row>
    <row r="205" ht="14.25" customHeight="1" s="219">
      <c r="A205" s="425">
        <f>Feuil1!$C$1</f>
        <v/>
      </c>
      <c r="B205" s="426" t="n"/>
      <c r="C205" s="431" t="n">
        <v>445717000</v>
      </c>
      <c r="D205" s="429">
        <f>+$D$201</f>
        <v/>
      </c>
      <c r="E205" s="430" t="n"/>
      <c r="F205" s="430">
        <f>+F204*0.2</f>
        <v/>
      </c>
    </row>
    <row r="206" ht="14.25" customHeight="1" s="219">
      <c r="A206" s="425">
        <f>Feuil1!$C$1</f>
        <v/>
      </c>
      <c r="B206" s="426" t="n"/>
      <c r="C206" s="431">
        <f>+CONCATENATE("F000",Feuil1!C51)</f>
        <v/>
      </c>
      <c r="D206" s="429">
        <f>+$D$201</f>
        <v/>
      </c>
      <c r="E206" s="430" t="n"/>
      <c r="F206" s="430">
        <f>+Feuil1!AS51</f>
        <v/>
      </c>
    </row>
    <row r="207" ht="14.25" customHeight="1" s="219">
      <c r="A207" s="425">
        <f>Feuil1!$C$1</f>
        <v/>
      </c>
      <c r="B207" s="426" t="n"/>
      <c r="C207" s="431">
        <f>VLOOKUP(Feuil1!$C$5,Feuil3!$A$1:$C$12,2,FALSE())</f>
        <v/>
      </c>
      <c r="D207" s="429">
        <f>+CONCATENATE(Feuil1!C52,"  ",Feuil1!D52,"  ","commis. brutes")</f>
        <v/>
      </c>
      <c r="E207" s="430">
        <f>+IF(ISTEXT(Feuil1!AC52),0,Feuil1!AC52)+IF(ISTEXT(Feuil1!AK52),0,Feuil1!AK52)+IF(ISTEXT(Feuil1!AL52),0,Feuil1!AL52)</f>
        <v/>
      </c>
      <c r="F207" s="430" t="n"/>
    </row>
    <row r="208" ht="14.25" customHeight="1" s="219">
      <c r="A208" s="425">
        <f>Feuil1!$C$1</f>
        <v/>
      </c>
      <c r="B208" s="426" t="n"/>
      <c r="C208" s="431">
        <f>VLOOKUP(Feuil1!$C$5,Feuil3!$A$1:$C$12,3,FALSE())</f>
        <v/>
      </c>
      <c r="D208" s="429">
        <f>+$D$207</f>
        <v/>
      </c>
      <c r="E208" s="428">
        <f>+IF(Feuil1!AJ52&gt;0,Feuil1!AJ52-Feuil1!AH52,"")</f>
        <v/>
      </c>
      <c r="F208" s="428">
        <f>+IF(Feuil1!AJ52&lt;0,-Feuil1!AJ52-Feuil1!AH52,"")</f>
        <v/>
      </c>
    </row>
    <row r="209" ht="14.25" customHeight="1" s="219">
      <c r="A209" s="425">
        <f>Feuil1!$C$1</f>
        <v/>
      </c>
      <c r="B209" s="426" t="n"/>
      <c r="C209" s="431" t="n">
        <v>437600000</v>
      </c>
      <c r="D209" s="429">
        <f>+$D$207</f>
        <v/>
      </c>
      <c r="E209" s="430" t="n"/>
      <c r="F209" s="430">
        <f>+-Feuil1!AO52</f>
        <v/>
      </c>
    </row>
    <row r="210" ht="14.25" customHeight="1" s="219">
      <c r="A210" s="425">
        <f>Feuil1!$C$1</f>
        <v/>
      </c>
      <c r="B210" s="426" t="n"/>
      <c r="C210" s="431" t="n">
        <v>791000000</v>
      </c>
      <c r="D210" s="429">
        <f>+$D$207</f>
        <v/>
      </c>
      <c r="E210" s="430" t="n"/>
      <c r="F210" s="430">
        <f>+-Feuil1!AP52/1.2</f>
        <v/>
      </c>
    </row>
    <row r="211" ht="14.25" customHeight="1" s="219">
      <c r="A211" s="425">
        <f>Feuil1!$C$1</f>
        <v/>
      </c>
      <c r="B211" s="426" t="n"/>
      <c r="C211" s="431" t="n">
        <v>445717000</v>
      </c>
      <c r="D211" s="429">
        <f>+$D$207</f>
        <v/>
      </c>
      <c r="E211" s="430" t="n"/>
      <c r="F211" s="430">
        <f>+F210*0.2</f>
        <v/>
      </c>
    </row>
    <row r="212" ht="14.25" customHeight="1" s="219">
      <c r="A212" s="425">
        <f>Feuil1!$C$1</f>
        <v/>
      </c>
      <c r="B212" s="426" t="n"/>
      <c r="C212" s="431">
        <f>+CONCATENATE("F000",Feuil1!C52)</f>
        <v/>
      </c>
      <c r="D212" s="429">
        <f>+$D$207</f>
        <v/>
      </c>
      <c r="E212" s="430" t="n"/>
      <c r="F212" s="430">
        <f>+Feuil1!AS52</f>
        <v/>
      </c>
    </row>
    <row r="213" ht="14.25" customHeight="1" s="219">
      <c r="A213" s="425">
        <f>Feuil1!$C$1</f>
        <v/>
      </c>
      <c r="B213" s="426" t="n"/>
      <c r="C213" s="431">
        <f>VLOOKUP(Feuil1!$C$5,Feuil3!$A$1:$C$12,2,FALSE())</f>
        <v/>
      </c>
      <c r="D213" s="429">
        <f>+CONCATENATE(Feuil1!C53,"  ",Feuil1!D53,"  ","commis. brutes")</f>
        <v/>
      </c>
      <c r="E213" s="430">
        <f>+IF(ISTEXT(Feuil1!AC53),0,Feuil1!AC53)+IF(ISTEXT(Feuil1!AK53),0,Feuil1!AK53)+IF(ISTEXT(Feuil1!AL53),0,Feuil1!AL53)</f>
        <v/>
      </c>
      <c r="F213" s="430" t="n"/>
    </row>
    <row r="214" ht="14.25" customHeight="1" s="219">
      <c r="A214" s="425">
        <f>Feuil1!$C$1</f>
        <v/>
      </c>
      <c r="B214" s="426" t="n"/>
      <c r="C214" s="431">
        <f>VLOOKUP(Feuil1!$C$5,Feuil3!$A$1:$C$12,3,FALSE())</f>
        <v/>
      </c>
      <c r="D214" s="429">
        <f>+$D$213</f>
        <v/>
      </c>
      <c r="E214" s="428">
        <f>+IF(Feuil1!AJ53&gt;0,Feuil1!AJ53-Feuil1!AH53,"")</f>
        <v/>
      </c>
      <c r="F214" s="428">
        <f>+IF(Feuil1!AJ53&lt;0,-Feuil1!AJ53-Feuil1!AH53,"")</f>
        <v/>
      </c>
    </row>
    <row r="215" ht="14.25" customHeight="1" s="219">
      <c r="A215" s="425">
        <f>Feuil1!$C$1</f>
        <v/>
      </c>
      <c r="B215" s="426" t="n"/>
      <c r="C215" s="431" t="n">
        <v>437600000</v>
      </c>
      <c r="D215" s="429">
        <f>+$D$213</f>
        <v/>
      </c>
      <c r="E215" s="430" t="n"/>
      <c r="F215" s="430">
        <f>+-Feuil1!AO53</f>
        <v/>
      </c>
    </row>
    <row r="216" ht="14.25" customHeight="1" s="219">
      <c r="A216" s="425">
        <f>Feuil1!$C$1</f>
        <v/>
      </c>
      <c r="B216" s="426" t="n"/>
      <c r="C216" s="431" t="n">
        <v>791000000</v>
      </c>
      <c r="D216" s="429">
        <f>+$D$213</f>
        <v/>
      </c>
      <c r="E216" s="430" t="n"/>
      <c r="F216" s="430">
        <f>+-Feuil1!AP53/1.2</f>
        <v/>
      </c>
    </row>
    <row r="217" ht="14.25" customHeight="1" s="219">
      <c r="A217" s="425">
        <f>Feuil1!$C$1</f>
        <v/>
      </c>
      <c r="B217" s="426" t="n"/>
      <c r="C217" s="431" t="n">
        <v>445717000</v>
      </c>
      <c r="D217" s="429">
        <f>+$D$213</f>
        <v/>
      </c>
      <c r="E217" s="430" t="n"/>
      <c r="F217" s="430">
        <f>+F216*0.2</f>
        <v/>
      </c>
    </row>
    <row r="218" ht="14.25" customHeight="1" s="219">
      <c r="A218" s="425">
        <f>Feuil1!$C$1</f>
        <v/>
      </c>
      <c r="B218" s="426" t="n"/>
      <c r="C218" s="431">
        <f>+CONCATENATE("F000",Feuil1!C53)</f>
        <v/>
      </c>
      <c r="D218" s="429">
        <f>+$D$213</f>
        <v/>
      </c>
      <c r="E218" s="430" t="n"/>
      <c r="F218" s="430">
        <f>+Feuil1!AS53</f>
        <v/>
      </c>
    </row>
    <row r="219" ht="14.25" customHeight="1" s="219">
      <c r="A219" s="425">
        <f>Feuil1!$C$1</f>
        <v/>
      </c>
      <c r="B219" s="426" t="n"/>
      <c r="C219" s="431">
        <f>VLOOKUP(Feuil1!$C$5,Feuil3!$A$1:$C$12,2,FALSE())</f>
        <v/>
      </c>
      <c r="D219" s="429">
        <f>+CONCATENATE(Feuil1!C54,"  ",Feuil1!D54,"  ","commis. brutes")</f>
        <v/>
      </c>
      <c r="E219" s="430">
        <f>+IF(ISTEXT(Feuil1!AC54),0,Feuil1!AC54)+IF(ISTEXT(Feuil1!AK54),0,Feuil1!AK54)+IF(ISTEXT(Feuil1!AL54),0,Feuil1!AL54)</f>
        <v/>
      </c>
      <c r="F219" s="430" t="n"/>
    </row>
    <row r="220" ht="14.25" customHeight="1" s="219">
      <c r="A220" s="425">
        <f>Feuil1!$C$1</f>
        <v/>
      </c>
      <c r="B220" s="426" t="n"/>
      <c r="C220" s="431">
        <f>VLOOKUP(Feuil1!$C$5,Feuil3!$A$1:$C$12,3,FALSE())</f>
        <v/>
      </c>
      <c r="D220" s="429">
        <f>+$D$219</f>
        <v/>
      </c>
      <c r="E220" s="428">
        <f>+IF(Feuil1!AJ54&gt;0,Feuil1!AJ54-Feuil1!AH54,"")</f>
        <v/>
      </c>
      <c r="F220" s="428">
        <f>+IF(Feuil1!AJ54&lt;0,-Feuil1!AJ54-Feuil1!AH54,"")</f>
        <v/>
      </c>
    </row>
    <row r="221" ht="14.25" customHeight="1" s="219">
      <c r="A221" s="425">
        <f>Feuil1!$C$1</f>
        <v/>
      </c>
      <c r="B221" s="426" t="n"/>
      <c r="C221" s="431" t="n">
        <v>437600000</v>
      </c>
      <c r="D221" s="429">
        <f>+$D$219</f>
        <v/>
      </c>
      <c r="E221" s="430" t="n"/>
      <c r="F221" s="430">
        <f>+-Feuil1!AO54</f>
        <v/>
      </c>
    </row>
    <row r="222" ht="14.25" customHeight="1" s="219">
      <c r="A222" s="425">
        <f>Feuil1!$C$1</f>
        <v/>
      </c>
      <c r="B222" s="426" t="n"/>
      <c r="C222" s="431" t="n">
        <v>791000000</v>
      </c>
      <c r="D222" s="429">
        <f>+$D$219</f>
        <v/>
      </c>
      <c r="E222" s="430" t="n"/>
      <c r="F222" s="430">
        <f>+-Feuil1!AP54/1.2</f>
        <v/>
      </c>
    </row>
    <row r="223" ht="14.25" customHeight="1" s="219">
      <c r="A223" s="425">
        <f>Feuil1!$C$1</f>
        <v/>
      </c>
      <c r="B223" s="426" t="n"/>
      <c r="C223" s="431" t="n">
        <v>445717000</v>
      </c>
      <c r="D223" s="429">
        <f>+$D$219</f>
        <v/>
      </c>
      <c r="E223" s="430" t="n"/>
      <c r="F223" s="430">
        <f>+F222*0.2</f>
        <v/>
      </c>
    </row>
    <row r="224" ht="14.25" customHeight="1" s="219">
      <c r="A224" s="425">
        <f>Feuil1!$C$1</f>
        <v/>
      </c>
      <c r="B224" s="426" t="n"/>
      <c r="C224" s="431">
        <f>+CONCATENATE("F000",Feuil1!C54)</f>
        <v/>
      </c>
      <c r="D224" s="429">
        <f>+$D$219</f>
        <v/>
      </c>
      <c r="E224" s="430" t="n"/>
      <c r="F224" s="430">
        <f>+Feuil1!AS54</f>
        <v/>
      </c>
    </row>
    <row r="225" ht="14.25" customHeight="1" s="219">
      <c r="A225" s="425">
        <f>Feuil1!$C$1</f>
        <v/>
      </c>
      <c r="B225" s="426" t="n"/>
      <c r="C225" s="431">
        <f>VLOOKUP(Feuil1!$C$5,Feuil3!$A$1:$C$12,2,FALSE())</f>
        <v/>
      </c>
      <c r="D225" s="429">
        <f>+CONCATENATE(Feuil1!C55,"  ",Feuil1!D55,"  ","commis. brutes")</f>
        <v/>
      </c>
      <c r="E225" s="430">
        <f>+IF(ISTEXT(Feuil1!AC55),0,Feuil1!AC55)+IF(ISTEXT(Feuil1!AK55),0,Feuil1!AK55)+IF(ISTEXT(Feuil1!AL55),0,Feuil1!AL55)</f>
        <v/>
      </c>
      <c r="F225" s="430" t="n"/>
    </row>
    <row r="226" ht="14.25" customHeight="1" s="219">
      <c r="A226" s="425">
        <f>Feuil1!$C$1</f>
        <v/>
      </c>
      <c r="B226" s="426" t="n"/>
      <c r="C226" s="431">
        <f>VLOOKUP(Feuil1!$C$5,Feuil3!$A$1:$C$12,3,FALSE())</f>
        <v/>
      </c>
      <c r="D226" s="429">
        <f>+$D$225</f>
        <v/>
      </c>
      <c r="E226" s="428">
        <f>+IF(Feuil1!AJ55&gt;0,Feuil1!AJ55-Feuil1!AH55,"")</f>
        <v/>
      </c>
      <c r="F226" s="428">
        <f>+IF(Feuil1!AJ55&lt;0,-Feuil1!AJ55-Feuil1!AH55,"")</f>
        <v/>
      </c>
    </row>
    <row r="227" ht="14.25" customHeight="1" s="219">
      <c r="A227" s="425">
        <f>Feuil1!$C$1</f>
        <v/>
      </c>
      <c r="B227" s="426" t="n"/>
      <c r="C227" s="431" t="n">
        <v>437600000</v>
      </c>
      <c r="D227" s="429">
        <f>+$D$225</f>
        <v/>
      </c>
      <c r="E227" s="430" t="n"/>
      <c r="F227" s="430">
        <f>+-Feuil1!AO55</f>
        <v/>
      </c>
    </row>
    <row r="228" ht="14.25" customHeight="1" s="219">
      <c r="A228" s="425">
        <f>Feuil1!$C$1</f>
        <v/>
      </c>
      <c r="B228" s="426" t="n"/>
      <c r="C228" s="431" t="n">
        <v>791000000</v>
      </c>
      <c r="D228" s="429">
        <f>+$D$225</f>
        <v/>
      </c>
      <c r="E228" s="430" t="n"/>
      <c r="F228" s="430">
        <f>+-Feuil1!AP55/1.2</f>
        <v/>
      </c>
    </row>
    <row r="229" ht="14.25" customHeight="1" s="219">
      <c r="A229" s="425">
        <f>Feuil1!$C$1</f>
        <v/>
      </c>
      <c r="B229" s="426" t="n"/>
      <c r="C229" s="431" t="n">
        <v>445717000</v>
      </c>
      <c r="D229" s="429">
        <f>+$D$225</f>
        <v/>
      </c>
      <c r="E229" s="430" t="n"/>
      <c r="F229" s="430">
        <f>+F228*0.2</f>
        <v/>
      </c>
    </row>
    <row r="230" ht="14.25" customHeight="1" s="219">
      <c r="A230" s="425">
        <f>Feuil1!$C$1</f>
        <v/>
      </c>
      <c r="B230" s="426" t="n"/>
      <c r="C230" s="431">
        <f>+CONCATENATE("F000",Feuil1!C55)</f>
        <v/>
      </c>
      <c r="D230" s="429">
        <f>+$D$225</f>
        <v/>
      </c>
      <c r="E230" s="430" t="n"/>
      <c r="F230" s="430">
        <f>+Feuil1!AS55</f>
        <v/>
      </c>
      <c r="G230" s="433" t="n"/>
    </row>
    <row r="231" ht="14.25" customHeight="1" s="219">
      <c r="A231" s="425">
        <f>Feuil1!$C$1</f>
        <v/>
      </c>
      <c r="B231" s="426" t="n"/>
      <c r="C231" s="431">
        <f>VLOOKUP(Feuil1!$C$5,Feuil3!$A$1:$C$12,2,FALSE())</f>
        <v/>
      </c>
      <c r="D231" s="429">
        <f>+CONCATENATE(Feuil1!C56,"  ",Feuil1!D56,"  ","commis. brutes")</f>
        <v/>
      </c>
      <c r="E231" s="430">
        <f>+IF(ISTEXT(Feuil1!AC56),0,Feuil1!AC56)+IF(ISTEXT(Feuil1!AK56),0,Feuil1!AK56)+IF(ISTEXT(Feuil1!AL56),0,Feuil1!AL56)</f>
        <v/>
      </c>
      <c r="F231" s="430" t="n"/>
    </row>
    <row r="232" ht="14.25" customHeight="1" s="219">
      <c r="A232" s="425">
        <f>Feuil1!$C$1</f>
        <v/>
      </c>
      <c r="B232" s="426" t="n"/>
      <c r="C232" s="431">
        <f>VLOOKUP(Feuil1!$C$5,Feuil3!$A$1:$C$12,3,FALSE())</f>
        <v/>
      </c>
      <c r="D232" s="429">
        <f>+$D$231</f>
        <v/>
      </c>
      <c r="E232" s="428">
        <f>+IF(Feuil1!AJ56&gt;0,Feuil1!AJ56-Feuil1!AH56,"")</f>
        <v/>
      </c>
      <c r="F232" s="428">
        <f>+IF(Feuil1!AJ56&lt;0,-Feuil1!AJ56-Feuil1!AH56,"")</f>
        <v/>
      </c>
    </row>
    <row r="233" ht="14.25" customHeight="1" s="219">
      <c r="A233" s="425">
        <f>Feuil1!$C$1</f>
        <v/>
      </c>
      <c r="B233" s="426" t="n"/>
      <c r="C233" s="431" t="n">
        <v>437600000</v>
      </c>
      <c r="D233" s="429">
        <f>+$D$231</f>
        <v/>
      </c>
      <c r="E233" s="430" t="n"/>
      <c r="F233" s="430">
        <f>+-Feuil1!AO56</f>
        <v/>
      </c>
    </row>
    <row r="234" ht="14.25" customHeight="1" s="219">
      <c r="A234" s="425">
        <f>Feuil1!$C$1</f>
        <v/>
      </c>
      <c r="B234" s="426" t="n"/>
      <c r="C234" s="431" t="n">
        <v>791000000</v>
      </c>
      <c r="D234" s="429">
        <f>+$D$231</f>
        <v/>
      </c>
      <c r="E234" s="430" t="n"/>
      <c r="F234" s="430">
        <f>+-Feuil1!AP56/1.2</f>
        <v/>
      </c>
    </row>
    <row r="235" ht="14.25" customHeight="1" s="219">
      <c r="A235" s="425">
        <f>Feuil1!$C$1</f>
        <v/>
      </c>
      <c r="B235" s="426" t="n"/>
      <c r="C235" s="431" t="n">
        <v>445717000</v>
      </c>
      <c r="D235" s="429">
        <f>+$D$231</f>
        <v/>
      </c>
      <c r="E235" s="430" t="n"/>
      <c r="F235" s="430">
        <f>+F234*0.2</f>
        <v/>
      </c>
    </row>
    <row r="236" ht="14.25" customHeight="1" s="219">
      <c r="A236" s="425">
        <f>Feuil1!$C$1</f>
        <v/>
      </c>
      <c r="B236" s="426" t="n"/>
      <c r="C236" s="431">
        <f>+CONCATENATE("F000",Feuil1!C56)</f>
        <v/>
      </c>
      <c r="D236" s="429">
        <f>+$D$231</f>
        <v/>
      </c>
      <c r="E236" s="430" t="n"/>
      <c r="F236" s="430">
        <f>+Feuil1!AS56</f>
        <v/>
      </c>
    </row>
    <row r="237" ht="14.25" customHeight="1" s="219">
      <c r="A237" s="425">
        <f>Feuil1!$C$1</f>
        <v/>
      </c>
      <c r="B237" s="426" t="n"/>
      <c r="C237" s="431">
        <f>VLOOKUP(Feuil1!$C$5,Feuil3!$A$1:$C$12,2,FALSE())</f>
        <v/>
      </c>
      <c r="D237" s="429">
        <f>+CONCATENATE(Feuil1!C57,"  ",Feuil1!D57,"  ","commis. brutes")</f>
        <v/>
      </c>
      <c r="E237" s="430">
        <f>+IF(ISTEXT(Feuil1!AC57),0,Feuil1!AC57)+IF(ISTEXT(Feuil1!AK57),0,Feuil1!AK57)+IF(ISTEXT(Feuil1!AL57),0,Feuil1!AL57)</f>
        <v/>
      </c>
      <c r="F237" s="430" t="n"/>
    </row>
    <row r="238" ht="14.25" customHeight="1" s="219">
      <c r="A238" s="425">
        <f>Feuil1!$C$1</f>
        <v/>
      </c>
      <c r="B238" s="426" t="n"/>
      <c r="C238" s="431">
        <f>VLOOKUP(Feuil1!$C$5,Feuil3!$A$1:$C$12,3,FALSE())</f>
        <v/>
      </c>
      <c r="D238" s="429">
        <f>+$D$237</f>
        <v/>
      </c>
      <c r="E238" s="428">
        <f>+IF(Feuil1!AJ57&gt;0,Feuil1!AJ57-Feuil1!AH57,"")</f>
        <v/>
      </c>
      <c r="F238" s="428">
        <f>+IF(Feuil1!AJ57&lt;0,-Feuil1!AJ57-Feuil1!AH57,"")</f>
        <v/>
      </c>
    </row>
    <row r="239" ht="14.25" customHeight="1" s="219">
      <c r="A239" s="425">
        <f>Feuil1!$C$1</f>
        <v/>
      </c>
      <c r="B239" s="426" t="n"/>
      <c r="C239" s="431" t="n">
        <v>437600000</v>
      </c>
      <c r="D239" s="429">
        <f>+$D$237</f>
        <v/>
      </c>
      <c r="E239" s="430" t="n"/>
      <c r="F239" s="430">
        <f>+-Feuil1!AO57</f>
        <v/>
      </c>
    </row>
    <row r="240" ht="14.25" customHeight="1" s="219">
      <c r="A240" s="425">
        <f>Feuil1!$C$1</f>
        <v/>
      </c>
      <c r="B240" s="426" t="n"/>
      <c r="C240" s="431" t="n">
        <v>791000000</v>
      </c>
      <c r="D240" s="429">
        <f>+$D$237</f>
        <v/>
      </c>
      <c r="E240" s="430" t="n"/>
      <c r="F240" s="430">
        <f>+-Feuil1!AP57/1.2</f>
        <v/>
      </c>
    </row>
    <row r="241" ht="14.25" customHeight="1" s="219">
      <c r="A241" s="425">
        <f>Feuil1!$C$1</f>
        <v/>
      </c>
      <c r="B241" s="426" t="n"/>
      <c r="C241" s="431" t="n">
        <v>445717000</v>
      </c>
      <c r="D241" s="429">
        <f>+$D$237</f>
        <v/>
      </c>
      <c r="E241" s="430" t="n"/>
      <c r="F241" s="430">
        <f>+F240*0.2</f>
        <v/>
      </c>
    </row>
    <row r="242" ht="14.25" customHeight="1" s="219">
      <c r="A242" s="425">
        <f>Feuil1!$C$1</f>
        <v/>
      </c>
      <c r="B242" s="426" t="n"/>
      <c r="C242" s="431">
        <f>+CONCATENATE("F000",Feuil1!C57)</f>
        <v/>
      </c>
      <c r="D242" s="429">
        <f>+$D$237</f>
        <v/>
      </c>
      <c r="E242" s="430" t="n"/>
      <c r="F242" s="430">
        <f>+Feuil1!AS57</f>
        <v/>
      </c>
    </row>
    <row r="243" ht="14.25" customHeight="1" s="219">
      <c r="A243" s="425">
        <f>Feuil1!$C$1</f>
        <v/>
      </c>
      <c r="B243" s="426" t="n"/>
      <c r="C243" s="431">
        <f>VLOOKUP(Feuil1!$C$5,Feuil3!$A$1:$C$12,2,FALSE())</f>
        <v/>
      </c>
      <c r="D243" s="429">
        <f>+CONCATENATE(Feuil1!C58,"  ",Feuil1!D58,"  ","commis. brutes")</f>
        <v/>
      </c>
      <c r="E243" s="430">
        <f>+IF(ISTEXT(Feuil1!AC58),0,Feuil1!AC58)+IF(ISTEXT(Feuil1!AK58),0,Feuil1!AK58)+IF(ISTEXT(Feuil1!AL58),0,Feuil1!AL58)</f>
        <v/>
      </c>
      <c r="F243" s="430" t="n"/>
    </row>
    <row r="244" ht="14.25" customHeight="1" s="219">
      <c r="A244" s="425">
        <f>Feuil1!$C$1</f>
        <v/>
      </c>
      <c r="B244" s="426" t="n"/>
      <c r="C244" s="431">
        <f>VLOOKUP(Feuil1!$C$5,Feuil3!$A$1:$C$12,3,FALSE())</f>
        <v/>
      </c>
      <c r="D244" s="429">
        <f>+$D$243</f>
        <v/>
      </c>
      <c r="E244" s="428">
        <f>+IF(Feuil1!AJ58&gt;0,Feuil1!AJ58-Feuil1!AH58,"")</f>
        <v/>
      </c>
      <c r="F244" s="428">
        <f>+IF(Feuil1!AJ58&lt;0,-Feuil1!AJ58-Feuil1!AH58,"")</f>
        <v/>
      </c>
    </row>
    <row r="245" ht="14.25" customHeight="1" s="219">
      <c r="A245" s="425">
        <f>Feuil1!$C$1</f>
        <v/>
      </c>
      <c r="B245" s="426" t="n"/>
      <c r="C245" s="431" t="n">
        <v>437600000</v>
      </c>
      <c r="D245" s="429">
        <f>+$D$243</f>
        <v/>
      </c>
      <c r="E245" s="430" t="n"/>
      <c r="F245" s="430">
        <f>+-Feuil1!AO58</f>
        <v/>
      </c>
    </row>
    <row r="246" ht="14.25" customHeight="1" s="219">
      <c r="A246" s="425">
        <f>Feuil1!$C$1</f>
        <v/>
      </c>
      <c r="B246" s="426" t="n"/>
      <c r="C246" s="431" t="n">
        <v>791000000</v>
      </c>
      <c r="D246" s="429">
        <f>+$D$243</f>
        <v/>
      </c>
      <c r="E246" s="430" t="n"/>
      <c r="F246" s="430">
        <f>+-Feuil1!AP58/1.2</f>
        <v/>
      </c>
    </row>
    <row r="247" ht="14.25" customHeight="1" s="219">
      <c r="A247" s="425">
        <f>Feuil1!$C$1</f>
        <v/>
      </c>
      <c r="B247" s="426" t="n"/>
      <c r="C247" s="431" t="n">
        <v>445717000</v>
      </c>
      <c r="D247" s="429">
        <f>+$D$243</f>
        <v/>
      </c>
      <c r="E247" s="430" t="n"/>
      <c r="F247" s="430">
        <f>+F246*0.2</f>
        <v/>
      </c>
    </row>
    <row r="248" ht="14.25" customHeight="1" s="219">
      <c r="A248" s="425">
        <f>Feuil1!$C$1</f>
        <v/>
      </c>
      <c r="B248" s="426" t="n"/>
      <c r="C248" s="431">
        <f>+CONCATENATE("F000",Feuil1!C58)</f>
        <v/>
      </c>
      <c r="D248" s="429">
        <f>+$D$243</f>
        <v/>
      </c>
      <c r="E248" s="430" t="n"/>
      <c r="F248" s="430">
        <f>+Feuil1!AS58</f>
        <v/>
      </c>
    </row>
    <row r="249" ht="14.25" customHeight="1" s="219">
      <c r="A249" s="425">
        <f>Feuil1!$C$1</f>
        <v/>
      </c>
      <c r="B249" s="426" t="n"/>
      <c r="C249" s="431">
        <f>VLOOKUP(Feuil1!$C$5,Feuil3!$A$1:$C$12,2,FALSE())</f>
        <v/>
      </c>
      <c r="D249" s="429">
        <f>+CONCATENATE(Feuil1!C59,"  ",Feuil1!D59,"  ","commis. brutes")</f>
        <v/>
      </c>
      <c r="E249" s="430">
        <f>+IF(ISTEXT(Feuil1!AC59),0,Feuil1!AC59)+IF(ISTEXT(Feuil1!AK59),0,Feuil1!AK59)+IF(ISTEXT(Feuil1!AL59),0,Feuil1!AL59)</f>
        <v/>
      </c>
      <c r="F249" s="430" t="n"/>
    </row>
    <row r="250" ht="14.25" customHeight="1" s="219">
      <c r="A250" s="425">
        <f>Feuil1!$C$1</f>
        <v/>
      </c>
      <c r="B250" s="426" t="n"/>
      <c r="C250" s="431">
        <f>VLOOKUP(Feuil1!$C$5,Feuil3!$A$1:$C$12,3,FALSE())</f>
        <v/>
      </c>
      <c r="D250" s="429">
        <f>+$D$249</f>
        <v/>
      </c>
      <c r="E250" s="428">
        <f>+IF(Feuil1!AJ59&gt;0,Feuil1!AJ59-Feuil1!AH59,"")</f>
        <v/>
      </c>
      <c r="F250" s="428">
        <f>+IF(Feuil1!AJ59&lt;0,-Feuil1!AJ59-Feuil1!AH59,"0")</f>
        <v/>
      </c>
    </row>
    <row r="251" ht="14.25" customHeight="1" s="219">
      <c r="A251" s="425">
        <f>Feuil1!$C$1</f>
        <v/>
      </c>
      <c r="B251" s="426" t="n"/>
      <c r="C251" s="431" t="n">
        <v>437600000</v>
      </c>
      <c r="D251" s="429">
        <f>+$D$249</f>
        <v/>
      </c>
      <c r="E251" s="430" t="n"/>
      <c r="F251" s="430">
        <f>+-Feuil1!AO59</f>
        <v/>
      </c>
    </row>
    <row r="252" ht="14.25" customHeight="1" s="219">
      <c r="A252" s="425">
        <f>Feuil1!$C$1</f>
        <v/>
      </c>
      <c r="B252" s="426" t="n"/>
      <c r="C252" s="431" t="n">
        <v>791000000</v>
      </c>
      <c r="D252" s="429">
        <f>+$D$249</f>
        <v/>
      </c>
      <c r="E252" s="430" t="n"/>
      <c r="F252" s="430">
        <f>+-Feuil1!AP59/1.2</f>
        <v/>
      </c>
    </row>
    <row r="253" ht="14.25" customHeight="1" s="219">
      <c r="A253" s="425">
        <f>Feuil1!$C$1</f>
        <v/>
      </c>
      <c r="B253" s="426" t="n"/>
      <c r="C253" s="431" t="n">
        <v>445717000</v>
      </c>
      <c r="D253" s="429">
        <f>+$D$249</f>
        <v/>
      </c>
      <c r="E253" s="430" t="n"/>
      <c r="F253" s="430">
        <f>+F252*0.2</f>
        <v/>
      </c>
    </row>
    <row r="254" ht="14.25" customHeight="1" s="219">
      <c r="A254" s="425">
        <f>Feuil1!$C$1</f>
        <v/>
      </c>
      <c r="B254" s="426" t="n"/>
      <c r="C254" s="431">
        <f>+CONCATENATE("F000",Feuil1!C59)</f>
        <v/>
      </c>
      <c r="D254" s="429">
        <f>+$D$249</f>
        <v/>
      </c>
      <c r="E254" s="430" t="n"/>
      <c r="F254" s="430">
        <f>+Feuil1!AS59</f>
        <v/>
      </c>
    </row>
    <row r="255" ht="14.25" customHeight="1" s="219">
      <c r="A255" s="425">
        <f>Feuil1!$C$1</f>
        <v/>
      </c>
      <c r="B255" s="426" t="n"/>
      <c r="C255" s="431">
        <f>VLOOKUP(Feuil1!$C$5,Feuil3!$A$1:$C$12,2,FALSE())</f>
        <v/>
      </c>
      <c r="D255" s="429">
        <f>+CONCATENATE(Feuil1!C60,"  ",Feuil1!D60,"  ","commis. brutes")</f>
        <v/>
      </c>
      <c r="E255" s="430">
        <f>+IF(ISTEXT(Feuil1!AC60),0,Feuil1!AC60)+IF(ISTEXT(Feuil1!AK60),0,Feuil1!AK60)+IF(ISTEXT(Feuil1!AL60),0,Feuil1!AL60)</f>
        <v/>
      </c>
      <c r="F255" s="430" t="n"/>
    </row>
    <row r="256" ht="14.25" customHeight="1" s="219">
      <c r="A256" s="425">
        <f>Feuil1!$C$1</f>
        <v/>
      </c>
      <c r="B256" s="426" t="n"/>
      <c r="C256" s="431">
        <f>VLOOKUP(Feuil1!$C$5,Feuil3!$A$1:$C$12,3,FALSE())</f>
        <v/>
      </c>
      <c r="D256" s="429">
        <f>+$D$255</f>
        <v/>
      </c>
      <c r="E256" s="428">
        <f>+IF(Feuil1!AJ60&gt;0,Feuil1!AJ60-Feuil1!AH60,"")</f>
        <v/>
      </c>
      <c r="F256" s="428">
        <f>+IF(Feuil1!AJ60&lt;0,-Feuil1!AJ60-Feuil1!AH60,"0")</f>
        <v/>
      </c>
    </row>
    <row r="257" ht="14.25" customHeight="1" s="219">
      <c r="A257" s="425">
        <f>Feuil1!$C$1</f>
        <v/>
      </c>
      <c r="B257" s="426" t="n"/>
      <c r="C257" s="431" t="n">
        <v>437600000</v>
      </c>
      <c r="D257" s="429">
        <f>+$D$255</f>
        <v/>
      </c>
      <c r="E257" s="430" t="n"/>
      <c r="F257" s="430">
        <f>+-Feuil1!AO60</f>
        <v/>
      </c>
    </row>
    <row r="258" ht="14.25" customHeight="1" s="219">
      <c r="A258" s="425">
        <f>Feuil1!$C$1</f>
        <v/>
      </c>
      <c r="B258" s="426" t="n"/>
      <c r="C258" s="431" t="n">
        <v>791000000</v>
      </c>
      <c r="D258" s="429">
        <f>+$D$255</f>
        <v/>
      </c>
      <c r="E258" s="430" t="n"/>
      <c r="F258" s="430">
        <f>+-Feuil1!AP60/1.2</f>
        <v/>
      </c>
    </row>
    <row r="259" ht="14.25" customHeight="1" s="219">
      <c r="A259" s="425">
        <f>Feuil1!$C$1</f>
        <v/>
      </c>
      <c r="B259" s="426" t="n"/>
      <c r="C259" s="431" t="n">
        <v>445717000</v>
      </c>
      <c r="D259" s="429">
        <f>+$D$255</f>
        <v/>
      </c>
      <c r="E259" s="430" t="n"/>
      <c r="F259" s="430">
        <f>+F258*0.2</f>
        <v/>
      </c>
    </row>
    <row r="260" ht="14.25" customHeight="1" s="219">
      <c r="A260" s="425">
        <f>Feuil1!$C$1</f>
        <v/>
      </c>
      <c r="B260" s="426" t="n"/>
      <c r="C260" s="431">
        <f>+CONCATENATE("F000",Feuil1!C60)</f>
        <v/>
      </c>
      <c r="D260" s="429">
        <f>+$D$255</f>
        <v/>
      </c>
      <c r="E260" s="430" t="n"/>
      <c r="F260" s="430">
        <f>+Feuil1!AS60</f>
        <v/>
      </c>
    </row>
    <row r="261" ht="14.25" customHeight="1" s="219">
      <c r="A261" s="425">
        <f>Feuil1!$C$1</f>
        <v/>
      </c>
      <c r="B261" s="426" t="n"/>
      <c r="C261" s="431">
        <f>VLOOKUP(Feuil1!$C$5,Feuil3!$A$1:$C$12,2,FALSE())</f>
        <v/>
      </c>
      <c r="D261" s="429">
        <f>+CONCATENATE(Feuil1!C61,"  ",Feuil1!D61,"  ","commis. brutes")</f>
        <v/>
      </c>
      <c r="E261" s="430">
        <f>+IF(ISTEXT(Feuil1!AC61),0,Feuil1!AC61)+IF(ISTEXT(Feuil1!AK61),0,Feuil1!AK61)+IF(ISTEXT(Feuil1!AL61),0,Feuil1!AL61)</f>
        <v/>
      </c>
      <c r="F261" s="430" t="n"/>
    </row>
    <row r="262" ht="14.25" customHeight="1" s="219">
      <c r="A262" s="425">
        <f>Feuil1!$C$1</f>
        <v/>
      </c>
      <c r="B262" s="426" t="n"/>
      <c r="C262" s="431">
        <f>VLOOKUP(Feuil1!$C$5,Feuil3!$A$1:$C$12,3,FALSE())</f>
        <v/>
      </c>
      <c r="D262" s="429">
        <f>+$D$261</f>
        <v/>
      </c>
      <c r="E262" s="428">
        <f>+IF(Feuil1!AJ61&gt;0,Feuil1!AJ61-Feuil1!AH61,"")</f>
        <v/>
      </c>
      <c r="F262" s="428">
        <f>+IF(Feuil1!AJ61&lt;0,-Feuil1!AJ61-Feuil1!AH61,"0")</f>
        <v/>
      </c>
    </row>
    <row r="263" ht="14.25" customHeight="1" s="219">
      <c r="A263" s="425">
        <f>Feuil1!$C$1</f>
        <v/>
      </c>
      <c r="B263" s="426" t="n"/>
      <c r="C263" s="431" t="n">
        <v>437600000</v>
      </c>
      <c r="D263" s="429">
        <f>+$D$261</f>
        <v/>
      </c>
      <c r="E263" s="430" t="n"/>
      <c r="F263" s="430">
        <f>+-Feuil1!AO61</f>
        <v/>
      </c>
    </row>
    <row r="264" ht="14.25" customHeight="1" s="219">
      <c r="A264" s="425">
        <f>Feuil1!$C$1</f>
        <v/>
      </c>
      <c r="B264" s="426" t="n"/>
      <c r="C264" s="431" t="n">
        <v>791000000</v>
      </c>
      <c r="D264" s="429">
        <f>+$D$261</f>
        <v/>
      </c>
      <c r="E264" s="430" t="n"/>
      <c r="F264" s="430">
        <f>+-Feuil1!AP61/1.2</f>
        <v/>
      </c>
    </row>
    <row r="265" ht="14.25" customHeight="1" s="219">
      <c r="A265" s="425">
        <f>Feuil1!$C$1</f>
        <v/>
      </c>
      <c r="B265" s="426" t="n"/>
      <c r="C265" s="431" t="n">
        <v>445717000</v>
      </c>
      <c r="D265" s="429">
        <f>+$D$261</f>
        <v/>
      </c>
      <c r="E265" s="430" t="n"/>
      <c r="F265" s="430">
        <f>+F264*0.2</f>
        <v/>
      </c>
    </row>
    <row r="266" ht="14.25" customHeight="1" s="219">
      <c r="A266" s="425">
        <f>Feuil1!$C$1</f>
        <v/>
      </c>
      <c r="B266" s="426" t="n"/>
      <c r="C266" s="431">
        <f>+CONCATENATE("F000",Feuil1!C61)</f>
        <v/>
      </c>
      <c r="D266" s="429">
        <f>+$D$261</f>
        <v/>
      </c>
      <c r="E266" s="430" t="n"/>
      <c r="F266" s="430">
        <f>+Feuil1!AS61</f>
        <v/>
      </c>
    </row>
    <row r="267" ht="14.25" customHeight="1" s="219">
      <c r="A267" s="425">
        <f>Feuil1!$C$1</f>
        <v/>
      </c>
      <c r="B267" s="426" t="n"/>
      <c r="C267" s="431">
        <f>VLOOKUP(Feuil1!$C$5,Feuil3!$A$1:$C$12,2,FALSE())</f>
        <v/>
      </c>
      <c r="D267" s="429">
        <f>+CONCATENATE(Feuil1!C62,"  ",Feuil1!D62,"  ","commis. brutes")</f>
        <v/>
      </c>
      <c r="E267" s="430">
        <f>+IF(ISTEXT(Feuil1!AC62),0,Feuil1!AC62)+IF(ISTEXT(Feuil1!AK62),0,Feuil1!AK62)+IF(ISTEXT(Feuil1!AL62),0,Feuil1!AL62)</f>
        <v/>
      </c>
      <c r="F267" s="430" t="n"/>
    </row>
    <row r="268" ht="14.25" customHeight="1" s="219">
      <c r="A268" s="425">
        <f>Feuil1!$C$1</f>
        <v/>
      </c>
      <c r="B268" s="426" t="n"/>
      <c r="C268" s="431">
        <f>VLOOKUP(Feuil1!$C$5,Feuil3!$A$1:$C$12,3,FALSE())</f>
        <v/>
      </c>
      <c r="D268" s="429">
        <f>+$D$267</f>
        <v/>
      </c>
      <c r="E268" s="428">
        <f>+IF(Feuil1!AJ62&gt;0,Feuil1!AJ62-Feuil1!AH62,"")</f>
        <v/>
      </c>
      <c r="F268" s="428">
        <f>+IF(Feuil1!AJ62&lt;0,-Feuil1!AJ62-Feuil1!AH62,"")</f>
        <v/>
      </c>
    </row>
    <row r="269" ht="14.25" customHeight="1" s="219">
      <c r="A269" s="425">
        <f>Feuil1!$C$1</f>
        <v/>
      </c>
      <c r="B269" s="426" t="n"/>
      <c r="C269" s="431" t="n">
        <v>437600000</v>
      </c>
      <c r="D269" s="429">
        <f>+$D$267</f>
        <v/>
      </c>
      <c r="E269" s="430" t="n"/>
      <c r="F269" s="430">
        <f>+-Feuil1!AO62</f>
        <v/>
      </c>
    </row>
    <row r="270" ht="14.25" customHeight="1" s="219">
      <c r="A270" s="425">
        <f>Feuil1!$C$1</f>
        <v/>
      </c>
      <c r="B270" s="426" t="n"/>
      <c r="C270" s="431" t="n">
        <v>791000000</v>
      </c>
      <c r="D270" s="429">
        <f>+$D$267</f>
        <v/>
      </c>
      <c r="E270" s="430" t="n"/>
      <c r="F270" s="430">
        <f>+-Feuil1!AP62/1.2</f>
        <v/>
      </c>
    </row>
    <row r="271" ht="14.25" customHeight="1" s="219">
      <c r="A271" s="425">
        <f>Feuil1!$C$1</f>
        <v/>
      </c>
      <c r="B271" s="426" t="n"/>
      <c r="C271" s="431" t="n">
        <v>445717000</v>
      </c>
      <c r="D271" s="429">
        <f>+$D$267</f>
        <v/>
      </c>
      <c r="E271" s="430" t="n"/>
      <c r="F271" s="430">
        <f>+F270*0.2</f>
        <v/>
      </c>
    </row>
    <row r="272" ht="14.25" customHeight="1" s="219">
      <c r="A272" s="425">
        <f>Feuil1!$C$1</f>
        <v/>
      </c>
      <c r="B272" s="426" t="n"/>
      <c r="C272" s="431">
        <f>+CONCATENATE("F000",Feuil1!C62)</f>
        <v/>
      </c>
      <c r="D272" s="429">
        <f>+$D$267</f>
        <v/>
      </c>
      <c r="E272" s="430" t="n"/>
      <c r="F272" s="430">
        <f>+Feuil1!AS62</f>
        <v/>
      </c>
    </row>
    <row r="273" ht="14.25" customHeight="1" s="219">
      <c r="A273" s="425">
        <f>Feuil1!$C$1</f>
        <v/>
      </c>
      <c r="B273" s="426" t="n"/>
      <c r="C273" s="431">
        <f>VLOOKUP(Feuil1!$C$5,Feuil3!$A$1:$C$12,2,FALSE())</f>
        <v/>
      </c>
      <c r="D273" s="429">
        <f>+CONCATENATE(Feuil1!C63,"  ",Feuil1!D63,"  ","commis. brutes")</f>
        <v/>
      </c>
      <c r="E273" s="430">
        <f>+IF(ISTEXT(Feuil1!AC63),0,Feuil1!AC63)+IF(ISTEXT(Feuil1!AK63),0,Feuil1!AK63)+IF(ISTEXT(Feuil1!AL63),0,Feuil1!AL63)</f>
        <v/>
      </c>
      <c r="F273" s="430" t="n"/>
    </row>
    <row r="274" ht="14.25" customHeight="1" s="219">
      <c r="A274" s="425">
        <f>Feuil1!$C$1</f>
        <v/>
      </c>
      <c r="B274" s="426" t="n"/>
      <c r="C274" s="431">
        <f>VLOOKUP(Feuil1!$C$5,Feuil3!$A$1:$C$12,3,FALSE())</f>
        <v/>
      </c>
      <c r="D274" s="429">
        <f>+$D$273</f>
        <v/>
      </c>
      <c r="E274" s="428">
        <f>+IF(Feuil1!AJ63&gt;0,Feuil1!AJ63-Feuil1!AH63,"")</f>
        <v/>
      </c>
      <c r="F274" s="428">
        <f>+IF(Feuil1!AJ63&lt;0,-Feuil1!AJ63-Feuil1!AH63,"")</f>
        <v/>
      </c>
    </row>
    <row r="275" ht="14.25" customHeight="1" s="219">
      <c r="A275" s="425">
        <f>Feuil1!$C$1</f>
        <v/>
      </c>
      <c r="B275" s="426" t="n"/>
      <c r="C275" s="431" t="n">
        <v>437600000</v>
      </c>
      <c r="D275" s="429">
        <f>+$D$273</f>
        <v/>
      </c>
      <c r="E275" s="430" t="n"/>
      <c r="F275" s="430">
        <f>+-Feuil1!AO63</f>
        <v/>
      </c>
    </row>
    <row r="276" ht="14.25" customHeight="1" s="219">
      <c r="A276" s="425">
        <f>Feuil1!$C$1</f>
        <v/>
      </c>
      <c r="B276" s="426" t="n"/>
      <c r="C276" s="431" t="n">
        <v>791000000</v>
      </c>
      <c r="D276" s="429">
        <f>+$D$273</f>
        <v/>
      </c>
      <c r="E276" s="430" t="n"/>
      <c r="F276" s="430">
        <f>+-Feuil1!AP63/1.2</f>
        <v/>
      </c>
    </row>
    <row r="277" ht="14.25" customHeight="1" s="219">
      <c r="A277" s="425">
        <f>Feuil1!$C$1</f>
        <v/>
      </c>
      <c r="B277" s="426" t="n"/>
      <c r="C277" s="431" t="n">
        <v>445717000</v>
      </c>
      <c r="D277" s="429">
        <f>+$D$273</f>
        <v/>
      </c>
      <c r="E277" s="430" t="n"/>
      <c r="F277" s="430">
        <f>+F276*0.2</f>
        <v/>
      </c>
    </row>
    <row r="278" ht="14.25" customHeight="1" s="219">
      <c r="A278" s="425">
        <f>Feuil1!$C$1</f>
        <v/>
      </c>
      <c r="B278" s="426" t="n"/>
      <c r="C278" s="431">
        <f>+CONCATENATE("F000",Feuil1!C63)</f>
        <v/>
      </c>
      <c r="D278" s="429">
        <f>+$D$273</f>
        <v/>
      </c>
      <c r="E278" s="430" t="n"/>
      <c r="F278" s="430">
        <f>+Feuil1!AS63</f>
        <v/>
      </c>
    </row>
    <row r="279" ht="14.25" customHeight="1" s="219">
      <c r="A279" s="425">
        <f>Feuil1!$C$1</f>
        <v/>
      </c>
      <c r="B279" s="426" t="n"/>
      <c r="C279" s="431">
        <f>VLOOKUP(Feuil1!$C$5,Feuil3!$A$1:$C$12,2,FALSE())</f>
        <v/>
      </c>
      <c r="D279" s="429">
        <f>+CONCATENATE(Feuil1!C64,"  ",Feuil1!D64,"  ","commis. brutes")</f>
        <v/>
      </c>
      <c r="E279" s="430">
        <f>+IF(ISTEXT(Feuil1!AC64),0,Feuil1!AC64)+IF(ISTEXT(Feuil1!AK64),0,Feuil1!AK64)+IF(ISTEXT(Feuil1!AL64),0,Feuil1!AL64)</f>
        <v/>
      </c>
      <c r="F279" s="430" t="n"/>
    </row>
    <row r="280" ht="14.25" customHeight="1" s="219">
      <c r="A280" s="425">
        <f>Feuil1!$C$1</f>
        <v/>
      </c>
      <c r="B280" s="426" t="n"/>
      <c r="C280" s="431">
        <f>VLOOKUP(Feuil1!$C$5,Feuil3!$A$1:$C$12,3,FALSE())</f>
        <v/>
      </c>
      <c r="D280" s="429">
        <f>+$D$279</f>
        <v/>
      </c>
      <c r="E280" s="428">
        <f>+IF(Feuil1!AJ64&gt;0,Feuil1!AJ64-Feuil1!AH64,"")</f>
        <v/>
      </c>
      <c r="F280" s="428">
        <f>+IF(Feuil1!AJ64&lt;0,-Feuil1!AJ64-Feuil1!AH64,"")</f>
        <v/>
      </c>
    </row>
    <row r="281" ht="14.25" customHeight="1" s="219">
      <c r="A281" s="425">
        <f>Feuil1!$C$1</f>
        <v/>
      </c>
      <c r="B281" s="426" t="n"/>
      <c r="C281" s="431" t="n">
        <v>437600000</v>
      </c>
      <c r="D281" s="429">
        <f>+$D$279</f>
        <v/>
      </c>
      <c r="E281" s="430" t="n"/>
      <c r="F281" s="430">
        <f>+-Feuil1!AO64</f>
        <v/>
      </c>
    </row>
    <row r="282" ht="14.25" customHeight="1" s="219">
      <c r="A282" s="425">
        <f>Feuil1!$C$1</f>
        <v/>
      </c>
      <c r="B282" s="426" t="n"/>
      <c r="C282" s="431" t="n">
        <v>791000000</v>
      </c>
      <c r="D282" s="429">
        <f>+$D$279</f>
        <v/>
      </c>
      <c r="E282" s="430" t="n"/>
      <c r="F282" s="430">
        <f>+-Feuil1!AP64/1.2</f>
        <v/>
      </c>
    </row>
    <row r="283" ht="14.25" customHeight="1" s="219">
      <c r="A283" s="425">
        <f>Feuil1!$C$1</f>
        <v/>
      </c>
      <c r="B283" s="426" t="n"/>
      <c r="C283" s="431" t="n">
        <v>445717000</v>
      </c>
      <c r="D283" s="429">
        <f>+$D$279</f>
        <v/>
      </c>
      <c r="E283" s="430" t="n"/>
      <c r="F283" s="430">
        <f>+F282*0.2</f>
        <v/>
      </c>
    </row>
    <row r="284" ht="14.25" customHeight="1" s="219">
      <c r="A284" s="425">
        <f>Feuil1!$C$1</f>
        <v/>
      </c>
      <c r="B284" s="426" t="n"/>
      <c r="C284" s="431">
        <f>+CONCATENATE("F000",Feuil1!C64)</f>
        <v/>
      </c>
      <c r="D284" s="429">
        <f>+$D$279</f>
        <v/>
      </c>
      <c r="E284" s="430" t="n"/>
      <c r="F284" s="430">
        <f>+Feuil1!AS64</f>
        <v/>
      </c>
    </row>
    <row r="285" ht="14.25" customHeight="1" s="219">
      <c r="A285" s="425">
        <f>Feuil1!$C$1</f>
        <v/>
      </c>
      <c r="B285" s="426" t="n"/>
      <c r="C285" s="431">
        <f>VLOOKUP(Feuil1!$C$5,Feuil3!$A$1:$C$12,2,FALSE())</f>
        <v/>
      </c>
      <c r="D285" s="429">
        <f>+CONCATENATE(Feuil1!C65,"  ",Feuil1!D65,"  ","commis. brutes")</f>
        <v/>
      </c>
      <c r="E285" s="430">
        <f>+IF(ISTEXT(Feuil1!AC65),0,Feuil1!AC65)+IF(ISTEXT(Feuil1!AK65),0,Feuil1!AK65)+IF(ISTEXT(Feuil1!AL65),0,Feuil1!AL65)</f>
        <v/>
      </c>
      <c r="F285" s="430" t="n"/>
    </row>
    <row r="286" ht="14.25" customHeight="1" s="219">
      <c r="A286" s="425">
        <f>Feuil1!$C$1</f>
        <v/>
      </c>
      <c r="B286" s="426" t="n"/>
      <c r="C286" s="431">
        <f>VLOOKUP(Feuil1!$C$5,Feuil3!$A$1:$C$12,3,FALSE())</f>
        <v/>
      </c>
      <c r="D286" s="429">
        <f>+$D$285</f>
        <v/>
      </c>
      <c r="E286" s="428">
        <f>+IF(Feuil1!AJ65&gt;0,Feuil1!AJ65-Feuil1!AH65,"")</f>
        <v/>
      </c>
      <c r="F286" s="428">
        <f>+IF(Feuil1!AJ65&lt;0,-Feuil1!AJ65-Feuil1!AH65,"")</f>
        <v/>
      </c>
    </row>
    <row r="287" ht="14.25" customHeight="1" s="219">
      <c r="A287" s="425">
        <f>Feuil1!$C$1</f>
        <v/>
      </c>
      <c r="B287" s="426" t="n"/>
      <c r="C287" s="431" t="n">
        <v>437600000</v>
      </c>
      <c r="D287" s="429">
        <f>+$D$285</f>
        <v/>
      </c>
      <c r="E287" s="430" t="n"/>
      <c r="F287" s="430">
        <f>+-Feuil1!AO65</f>
        <v/>
      </c>
    </row>
    <row r="288" ht="14.25" customHeight="1" s="219">
      <c r="A288" s="425">
        <f>Feuil1!$C$1</f>
        <v/>
      </c>
      <c r="B288" s="426" t="n"/>
      <c r="C288" s="431" t="n">
        <v>791000000</v>
      </c>
      <c r="D288" s="429">
        <f>+$D$285</f>
        <v/>
      </c>
      <c r="E288" s="430" t="n"/>
      <c r="F288" s="430">
        <f>+-Feuil1!AP65/1.2</f>
        <v/>
      </c>
    </row>
    <row r="289" ht="14.25" customHeight="1" s="219">
      <c r="A289" s="425">
        <f>Feuil1!$C$1</f>
        <v/>
      </c>
      <c r="B289" s="426" t="n"/>
      <c r="C289" s="431" t="n">
        <v>445717000</v>
      </c>
      <c r="D289" s="429">
        <f>+$D$285</f>
        <v/>
      </c>
      <c r="E289" s="430" t="n"/>
      <c r="F289" s="430">
        <f>+F288*0.2</f>
        <v/>
      </c>
    </row>
    <row r="290" ht="14.25" customHeight="1" s="219">
      <c r="A290" s="425">
        <f>Feuil1!$C$1</f>
        <v/>
      </c>
      <c r="B290" s="426" t="n"/>
      <c r="C290" s="431">
        <f>+CONCATENATE("F000",Feuil1!C65)</f>
        <v/>
      </c>
      <c r="D290" s="429">
        <f>+$D$285</f>
        <v/>
      </c>
      <c r="E290" s="430" t="n"/>
      <c r="F290" s="430">
        <f>+Feuil1!AS65</f>
        <v/>
      </c>
    </row>
    <row r="291" ht="14.25" customHeight="1" s="219">
      <c r="A291" s="425">
        <f>Feuil1!$C$1</f>
        <v/>
      </c>
      <c r="B291" s="426" t="n"/>
      <c r="C291" s="431">
        <f>VLOOKUP(Feuil1!$C$5,Feuil3!$A$1:$C$12,2,FALSE())</f>
        <v/>
      </c>
      <c r="D291" s="429">
        <f>+CONCATENATE(Feuil1!C66,"  ",Feuil1!D66,"  ","commis. brutes")</f>
        <v/>
      </c>
      <c r="E291" s="430">
        <f>+IF(ISTEXT(Feuil1!AC66),0,Feuil1!AC66)+IF(ISTEXT(Feuil1!AK66),0,Feuil1!AK66)+IF(ISTEXT(Feuil1!AL66),0,Feuil1!AL66)</f>
        <v/>
      </c>
      <c r="F291" s="430" t="n"/>
    </row>
    <row r="292" ht="14.25" customHeight="1" s="219">
      <c r="A292" s="425">
        <f>Feuil1!$C$1</f>
        <v/>
      </c>
      <c r="B292" s="426" t="n"/>
      <c r="C292" s="431">
        <f>VLOOKUP(Feuil1!$C$5,Feuil3!$A$1:$C$12,3,FALSE())</f>
        <v/>
      </c>
      <c r="D292" s="429">
        <f>+$D$291</f>
        <v/>
      </c>
      <c r="E292" s="428">
        <f>+IF(Feuil1!AJ66&gt;0,Feuil1!AJ66-Feuil1!AH66,"")</f>
        <v/>
      </c>
      <c r="F292" s="428">
        <f>+IF(Feuil1!AJ66&lt;0,-Feuil1!AJ66-Feuil1!AH66,"")</f>
        <v/>
      </c>
    </row>
    <row r="293" ht="14.25" customHeight="1" s="219">
      <c r="A293" s="425">
        <f>Feuil1!$C$1</f>
        <v/>
      </c>
      <c r="B293" s="426" t="n"/>
      <c r="C293" s="431" t="n">
        <v>437600000</v>
      </c>
      <c r="D293" s="429">
        <f>+$D$291</f>
        <v/>
      </c>
      <c r="E293" s="430" t="n"/>
      <c r="F293" s="430">
        <f>+-Feuil1!AO66</f>
        <v/>
      </c>
    </row>
    <row r="294" ht="14.25" customHeight="1" s="219">
      <c r="A294" s="425">
        <f>Feuil1!$C$1</f>
        <v/>
      </c>
      <c r="B294" s="426" t="n"/>
      <c r="C294" s="431" t="n">
        <v>791000000</v>
      </c>
      <c r="D294" s="429">
        <f>+$D$291</f>
        <v/>
      </c>
      <c r="E294" s="430" t="n"/>
      <c r="F294" s="430">
        <f>+-Feuil1!AP66/1.2</f>
        <v/>
      </c>
    </row>
    <row r="295" ht="14.25" customHeight="1" s="219">
      <c r="A295" s="425">
        <f>Feuil1!$C$1</f>
        <v/>
      </c>
      <c r="B295" s="426" t="n"/>
      <c r="C295" s="431" t="n">
        <v>445717000</v>
      </c>
      <c r="D295" s="429">
        <f>+$D$291</f>
        <v/>
      </c>
      <c r="E295" s="430" t="n"/>
      <c r="F295" s="430">
        <f>+F294*0.2</f>
        <v/>
      </c>
    </row>
    <row r="296" ht="14.25" customHeight="1" s="219">
      <c r="A296" s="425">
        <f>Feuil1!$C$1</f>
        <v/>
      </c>
      <c r="B296" s="426" t="n"/>
      <c r="C296" s="431">
        <f>+CONCATENATE("F000",Feuil1!C66)</f>
        <v/>
      </c>
      <c r="D296" s="429">
        <f>+$D$291</f>
        <v/>
      </c>
      <c r="E296" s="430" t="n"/>
      <c r="F296" s="430">
        <f>+Feuil1!AS66</f>
        <v/>
      </c>
    </row>
    <row r="297" ht="14.25" customHeight="1" s="219">
      <c r="A297" s="425">
        <f>Feuil1!$C$1</f>
        <v/>
      </c>
      <c r="B297" s="426" t="n"/>
      <c r="C297" s="431">
        <f>VLOOKUP(Feuil1!$C$5,Feuil3!$A$1:$C$12,2,FALSE())</f>
        <v/>
      </c>
      <c r="D297" s="429">
        <f>+CONCATENATE(Feuil1!C67,"  ",Feuil1!D67,"  ","commis. brutes")</f>
        <v/>
      </c>
      <c r="E297" s="430">
        <f>+IF(ISTEXT(Feuil1!AC67),0,Feuil1!AC67)+IF(ISTEXT(Feuil1!AK67),0,Feuil1!AK67)+IF(ISTEXT(Feuil1!AL67),0,Feuil1!AL67)</f>
        <v/>
      </c>
      <c r="F297" s="430" t="n"/>
    </row>
    <row r="298" ht="14.25" customHeight="1" s="219">
      <c r="A298" s="425">
        <f>Feuil1!$C$1</f>
        <v/>
      </c>
      <c r="B298" s="426" t="n"/>
      <c r="C298" s="431">
        <f>VLOOKUP(Feuil1!$C$5,Feuil3!$A$1:$C$12,3,FALSE())</f>
        <v/>
      </c>
      <c r="D298" s="429">
        <f>+$D$297</f>
        <v/>
      </c>
      <c r="E298" s="428">
        <f>+IF(Feuil1!AJ67&gt;0,Feuil1!AJ67-Feuil1!AH67,"")</f>
        <v/>
      </c>
      <c r="F298" s="428">
        <f>+IF(Feuil1!AJ67&lt;0,-Feuil1!AJ67-Feuil1!AH67,"")</f>
        <v/>
      </c>
    </row>
    <row r="299" ht="14.25" customHeight="1" s="219">
      <c r="A299" s="425">
        <f>Feuil1!$C$1</f>
        <v/>
      </c>
      <c r="B299" s="426" t="n"/>
      <c r="C299" s="431" t="n">
        <v>437600000</v>
      </c>
      <c r="D299" s="429">
        <f>+$D$297</f>
        <v/>
      </c>
      <c r="E299" s="430" t="n"/>
      <c r="F299" s="430">
        <f>+-Feuil1!AO67</f>
        <v/>
      </c>
    </row>
    <row r="300" ht="14.25" customHeight="1" s="219">
      <c r="A300" s="425">
        <f>Feuil1!$C$1</f>
        <v/>
      </c>
      <c r="B300" s="426" t="n"/>
      <c r="C300" s="431" t="n">
        <v>791000000</v>
      </c>
      <c r="D300" s="429">
        <f>+$D$297</f>
        <v/>
      </c>
      <c r="E300" s="430" t="n"/>
      <c r="F300" s="430">
        <f>+-Feuil1!AP67/1.2</f>
        <v/>
      </c>
    </row>
    <row r="301" ht="14.25" customHeight="1" s="219">
      <c r="A301" s="425">
        <f>Feuil1!$C$1</f>
        <v/>
      </c>
      <c r="B301" s="426" t="n"/>
      <c r="C301" s="431" t="n">
        <v>445717000</v>
      </c>
      <c r="D301" s="429">
        <f>+$D$297</f>
        <v/>
      </c>
      <c r="E301" s="430" t="n"/>
      <c r="F301" s="430">
        <f>+F300*0.2</f>
        <v/>
      </c>
    </row>
    <row r="302" ht="14.25" customHeight="1" s="219">
      <c r="A302" s="425">
        <f>Feuil1!$C$1</f>
        <v/>
      </c>
      <c r="B302" s="426" t="n"/>
      <c r="C302" s="431">
        <f>+CONCATENATE("F000",Feuil1!C67)</f>
        <v/>
      </c>
      <c r="D302" s="429">
        <f>+$D$297</f>
        <v/>
      </c>
      <c r="E302" s="430" t="n"/>
      <c r="F302" s="430">
        <f>+Feuil1!AS67</f>
        <v/>
      </c>
    </row>
    <row r="303" ht="14.25" customHeight="1" s="219">
      <c r="A303" s="425">
        <f>Feuil1!$C$1</f>
        <v/>
      </c>
      <c r="B303" s="426" t="n"/>
      <c r="C303" s="431">
        <f>VLOOKUP(Feuil1!$C$5,Feuil3!$A$1:$C$12,2,FALSE())</f>
        <v/>
      </c>
      <c r="D303" s="429">
        <f>+CONCATENATE(Feuil1!C68,"  ",Feuil1!D68,"  ","commis. brutes")</f>
        <v/>
      </c>
      <c r="E303" s="430">
        <f>+IF(ISTEXT(Feuil1!AC68),0,Feuil1!AC68)+IF(ISTEXT(Feuil1!AK68),0,Feuil1!AK68)+IF(ISTEXT(Feuil1!AL68),0,Feuil1!AL68)</f>
        <v/>
      </c>
      <c r="F303" s="430" t="n"/>
    </row>
    <row r="304" ht="14.25" customHeight="1" s="219">
      <c r="A304" s="425">
        <f>Feuil1!$C$1</f>
        <v/>
      </c>
      <c r="B304" s="426" t="n"/>
      <c r="C304" s="431">
        <f>VLOOKUP(Feuil1!$C$5,Feuil3!$A$1:$C$12,3,FALSE())</f>
        <v/>
      </c>
      <c r="D304" s="429">
        <f>+$D$303</f>
        <v/>
      </c>
      <c r="E304" s="428">
        <f>+IF(Feuil1!AJ68&gt;0,Feuil1!AJ68-Feuil1!AH68,"")</f>
        <v/>
      </c>
      <c r="F304" s="428">
        <f>+IF(Feuil1!AJ68&lt;0,-Feuil1!AJ68-Feuil1!AH68,"")</f>
        <v/>
      </c>
    </row>
    <row r="305" ht="14.25" customHeight="1" s="219">
      <c r="A305" s="425">
        <f>Feuil1!$C$1</f>
        <v/>
      </c>
      <c r="B305" s="426" t="n"/>
      <c r="C305" s="431" t="n">
        <v>437600000</v>
      </c>
      <c r="D305" s="429">
        <f>+$D$303</f>
        <v/>
      </c>
      <c r="E305" s="430" t="n"/>
      <c r="F305" s="430">
        <f>+-Feuil1!AO68</f>
        <v/>
      </c>
    </row>
    <row r="306" ht="14.25" customHeight="1" s="219">
      <c r="A306" s="425">
        <f>Feuil1!$C$1</f>
        <v/>
      </c>
      <c r="B306" s="426" t="n"/>
      <c r="C306" s="431" t="n">
        <v>791000000</v>
      </c>
      <c r="D306" s="429">
        <f>+$D$303</f>
        <v/>
      </c>
      <c r="E306" s="430" t="n"/>
      <c r="F306" s="430">
        <f>+-Feuil1!AP68/1.2</f>
        <v/>
      </c>
    </row>
    <row r="307" ht="14.25" customHeight="1" s="219">
      <c r="A307" s="425">
        <f>Feuil1!$C$1</f>
        <v/>
      </c>
      <c r="B307" s="426" t="n"/>
      <c r="C307" s="431" t="n">
        <v>445717000</v>
      </c>
      <c r="D307" s="429">
        <f>+$D$303</f>
        <v/>
      </c>
      <c r="E307" s="430" t="n"/>
      <c r="F307" s="430">
        <f>+F306*0.2</f>
        <v/>
      </c>
    </row>
    <row r="308" ht="14.25" customHeight="1" s="219">
      <c r="A308" s="425">
        <f>Feuil1!$C$1</f>
        <v/>
      </c>
      <c r="B308" s="426" t="n"/>
      <c r="C308" s="431">
        <f>+CONCATENATE("F000",Feuil1!C68)</f>
        <v/>
      </c>
      <c r="D308" s="429">
        <f>+$D$303</f>
        <v/>
      </c>
      <c r="E308" s="430" t="n"/>
      <c r="F308" s="430">
        <f>+Feuil1!AS68</f>
        <v/>
      </c>
    </row>
    <row r="309" ht="14.25" customHeight="1" s="219">
      <c r="A309" s="425">
        <f>Feuil1!$C$1</f>
        <v/>
      </c>
      <c r="B309" s="426" t="n"/>
      <c r="C309" s="431">
        <f>VLOOKUP(Feuil1!$C$5,Feuil3!$A$1:$C$12,2,FALSE())</f>
        <v/>
      </c>
      <c r="D309" s="429">
        <f>+CONCATENATE(Feuil1!C69,"  ",Feuil1!D69,"  ","commis. brutes")</f>
        <v/>
      </c>
      <c r="E309" s="430">
        <f>+IF(ISTEXT(Feuil1!AC69),0,Feuil1!AC69)+IF(ISTEXT(Feuil1!AK69),0,Feuil1!AK69)+IF(ISTEXT(Feuil1!AL69),0,Feuil1!AL69)</f>
        <v/>
      </c>
      <c r="F309" s="430" t="n"/>
    </row>
    <row r="310" ht="14.25" customHeight="1" s="219">
      <c r="A310" s="425">
        <f>Feuil1!$C$1</f>
        <v/>
      </c>
      <c r="B310" s="426" t="n"/>
      <c r="C310" s="431">
        <f>VLOOKUP(Feuil1!$C$5,Feuil3!$A$1:$C$12,3,FALSE())</f>
        <v/>
      </c>
      <c r="D310" s="429">
        <f>+$D$309</f>
        <v/>
      </c>
      <c r="E310" s="428">
        <f>+IF(Feuil1!AJ69&gt;0,Feuil1!AJ69-Feuil1!AH69,"")</f>
        <v/>
      </c>
      <c r="F310" s="428">
        <f>+IF(Feuil1!AJ69&lt;0,-Feuil1!AJ69-Feuil1!AH69,"")</f>
        <v/>
      </c>
    </row>
    <row r="311" ht="14.25" customHeight="1" s="219">
      <c r="A311" s="425">
        <f>Feuil1!$C$1</f>
        <v/>
      </c>
      <c r="B311" s="426" t="n"/>
      <c r="C311" s="431" t="n">
        <v>437600000</v>
      </c>
      <c r="D311" s="429">
        <f>+$D$309</f>
        <v/>
      </c>
      <c r="E311" s="430" t="n"/>
      <c r="F311" s="430">
        <f>+-Feuil1!AO69</f>
        <v/>
      </c>
    </row>
    <row r="312" ht="14.25" customHeight="1" s="219">
      <c r="A312" s="425">
        <f>Feuil1!$C$1</f>
        <v/>
      </c>
      <c r="B312" s="426" t="n"/>
      <c r="C312" s="431" t="n">
        <v>791000000</v>
      </c>
      <c r="D312" s="429">
        <f>+$D$309</f>
        <v/>
      </c>
      <c r="E312" s="430" t="n"/>
      <c r="F312" s="430">
        <f>+-Feuil1!AP69/1.2</f>
        <v/>
      </c>
    </row>
    <row r="313" ht="14.25" customHeight="1" s="219">
      <c r="A313" s="425">
        <f>Feuil1!$C$1</f>
        <v/>
      </c>
      <c r="B313" s="426" t="n"/>
      <c r="C313" s="431" t="n">
        <v>445717000</v>
      </c>
      <c r="D313" s="429">
        <f>+$D$309</f>
        <v/>
      </c>
      <c r="E313" s="430" t="n"/>
      <c r="F313" s="430">
        <f>+F312*0.2</f>
        <v/>
      </c>
    </row>
    <row r="314" ht="14.25" customHeight="1" s="219">
      <c r="A314" s="425">
        <f>Feuil1!$C$1</f>
        <v/>
      </c>
      <c r="B314" s="426" t="n"/>
      <c r="C314" s="431">
        <f>+CONCATENATE("F000",Feuil1!C69)</f>
        <v/>
      </c>
      <c r="D314" s="429">
        <f>+$D$309</f>
        <v/>
      </c>
      <c r="E314" s="430" t="n"/>
      <c r="F314" s="430">
        <f>+Feuil1!AS69</f>
        <v/>
      </c>
    </row>
    <row r="315" ht="14.25" customHeight="1" s="219">
      <c r="A315" s="425">
        <f>Feuil1!$C$1</f>
        <v/>
      </c>
      <c r="B315" s="426" t="n"/>
      <c r="C315" s="431">
        <f>VLOOKUP(Feuil1!$C$5,Feuil3!$A$1:$C$12,2,FALSE())</f>
        <v/>
      </c>
      <c r="D315" s="429">
        <f>+CONCATENATE(Feuil1!C70,"  ",Feuil1!D70,"  ","commis. brutes")</f>
        <v/>
      </c>
      <c r="E315" s="430">
        <f>+IF(ISTEXT(Feuil1!AC70),0,Feuil1!AC70)+IF(ISTEXT(Feuil1!AK70),0,Feuil1!AK70)+IF(ISTEXT(Feuil1!AL70),0,Feuil1!AL70)</f>
        <v/>
      </c>
      <c r="F315" s="430" t="n"/>
    </row>
    <row r="316" ht="14.25" customHeight="1" s="219">
      <c r="A316" s="425">
        <f>Feuil1!$C$1</f>
        <v/>
      </c>
      <c r="B316" s="426" t="n"/>
      <c r="C316" s="431">
        <f>VLOOKUP(Feuil1!$C$5,Feuil3!$A$1:$C$12,3,FALSE())</f>
        <v/>
      </c>
      <c r="D316" s="429">
        <f>+$D$315</f>
        <v/>
      </c>
      <c r="E316" s="428">
        <f>+IF(Feuil1!AJ70&gt;0,Feuil1!AJ70-Feuil1!AH70,"")</f>
        <v/>
      </c>
      <c r="F316" s="428">
        <f>+IF(Feuil1!AJ70&lt;0,-Feuil1!AJ70-Feuil1!AH70,"")</f>
        <v/>
      </c>
    </row>
    <row r="317" ht="14.25" customHeight="1" s="219">
      <c r="A317" s="425">
        <f>Feuil1!$C$1</f>
        <v/>
      </c>
      <c r="B317" s="426" t="n"/>
      <c r="C317" s="431" t="n">
        <v>437600000</v>
      </c>
      <c r="D317" s="429">
        <f>+$D$315</f>
        <v/>
      </c>
      <c r="E317" s="430" t="n"/>
      <c r="F317" s="430">
        <f>+-Feuil1!AO70</f>
        <v/>
      </c>
    </row>
    <row r="318" ht="14.25" customHeight="1" s="219">
      <c r="A318" s="425">
        <f>Feuil1!$C$1</f>
        <v/>
      </c>
      <c r="B318" s="426" t="n"/>
      <c r="C318" s="431" t="n">
        <v>791000000</v>
      </c>
      <c r="D318" s="429">
        <f>+$D$315</f>
        <v/>
      </c>
      <c r="E318" s="430" t="n"/>
      <c r="F318" s="430">
        <f>+-Feuil1!AP70/1.2</f>
        <v/>
      </c>
    </row>
    <row r="319" ht="14.25" customHeight="1" s="219">
      <c r="A319" s="425">
        <f>Feuil1!$C$1</f>
        <v/>
      </c>
      <c r="B319" s="426" t="n"/>
      <c r="C319" s="431" t="n">
        <v>445717000</v>
      </c>
      <c r="D319" s="429">
        <f>+$D$315</f>
        <v/>
      </c>
      <c r="E319" s="430" t="n"/>
      <c r="F319" s="430">
        <f>+F318*0.2</f>
        <v/>
      </c>
    </row>
    <row r="320" ht="14.25" customHeight="1" s="219">
      <c r="A320" s="425">
        <f>Feuil1!$C$1</f>
        <v/>
      </c>
      <c r="B320" s="426" t="n"/>
      <c r="C320" s="431">
        <f>+CONCATENATE("F000",Feuil1!C70)</f>
        <v/>
      </c>
      <c r="D320" s="429">
        <f>+$D$315</f>
        <v/>
      </c>
      <c r="E320" s="430" t="n"/>
      <c r="F320" s="430">
        <f>+Feuil1!AS70</f>
        <v/>
      </c>
    </row>
    <row r="321" ht="14.25" customHeight="1" s="219">
      <c r="A321" s="425">
        <f>Feuil1!$C$1</f>
        <v/>
      </c>
      <c r="B321" s="426" t="n"/>
      <c r="C321" s="431">
        <f>VLOOKUP(Feuil1!$C$5,Feuil3!$A$1:$C$12,2,FALSE())</f>
        <v/>
      </c>
      <c r="D321" s="429">
        <f>+CONCATENATE(Feuil1!C71,"  ",Feuil1!D71,"  ","commis. brutes")</f>
        <v/>
      </c>
      <c r="E321" s="430">
        <f>+IF(ISTEXT(Feuil1!AC71),0,Feuil1!AC71)+IF(ISTEXT(Feuil1!AK71),0,Feuil1!AK71)+IF(ISTEXT(Feuil1!AL71),0,Feuil1!AL71)</f>
        <v/>
      </c>
      <c r="F321" s="430" t="n"/>
    </row>
    <row r="322" ht="14.25" customHeight="1" s="219">
      <c r="A322" s="425">
        <f>Feuil1!$C$1</f>
        <v/>
      </c>
      <c r="B322" s="426" t="n"/>
      <c r="C322" s="431">
        <f>VLOOKUP(Feuil1!$C$5,Feuil3!$A$1:$C$12,3,FALSE())</f>
        <v/>
      </c>
      <c r="D322" s="429">
        <f>+$D$321</f>
        <v/>
      </c>
      <c r="E322" s="428">
        <f>+IF(Feuil1!AJ71&gt;0,Feuil1!AJ71-Feuil1!AH71,"")</f>
        <v/>
      </c>
      <c r="F322" s="428">
        <f>+IF(Feuil1!AJ71&lt;0,-Feuil1!AJ71-Feuil1!AH71,"")</f>
        <v/>
      </c>
    </row>
    <row r="323" ht="14.25" customHeight="1" s="219">
      <c r="A323" s="425">
        <f>Feuil1!$C$1</f>
        <v/>
      </c>
      <c r="B323" s="426" t="n"/>
      <c r="C323" s="431" t="n">
        <v>437600000</v>
      </c>
      <c r="D323" s="429">
        <f>+$D$321</f>
        <v/>
      </c>
      <c r="E323" s="430" t="n"/>
      <c r="F323" s="430">
        <f>+-Feuil1!AO71</f>
        <v/>
      </c>
    </row>
    <row r="324" ht="14.25" customHeight="1" s="219">
      <c r="A324" s="425">
        <f>Feuil1!$C$1</f>
        <v/>
      </c>
      <c r="B324" s="426" t="n"/>
      <c r="C324" s="431" t="n">
        <v>791000000</v>
      </c>
      <c r="D324" s="429">
        <f>+$D$321</f>
        <v/>
      </c>
      <c r="E324" s="430" t="n"/>
      <c r="F324" s="430">
        <f>+-Feuil1!AP71/1.2</f>
        <v/>
      </c>
    </row>
    <row r="325" ht="14.25" customHeight="1" s="219">
      <c r="A325" s="425">
        <f>Feuil1!$C$1</f>
        <v/>
      </c>
      <c r="B325" s="426" t="n"/>
      <c r="C325" s="431" t="n">
        <v>445717000</v>
      </c>
      <c r="D325" s="429">
        <f>+$D$321</f>
        <v/>
      </c>
      <c r="E325" s="430" t="n"/>
      <c r="F325" s="430">
        <f>+F324*0.2</f>
        <v/>
      </c>
    </row>
    <row r="326" ht="14.25" customHeight="1" s="219">
      <c r="A326" s="425">
        <f>Feuil1!$C$1</f>
        <v/>
      </c>
      <c r="B326" s="426" t="n"/>
      <c r="C326" s="431">
        <f>+CONCATENATE("F000",Feuil1!C71)</f>
        <v/>
      </c>
      <c r="D326" s="429">
        <f>+$D$321</f>
        <v/>
      </c>
      <c r="E326" s="430" t="n"/>
      <c r="F326" s="430">
        <f>+Feuil1!AS71</f>
        <v/>
      </c>
    </row>
    <row r="327" ht="14.25" customHeight="1" s="219">
      <c r="A327" s="425">
        <f>Feuil1!$C$1</f>
        <v/>
      </c>
      <c r="B327" s="426" t="n"/>
      <c r="C327" s="431">
        <f>VLOOKUP(Feuil1!$C$5,Feuil3!$A$1:$C$12,2,FALSE())</f>
        <v/>
      </c>
      <c r="D327" s="429">
        <f>+CONCATENATE(Feuil1!C72,"  ",Feuil1!D72,"  ","commis. brutes")</f>
        <v/>
      </c>
      <c r="E327" s="430">
        <f>+IF(ISTEXT(Feuil1!AC72),0,Feuil1!AC72)+IF(ISTEXT(Feuil1!AK72),0,Feuil1!AK72)+IF(ISTEXT(Feuil1!AL72),0,Feuil1!AL72)</f>
        <v/>
      </c>
      <c r="F327" s="430" t="n"/>
    </row>
    <row r="328" ht="14.25" customHeight="1" s="219">
      <c r="A328" s="425">
        <f>Feuil1!$C$1</f>
        <v/>
      </c>
      <c r="B328" s="426" t="n"/>
      <c r="C328" s="431">
        <f>VLOOKUP(Feuil1!$C$5,Feuil3!$A$1:$C$12,3,FALSE())</f>
        <v/>
      </c>
      <c r="D328" s="429">
        <f>+$D$327</f>
        <v/>
      </c>
      <c r="E328" s="428">
        <f>+IF(Feuil1!AJ72&gt;0,Feuil1!AJ72-Feuil1!AH72,"")</f>
        <v/>
      </c>
      <c r="F328" s="428">
        <f>+IF(Feuil1!AJ72&lt;0,-Feuil1!AJ72-Feuil1!AH72,"")</f>
        <v/>
      </c>
    </row>
    <row r="329" ht="14.25" customHeight="1" s="219">
      <c r="A329" s="425">
        <f>Feuil1!$C$1</f>
        <v/>
      </c>
      <c r="B329" s="426" t="n"/>
      <c r="C329" s="431" t="n">
        <v>437600000</v>
      </c>
      <c r="D329" s="429">
        <f>+$D$327</f>
        <v/>
      </c>
      <c r="E329" s="430" t="n"/>
      <c r="F329" s="430">
        <f>+-Feuil1!AO72</f>
        <v/>
      </c>
    </row>
    <row r="330" ht="14.25" customHeight="1" s="219">
      <c r="A330" s="425">
        <f>Feuil1!$C$1</f>
        <v/>
      </c>
      <c r="B330" s="426" t="n"/>
      <c r="C330" s="431" t="n">
        <v>791000000</v>
      </c>
      <c r="D330" s="429">
        <f>+$D$327</f>
        <v/>
      </c>
      <c r="E330" s="430" t="n"/>
      <c r="F330" s="430">
        <f>+-Feuil1!AP72/1.2</f>
        <v/>
      </c>
    </row>
    <row r="331" ht="14.25" customHeight="1" s="219">
      <c r="A331" s="425">
        <f>Feuil1!$C$1</f>
        <v/>
      </c>
      <c r="B331" s="426" t="n"/>
      <c r="C331" s="431" t="n">
        <v>445717000</v>
      </c>
      <c r="D331" s="429">
        <f>+$D$327</f>
        <v/>
      </c>
      <c r="E331" s="430" t="n"/>
      <c r="F331" s="430">
        <f>+F330*0.2</f>
        <v/>
      </c>
    </row>
    <row r="332" ht="14.25" customHeight="1" s="219">
      <c r="A332" s="425">
        <f>Feuil1!$C$1</f>
        <v/>
      </c>
      <c r="B332" s="426" t="n"/>
      <c r="C332" s="431">
        <f>+CONCATENATE("F000",Feuil1!C72)</f>
        <v/>
      </c>
      <c r="D332" s="429">
        <f>+$D$327</f>
        <v/>
      </c>
      <c r="E332" s="430" t="n"/>
      <c r="F332" s="430">
        <f>+Feuil1!AS72</f>
        <v/>
      </c>
    </row>
    <row r="333" ht="14.25" customHeight="1" s="219">
      <c r="A333" s="425">
        <f>Feuil1!$C$1</f>
        <v/>
      </c>
      <c r="B333" s="426" t="n"/>
      <c r="C333" s="431">
        <f>VLOOKUP(Feuil1!$C$5,Feuil3!$A$1:$C$12,2,FALSE())</f>
        <v/>
      </c>
      <c r="D333" s="429">
        <f>+CONCATENATE(Feuil1!C73,"  ",Feuil1!D73,"  ","commis. brutes")</f>
        <v/>
      </c>
      <c r="E333" s="430">
        <f>+IF(ISTEXT(Feuil1!AC73),0,Feuil1!AC73)+IF(ISTEXT(Feuil1!AK73),0,Feuil1!AK73)+IF(ISTEXT(Feuil1!AL73),0,Feuil1!AL73)</f>
        <v/>
      </c>
      <c r="F333" s="430" t="n"/>
    </row>
    <row r="334" ht="14.25" customHeight="1" s="219">
      <c r="A334" s="425">
        <f>Feuil1!$C$1</f>
        <v/>
      </c>
      <c r="B334" s="426" t="n"/>
      <c r="C334" s="431">
        <f>VLOOKUP(Feuil1!$C$5,Feuil3!$A$1:$C$12,3,FALSE())</f>
        <v/>
      </c>
      <c r="D334" s="429">
        <f>+$D$333</f>
        <v/>
      </c>
      <c r="E334" s="428">
        <f>+IF(Feuil1!AJ73&gt;0,Feuil1!AJ73-Feuil1!AH73,"")</f>
        <v/>
      </c>
      <c r="F334" s="428">
        <f>+IF(Feuil1!AJ73&lt;0,-Feuil1!AJ73-Feuil1!AH73,"")</f>
        <v/>
      </c>
    </row>
    <row r="335" ht="14.25" customHeight="1" s="219">
      <c r="A335" s="425">
        <f>Feuil1!$C$1</f>
        <v/>
      </c>
      <c r="B335" s="426" t="n"/>
      <c r="C335" s="431" t="n">
        <v>437600000</v>
      </c>
      <c r="D335" s="429">
        <f>+$D$333</f>
        <v/>
      </c>
      <c r="E335" s="430" t="n"/>
      <c r="F335" s="430">
        <f>+-Feuil1!AO73</f>
        <v/>
      </c>
    </row>
    <row r="336" ht="14.25" customHeight="1" s="219">
      <c r="A336" s="425">
        <f>Feuil1!$C$1</f>
        <v/>
      </c>
      <c r="B336" s="426" t="n"/>
      <c r="C336" s="431" t="n">
        <v>791000000</v>
      </c>
      <c r="D336" s="429">
        <f>+$D$333</f>
        <v/>
      </c>
      <c r="E336" s="430" t="n"/>
      <c r="F336" s="430">
        <f>+-Feuil1!AP73/1.2</f>
        <v/>
      </c>
    </row>
    <row r="337" ht="14.25" customHeight="1" s="219">
      <c r="A337" s="425">
        <f>Feuil1!$C$1</f>
        <v/>
      </c>
      <c r="B337" s="426" t="n"/>
      <c r="C337" s="431" t="n">
        <v>445717000</v>
      </c>
      <c r="D337" s="429">
        <f>+$D$333</f>
        <v/>
      </c>
      <c r="E337" s="430" t="n"/>
      <c r="F337" s="430">
        <f>+F336*0.2</f>
        <v/>
      </c>
    </row>
    <row r="338" ht="14.25" customHeight="1" s="219">
      <c r="A338" s="425">
        <f>Feuil1!$C$1</f>
        <v/>
      </c>
      <c r="B338" s="426" t="n"/>
      <c r="C338" s="431">
        <f>+CONCATENATE("F000",Feuil1!C73)</f>
        <v/>
      </c>
      <c r="D338" s="429">
        <f>+$D$333</f>
        <v/>
      </c>
      <c r="E338" s="430" t="n"/>
      <c r="F338" s="430">
        <f>+Feuil1!AS73</f>
        <v/>
      </c>
    </row>
    <row r="339" ht="14.25" customHeight="1" s="219">
      <c r="A339" s="425">
        <f>Feuil1!$C$1</f>
        <v/>
      </c>
      <c r="B339" s="426" t="n"/>
      <c r="C339" s="431">
        <f>VLOOKUP(Feuil1!$C$5,Feuil3!$A$1:$C$12,2,FALSE())</f>
        <v/>
      </c>
      <c r="D339" s="429">
        <f>+CONCATENATE(Feuil1!C74,"  ",Feuil1!D74,"  ","commis. brutes")</f>
        <v/>
      </c>
      <c r="E339" s="430">
        <f>+IF(ISTEXT(Feuil1!AC74),0,Feuil1!AC74)+IF(ISTEXT(Feuil1!AK74),0,Feuil1!AK74)+IF(ISTEXT(Feuil1!AL74),0,Feuil1!AL74)</f>
        <v/>
      </c>
      <c r="F339" s="430" t="n"/>
    </row>
    <row r="340" ht="14.25" customHeight="1" s="219">
      <c r="A340" s="425">
        <f>Feuil1!$C$1</f>
        <v/>
      </c>
      <c r="B340" s="426" t="n"/>
      <c r="C340" s="431">
        <f>VLOOKUP(Feuil1!$C$5,Feuil3!$A$1:$C$12,3,FALSE())</f>
        <v/>
      </c>
      <c r="D340" s="429">
        <f>+$D$339</f>
        <v/>
      </c>
      <c r="E340" s="428">
        <f>+IF(Feuil1!AJ74&gt;0,Feuil1!AJ74-Feuil1!AH74,"")</f>
        <v/>
      </c>
      <c r="F340" s="428">
        <f>+IF(Feuil1!AJ74&lt;0,-Feuil1!AJ74-Feuil1!AH74,"")</f>
        <v/>
      </c>
    </row>
    <row r="341" ht="14.25" customHeight="1" s="219">
      <c r="A341" s="425">
        <f>Feuil1!$C$1</f>
        <v/>
      </c>
      <c r="B341" s="426" t="n"/>
      <c r="C341" s="431" t="n">
        <v>437600000</v>
      </c>
      <c r="D341" s="429">
        <f>+$D$339</f>
        <v/>
      </c>
      <c r="E341" s="430" t="n"/>
      <c r="F341" s="430">
        <f>+-Feuil1!AO74</f>
        <v/>
      </c>
    </row>
    <row r="342" ht="14.25" customHeight="1" s="219">
      <c r="A342" s="425">
        <f>Feuil1!$C$1</f>
        <v/>
      </c>
      <c r="B342" s="426" t="n"/>
      <c r="C342" s="431" t="n">
        <v>791000000</v>
      </c>
      <c r="D342" s="429">
        <f>+$D$339</f>
        <v/>
      </c>
      <c r="E342" s="430" t="n"/>
      <c r="F342" s="430">
        <f>+-Feuil1!AP74/1.2</f>
        <v/>
      </c>
    </row>
    <row r="343" ht="14.25" customHeight="1" s="219">
      <c r="A343" s="425">
        <f>Feuil1!$C$1</f>
        <v/>
      </c>
      <c r="B343" s="426" t="n"/>
      <c r="C343" s="431" t="n">
        <v>445717000</v>
      </c>
      <c r="D343" s="429">
        <f>+$D$339</f>
        <v/>
      </c>
      <c r="E343" s="430" t="n"/>
      <c r="F343" s="430">
        <f>+F342*0.2</f>
        <v/>
      </c>
    </row>
    <row r="344" ht="14.25" customHeight="1" s="219">
      <c r="A344" s="425">
        <f>Feuil1!$C$1</f>
        <v/>
      </c>
      <c r="B344" s="426" t="n"/>
      <c r="C344" s="431">
        <f>+CONCATENATE("F000",Feuil1!C74)</f>
        <v/>
      </c>
      <c r="D344" s="429">
        <f>+$D$339</f>
        <v/>
      </c>
      <c r="E344" s="430" t="n"/>
      <c r="F344" s="430">
        <f>+Feuil1!AS74</f>
        <v/>
      </c>
    </row>
    <row r="345" ht="14.25" customHeight="1" s="219">
      <c r="A345" s="425">
        <f>Feuil1!$C$1</f>
        <v/>
      </c>
      <c r="B345" s="426" t="n"/>
      <c r="C345" s="431">
        <f>VLOOKUP(Feuil1!$C$5,Feuil3!$A$1:$C$12,2,FALSE())</f>
        <v/>
      </c>
      <c r="D345" s="429">
        <f>+CONCATENATE(Feuil1!C75,"  ",Feuil1!D75,"  ","commis. brutes")</f>
        <v/>
      </c>
      <c r="E345" s="430">
        <f>+IF(ISTEXT(Feuil1!AC75),0,Feuil1!AC75)+IF(ISTEXT(Feuil1!AK75),0,Feuil1!AK75)+IF(ISTEXT(Feuil1!AL75),0,Feuil1!AL75)</f>
        <v/>
      </c>
      <c r="F345" s="430" t="n"/>
    </row>
    <row r="346" ht="14.25" customHeight="1" s="219">
      <c r="A346" s="425">
        <f>Feuil1!$C$1</f>
        <v/>
      </c>
      <c r="B346" s="426" t="n"/>
      <c r="C346" s="431">
        <f>VLOOKUP(Feuil1!$C$5,Feuil3!$A$1:$C$12,3,FALSE())</f>
        <v/>
      </c>
      <c r="D346" s="429">
        <f>+$D$345</f>
        <v/>
      </c>
      <c r="E346" s="428">
        <f>+IF(Feuil1!AJ75&gt;0,Feuil1!AJ75-Feuil1!AH75,"")</f>
        <v/>
      </c>
      <c r="F346" s="428">
        <f>+IF(Feuil1!AJ75&lt;0,-Feuil1!AJ75-Feuil1!AH75,"")</f>
        <v/>
      </c>
    </row>
    <row r="347" ht="14.25" customHeight="1" s="219">
      <c r="A347" s="425">
        <f>Feuil1!$C$1</f>
        <v/>
      </c>
      <c r="B347" s="426" t="n"/>
      <c r="C347" s="431" t="n">
        <v>437600000</v>
      </c>
      <c r="D347" s="429">
        <f>+$D$345</f>
        <v/>
      </c>
      <c r="E347" s="430" t="n"/>
      <c r="F347" s="430">
        <f>+-Feuil1!AO75</f>
        <v/>
      </c>
    </row>
    <row r="348" ht="14.25" customHeight="1" s="219">
      <c r="A348" s="425">
        <f>Feuil1!$C$1</f>
        <v/>
      </c>
      <c r="B348" s="426" t="n"/>
      <c r="C348" s="431" t="n">
        <v>791000000</v>
      </c>
      <c r="D348" s="429">
        <f>+$D$345</f>
        <v/>
      </c>
      <c r="E348" s="430" t="n"/>
      <c r="F348" s="430">
        <f>+-Feuil1!AP75/1.2</f>
        <v/>
      </c>
    </row>
    <row r="349" ht="14.25" customHeight="1" s="219">
      <c r="A349" s="425">
        <f>Feuil1!$C$1</f>
        <v/>
      </c>
      <c r="B349" s="426" t="n"/>
      <c r="C349" s="431" t="n">
        <v>445717000</v>
      </c>
      <c r="D349" s="429">
        <f>+$D$345</f>
        <v/>
      </c>
      <c r="E349" s="430" t="n"/>
      <c r="F349" s="430">
        <f>+F348*0.2</f>
        <v/>
      </c>
    </row>
    <row r="350" ht="14.25" customHeight="1" s="219">
      <c r="A350" s="425">
        <f>Feuil1!$C$1</f>
        <v/>
      </c>
      <c r="B350" s="426" t="n"/>
      <c r="C350" s="431">
        <f>+CONCATENATE("F000",Feuil1!C75)</f>
        <v/>
      </c>
      <c r="D350" s="429">
        <f>+$D$345</f>
        <v/>
      </c>
      <c r="E350" s="430" t="n"/>
      <c r="F350" s="430">
        <f>+Feuil1!AS75</f>
        <v/>
      </c>
    </row>
    <row r="351" ht="14.25" customHeight="1" s="219">
      <c r="A351" s="425">
        <f>Feuil1!$C$1</f>
        <v/>
      </c>
      <c r="B351" s="426" t="n"/>
      <c r="C351" s="431">
        <f>VLOOKUP(Feuil1!$C$5,Feuil3!$A$1:$C$12,2,FALSE())</f>
        <v/>
      </c>
      <c r="D351" s="429">
        <f>+CONCATENATE(Feuil1!C76,"  ",Feuil1!D76,"  ","commis. brutes")</f>
        <v/>
      </c>
      <c r="E351" s="430">
        <f>+IF(ISTEXT(Feuil1!AC76),0,Feuil1!AC76)+IF(ISTEXT(Feuil1!AK76),0,Feuil1!AK76)+IF(ISTEXT(Feuil1!AL76),0,Feuil1!AL76)</f>
        <v/>
      </c>
      <c r="F351" s="430" t="n"/>
    </row>
    <row r="352" ht="14.25" customHeight="1" s="219">
      <c r="A352" s="425">
        <f>Feuil1!$C$1</f>
        <v/>
      </c>
      <c r="B352" s="426" t="n"/>
      <c r="C352" s="431">
        <f>VLOOKUP(Feuil1!$C$5,Feuil3!$A$1:$C$12,3,FALSE())</f>
        <v/>
      </c>
      <c r="D352" s="429">
        <f>+$D$351</f>
        <v/>
      </c>
      <c r="E352" s="428">
        <f>+IF(Feuil1!AJ76&gt;0,Feuil1!AJ76-Feuil1!AH76,"")</f>
        <v/>
      </c>
      <c r="F352" s="428">
        <f>+IF(Feuil1!AJ76&lt;0,-Feuil1!AJ76-Feuil1!AH76,"")</f>
        <v/>
      </c>
    </row>
    <row r="353" ht="14.25" customHeight="1" s="219">
      <c r="A353" s="425">
        <f>Feuil1!$C$1</f>
        <v/>
      </c>
      <c r="B353" s="426" t="n"/>
      <c r="C353" s="431" t="n">
        <v>437600000</v>
      </c>
      <c r="D353" s="429">
        <f>+$D$351</f>
        <v/>
      </c>
      <c r="E353" s="430" t="n"/>
      <c r="F353" s="430">
        <f>+-Feuil1!AO76</f>
        <v/>
      </c>
    </row>
    <row r="354" ht="14.25" customHeight="1" s="219">
      <c r="A354" s="425">
        <f>Feuil1!$C$1</f>
        <v/>
      </c>
      <c r="B354" s="426" t="n"/>
      <c r="C354" s="431" t="n">
        <v>791000000</v>
      </c>
      <c r="D354" s="429">
        <f>+$D$351</f>
        <v/>
      </c>
      <c r="E354" s="430" t="n"/>
      <c r="F354" s="430">
        <f>+-Feuil1!AP76/1.2</f>
        <v/>
      </c>
    </row>
    <row r="355" ht="14.25" customHeight="1" s="219">
      <c r="A355" s="425">
        <f>Feuil1!$C$1</f>
        <v/>
      </c>
      <c r="B355" s="426" t="n"/>
      <c r="C355" s="431" t="n">
        <v>445717000</v>
      </c>
      <c r="D355" s="429">
        <f>+$D$351</f>
        <v/>
      </c>
      <c r="E355" s="430" t="n"/>
      <c r="F355" s="430">
        <f>+F354*0.2</f>
        <v/>
      </c>
    </row>
    <row r="356" ht="14.25" customHeight="1" s="219">
      <c r="A356" s="425">
        <f>Feuil1!$C$1</f>
        <v/>
      </c>
      <c r="B356" s="426" t="n"/>
      <c r="C356" s="431">
        <f>+CONCATENATE("F000",Feuil1!C76)</f>
        <v/>
      </c>
      <c r="D356" s="429">
        <f>+$D$351</f>
        <v/>
      </c>
      <c r="E356" s="430" t="n"/>
      <c r="F356" s="430">
        <f>+Feuil1!AS76</f>
        <v/>
      </c>
    </row>
    <row r="357" ht="14.25" customHeight="1" s="219">
      <c r="A357" s="425">
        <f>Feuil1!$C$1</f>
        <v/>
      </c>
      <c r="B357" s="426" t="n"/>
      <c r="C357" s="431">
        <f>VLOOKUP(Feuil1!$C$5,Feuil3!$A$1:$C$12,2,FALSE())</f>
        <v/>
      </c>
      <c r="D357" s="429">
        <f>+CONCATENATE(Feuil1!C77,"  ",Feuil1!D77,"  ","commis. brutes")</f>
        <v/>
      </c>
      <c r="E357" s="430">
        <f>+IF(ISTEXT(Feuil1!AC77),0,Feuil1!AC77)+IF(ISTEXT(Feuil1!AK77),0,Feuil1!AK77)+IF(ISTEXT(Feuil1!AL77),0,Feuil1!AL77)</f>
        <v/>
      </c>
      <c r="F357" s="430" t="n"/>
    </row>
    <row r="358" ht="14.25" customHeight="1" s="219">
      <c r="A358" s="425">
        <f>Feuil1!$C$1</f>
        <v/>
      </c>
      <c r="B358" s="426" t="n"/>
      <c r="C358" s="431">
        <f>VLOOKUP(Feuil1!$C$5,Feuil3!$A$1:$C$12,3,FALSE())</f>
        <v/>
      </c>
      <c r="D358" s="429">
        <f>+$D$357</f>
        <v/>
      </c>
      <c r="E358" s="428">
        <f>+IF(Feuil1!AJ77&gt;0,Feuil1!AJ77-Feuil1!AH77,"")</f>
        <v/>
      </c>
      <c r="F358" s="428">
        <f>+IF(Feuil1!AJ77&lt;0,-Feuil1!AJ77-Feuil1!AH77,"")</f>
        <v/>
      </c>
    </row>
    <row r="359" ht="14.25" customHeight="1" s="219">
      <c r="A359" s="425">
        <f>Feuil1!$C$1</f>
        <v/>
      </c>
      <c r="B359" s="426" t="n"/>
      <c r="C359" s="431" t="n">
        <v>437600000</v>
      </c>
      <c r="D359" s="429">
        <f>+$D$357</f>
        <v/>
      </c>
      <c r="E359" s="430" t="n"/>
      <c r="F359" s="430">
        <f>+-Feuil1!AO77</f>
        <v/>
      </c>
    </row>
    <row r="360" ht="14.25" customHeight="1" s="219">
      <c r="A360" s="425">
        <f>Feuil1!$C$1</f>
        <v/>
      </c>
      <c r="B360" s="426" t="n"/>
      <c r="C360" s="431" t="n">
        <v>791000000</v>
      </c>
      <c r="D360" s="429">
        <f>+$D$357</f>
        <v/>
      </c>
      <c r="E360" s="430" t="n"/>
      <c r="F360" s="430">
        <f>+-Feuil1!AP77/1.2</f>
        <v/>
      </c>
    </row>
    <row r="361" ht="14.25" customHeight="1" s="219">
      <c r="A361" s="425">
        <f>Feuil1!$C$1</f>
        <v/>
      </c>
      <c r="B361" s="426" t="n"/>
      <c r="C361" s="431" t="n">
        <v>445717000</v>
      </c>
      <c r="D361" s="429">
        <f>+$D$357</f>
        <v/>
      </c>
      <c r="E361" s="430" t="n"/>
      <c r="F361" s="430">
        <f>+F360*0.2</f>
        <v/>
      </c>
    </row>
    <row r="362" ht="14.25" customHeight="1" s="219">
      <c r="A362" s="425">
        <f>Feuil1!$C$1</f>
        <v/>
      </c>
      <c r="B362" s="426" t="n"/>
      <c r="C362" s="431">
        <f>+CONCATENATE("F000",Feuil1!C77)</f>
        <v/>
      </c>
      <c r="D362" s="429">
        <f>+$D$357</f>
        <v/>
      </c>
      <c r="E362" s="430" t="n"/>
      <c r="F362" s="430">
        <f>+Feuil1!AS77</f>
        <v/>
      </c>
    </row>
    <row r="363" ht="14.25" customHeight="1" s="219">
      <c r="A363" s="425">
        <f>Feuil1!$C$1</f>
        <v/>
      </c>
      <c r="B363" s="426" t="n"/>
      <c r="C363" s="431">
        <f>VLOOKUP(Feuil1!$C$5,Feuil3!$A$1:$C$12,2,FALSE())</f>
        <v/>
      </c>
      <c r="D363" s="429">
        <f>+CONCATENATE(Feuil1!C78,"  ",Feuil1!D78,"  ","commis. brutes")</f>
        <v/>
      </c>
      <c r="E363" s="430">
        <f>+IF(ISTEXT(Feuil1!AC78),0,Feuil1!AC78)+IF(ISTEXT(Feuil1!AK78),0,Feuil1!AK78)+IF(ISTEXT(Feuil1!AL78),0,Feuil1!AL78)</f>
        <v/>
      </c>
      <c r="F363" s="430" t="n"/>
    </row>
    <row r="364" ht="14.25" customHeight="1" s="219">
      <c r="A364" s="425">
        <f>Feuil1!$C$1</f>
        <v/>
      </c>
      <c r="B364" s="426" t="n"/>
      <c r="C364" s="431">
        <f>VLOOKUP(Feuil1!$C$5,Feuil3!$A$1:$C$12,3,FALSE())</f>
        <v/>
      </c>
      <c r="D364" s="429">
        <f>+$D$363</f>
        <v/>
      </c>
      <c r="E364" s="428">
        <f>+IF(Feuil1!AJ78&gt;0,Feuil1!AJ78-Feuil1!AH78,"")</f>
        <v/>
      </c>
      <c r="F364" s="428">
        <f>+IF(Feuil1!AJ78&lt;0,-Feuil1!AJ78-Feuil1!AH78,"")</f>
        <v/>
      </c>
    </row>
    <row r="365" ht="14.25" customHeight="1" s="219">
      <c r="A365" s="425">
        <f>Feuil1!$C$1</f>
        <v/>
      </c>
      <c r="B365" s="426" t="n"/>
      <c r="C365" s="431" t="n">
        <v>437600000</v>
      </c>
      <c r="D365" s="429">
        <f>+$D$363</f>
        <v/>
      </c>
      <c r="E365" s="430" t="n"/>
      <c r="F365" s="430">
        <f>+-Feuil1!AO78</f>
        <v/>
      </c>
    </row>
    <row r="366" ht="14.25" customHeight="1" s="219">
      <c r="A366" s="425">
        <f>Feuil1!$C$1</f>
        <v/>
      </c>
      <c r="B366" s="426" t="n"/>
      <c r="C366" s="431" t="n">
        <v>791000000</v>
      </c>
      <c r="D366" s="429">
        <f>+$D$363</f>
        <v/>
      </c>
      <c r="E366" s="430" t="n"/>
      <c r="F366" s="430">
        <f>+-Feuil1!AP78/1.2</f>
        <v/>
      </c>
    </row>
    <row r="367" ht="14.25" customHeight="1" s="219">
      <c r="A367" s="425">
        <f>Feuil1!$C$1</f>
        <v/>
      </c>
      <c r="B367" s="426" t="n"/>
      <c r="C367" s="431" t="n">
        <v>445717000</v>
      </c>
      <c r="D367" s="429">
        <f>+$D$363</f>
        <v/>
      </c>
      <c r="E367" s="430" t="n"/>
      <c r="F367" s="430">
        <f>+F366*0.2</f>
        <v/>
      </c>
    </row>
    <row r="368" ht="14.25" customHeight="1" s="219">
      <c r="A368" s="425">
        <f>Feuil1!$C$1</f>
        <v/>
      </c>
      <c r="B368" s="426" t="n"/>
      <c r="C368" s="431">
        <f>+CONCATENATE("F000",Feuil1!C78)</f>
        <v/>
      </c>
      <c r="D368" s="429">
        <f>+$D$363</f>
        <v/>
      </c>
      <c r="E368" s="430" t="n"/>
      <c r="F368" s="430">
        <f>+Feuil1!AS78</f>
        <v/>
      </c>
    </row>
    <row r="369" ht="14.25" customHeight="1" s="219">
      <c r="A369" s="425">
        <f>Feuil1!$C$1</f>
        <v/>
      </c>
      <c r="B369" s="426" t="n"/>
      <c r="C369" s="431">
        <f>VLOOKUP(Feuil1!$C$5,Feuil3!$A$1:$C$12,2,FALSE())</f>
        <v/>
      </c>
      <c r="D369" s="429">
        <f>+CONCATENATE(Feuil1!C79,"  ",Feuil1!D79,"  ","commis. brutes")</f>
        <v/>
      </c>
      <c r="E369" s="430">
        <f>+IF(ISTEXT(Feuil1!AC79),0,Feuil1!AC79)+IF(ISTEXT(Feuil1!AK79),0,Feuil1!AK79)+IF(ISTEXT(Feuil1!AL79),0,Feuil1!AL79)</f>
        <v/>
      </c>
      <c r="F369" s="430" t="n"/>
    </row>
    <row r="370" ht="14.25" customHeight="1" s="219">
      <c r="A370" s="425">
        <f>Feuil1!$C$1</f>
        <v/>
      </c>
      <c r="B370" s="426" t="n"/>
      <c r="C370" s="431">
        <f>VLOOKUP(Feuil1!$C$5,Feuil3!$A$1:$C$12,3,FALSE())</f>
        <v/>
      </c>
      <c r="D370" s="429">
        <f>+$D$369</f>
        <v/>
      </c>
      <c r="E370" s="428">
        <f>+IF(Feuil1!AJ79&gt;0,Feuil1!AJ79-Feuil1!AH79,"")</f>
        <v/>
      </c>
      <c r="F370" s="428">
        <f>+IF(Feuil1!AJ79&lt;0,-Feuil1!AJ79-Feuil1!AH79,"")</f>
        <v/>
      </c>
    </row>
    <row r="371" ht="14.25" customHeight="1" s="219">
      <c r="A371" s="425">
        <f>Feuil1!$C$1</f>
        <v/>
      </c>
      <c r="B371" s="426" t="n"/>
      <c r="C371" s="431" t="n">
        <v>437600000</v>
      </c>
      <c r="D371" s="429">
        <f>+$D$369</f>
        <v/>
      </c>
      <c r="E371" s="430" t="n"/>
      <c r="F371" s="430">
        <f>+-Feuil1!AO79</f>
        <v/>
      </c>
    </row>
    <row r="372" ht="14.25" customHeight="1" s="219">
      <c r="A372" s="425">
        <f>Feuil1!$C$1</f>
        <v/>
      </c>
      <c r="B372" s="426" t="n"/>
      <c r="C372" s="431" t="n">
        <v>791000000</v>
      </c>
      <c r="D372" s="429">
        <f>+$D$369</f>
        <v/>
      </c>
      <c r="E372" s="430" t="n"/>
      <c r="F372" s="430">
        <f>+-Feuil1!AP79/1.2</f>
        <v/>
      </c>
    </row>
    <row r="373" ht="14.25" customHeight="1" s="219">
      <c r="A373" s="425">
        <f>Feuil1!$C$1</f>
        <v/>
      </c>
      <c r="B373" s="426" t="n"/>
      <c r="C373" s="431" t="n">
        <v>445717000</v>
      </c>
      <c r="D373" s="429">
        <f>+$D$369</f>
        <v/>
      </c>
      <c r="E373" s="430" t="n"/>
      <c r="F373" s="430">
        <f>+F372*0.2</f>
        <v/>
      </c>
    </row>
    <row r="374" ht="14.25" customHeight="1" s="219">
      <c r="A374" s="425">
        <f>Feuil1!$C$1</f>
        <v/>
      </c>
      <c r="B374" s="426" t="n"/>
      <c r="C374" s="431">
        <f>+CONCATENATE("F000",Feuil1!C79)</f>
        <v/>
      </c>
      <c r="D374" s="429">
        <f>+$D$369</f>
        <v/>
      </c>
      <c r="E374" s="430" t="n"/>
      <c r="F374" s="430">
        <f>+Feuil1!AS79</f>
        <v/>
      </c>
    </row>
    <row r="375" ht="14.25" customHeight="1" s="219">
      <c r="A375" s="425">
        <f>Feuil1!$C$1</f>
        <v/>
      </c>
      <c r="B375" s="426" t="n"/>
      <c r="C375" s="431">
        <f>VLOOKUP(Feuil1!$C$5,Feuil3!$A$1:$C$12,2,FALSE())</f>
        <v/>
      </c>
      <c r="D375" s="429">
        <f>+CONCATENATE(Feuil1!C80,"  ",Feuil1!D80,"  ","commis. brutes")</f>
        <v/>
      </c>
      <c r="E375" s="430">
        <f>+IF(ISTEXT(Feuil1!AC80),0,Feuil1!AC80)+IF(ISTEXT(Feuil1!AK80),0,Feuil1!AK80)+IF(ISTEXT(Feuil1!AL80),0,Feuil1!AL80)</f>
        <v/>
      </c>
      <c r="F375" s="430" t="n"/>
    </row>
    <row r="376" ht="14.25" customHeight="1" s="219">
      <c r="A376" s="425">
        <f>Feuil1!$C$1</f>
        <v/>
      </c>
      <c r="B376" s="426" t="n"/>
      <c r="C376" s="431">
        <f>VLOOKUP(Feuil1!$C$5,Feuil3!$A$1:$C$12,3,FALSE())</f>
        <v/>
      </c>
      <c r="D376" s="429">
        <f>+$D$375</f>
        <v/>
      </c>
      <c r="E376" s="428">
        <f>+IF(Feuil1!AJ80&gt;0,Feuil1!AJ80-Feuil1!AH80,"")</f>
        <v/>
      </c>
      <c r="F376" s="428">
        <f>+IF(Feuil1!AJ80&lt;0,-Feuil1!AJ80-Feuil1!AH80,"")</f>
        <v/>
      </c>
    </row>
    <row r="377" ht="14.25" customHeight="1" s="219">
      <c r="A377" s="425">
        <f>Feuil1!$C$1</f>
        <v/>
      </c>
      <c r="B377" s="426" t="n"/>
      <c r="C377" s="431" t="n">
        <v>437600000</v>
      </c>
      <c r="D377" s="429">
        <f>+$D$375</f>
        <v/>
      </c>
      <c r="E377" s="430" t="n"/>
      <c r="F377" s="430">
        <f>+-Feuil1!AO80</f>
        <v/>
      </c>
    </row>
    <row r="378" ht="14.25" customHeight="1" s="219">
      <c r="A378" s="425">
        <f>Feuil1!$C$1</f>
        <v/>
      </c>
      <c r="B378" s="426" t="n"/>
      <c r="C378" s="431" t="n">
        <v>791000000</v>
      </c>
      <c r="D378" s="429">
        <f>+$D$375</f>
        <v/>
      </c>
      <c r="E378" s="430" t="n"/>
      <c r="F378" s="430">
        <f>+-Feuil1!AP80/1.2</f>
        <v/>
      </c>
    </row>
    <row r="379" ht="14.25" customHeight="1" s="219">
      <c r="A379" s="425">
        <f>Feuil1!$C$1</f>
        <v/>
      </c>
      <c r="B379" s="426" t="n"/>
      <c r="C379" s="431" t="n">
        <v>445717000</v>
      </c>
      <c r="D379" s="429">
        <f>+$D$375</f>
        <v/>
      </c>
      <c r="E379" s="430" t="n"/>
      <c r="F379" s="430">
        <f>+F378*0.2</f>
        <v/>
      </c>
    </row>
    <row r="380" ht="14.25" customHeight="1" s="219">
      <c r="A380" s="425">
        <f>Feuil1!$C$1</f>
        <v/>
      </c>
      <c r="B380" s="426" t="n"/>
      <c r="C380" s="431">
        <f>+CONCATENATE("F000",Feuil1!C80)</f>
        <v/>
      </c>
      <c r="D380" s="429">
        <f>+$D$375</f>
        <v/>
      </c>
      <c r="E380" s="430" t="n"/>
      <c r="F380" s="430">
        <f>+Feuil1!AS80</f>
        <v/>
      </c>
    </row>
    <row r="381" ht="14.25" customHeight="1" s="219">
      <c r="A381" s="425">
        <f>Feuil1!$C$1</f>
        <v/>
      </c>
      <c r="B381" s="426" t="n"/>
      <c r="C381" s="431">
        <f>VLOOKUP(Feuil1!$C$5,Feuil3!$A$1:$C$12,2,FALSE())</f>
        <v/>
      </c>
      <c r="D381" s="429">
        <f>+CONCATENATE(Feuil1!C81,"  ",Feuil1!D81,"  ","commis. brutes")</f>
        <v/>
      </c>
      <c r="E381" s="430">
        <f>+IF(ISTEXT(Feuil1!AC81),0,Feuil1!AC81)+IF(ISTEXT(Feuil1!AK81),0,Feuil1!AK81)+IF(ISTEXT(Feuil1!AL81),0,Feuil1!AL81)</f>
        <v/>
      </c>
      <c r="F381" s="430" t="n"/>
    </row>
    <row r="382" ht="14.25" customHeight="1" s="219">
      <c r="A382" s="425">
        <f>Feuil1!$C$1</f>
        <v/>
      </c>
      <c r="B382" s="426" t="n"/>
      <c r="C382" s="431">
        <f>VLOOKUP(Feuil1!$C$5,Feuil3!$A$1:$C$12,3,FALSE())</f>
        <v/>
      </c>
      <c r="D382" s="429">
        <f>+$D$381</f>
        <v/>
      </c>
      <c r="E382" s="428">
        <f>+IF(Feuil1!AJ81&gt;0,Feuil1!AJ81-Feuil1!AH81,"")</f>
        <v/>
      </c>
      <c r="F382" s="428">
        <f>+IF(Feuil1!AJ81&lt;0,-Feuil1!AJ81-Feuil1!AH81,"")</f>
        <v/>
      </c>
    </row>
    <row r="383" ht="14.25" customHeight="1" s="219">
      <c r="A383" s="425">
        <f>Feuil1!$C$1</f>
        <v/>
      </c>
      <c r="B383" s="426" t="n"/>
      <c r="C383" s="431" t="n">
        <v>437600000</v>
      </c>
      <c r="D383" s="429">
        <f>+$D$381</f>
        <v/>
      </c>
      <c r="E383" s="430" t="n"/>
      <c r="F383" s="430">
        <f>+-Feuil1!AO81</f>
        <v/>
      </c>
    </row>
    <row r="384" ht="14.25" customHeight="1" s="219">
      <c r="A384" s="425">
        <f>Feuil1!$C$1</f>
        <v/>
      </c>
      <c r="B384" s="426" t="n"/>
      <c r="C384" s="431" t="n">
        <v>791000000</v>
      </c>
      <c r="D384" s="429">
        <f>+$D$381</f>
        <v/>
      </c>
      <c r="E384" s="430" t="n"/>
      <c r="F384" s="430">
        <f>+-Feuil1!AP81/1.2</f>
        <v/>
      </c>
    </row>
    <row r="385" ht="14.25" customHeight="1" s="219">
      <c r="A385" s="425">
        <f>Feuil1!$C$1</f>
        <v/>
      </c>
      <c r="B385" s="426" t="n"/>
      <c r="C385" s="431" t="n">
        <v>445717000</v>
      </c>
      <c r="D385" s="429">
        <f>+$D$381</f>
        <v/>
      </c>
      <c r="E385" s="430" t="n"/>
      <c r="F385" s="430">
        <f>+F384*0.2</f>
        <v/>
      </c>
    </row>
    <row r="386" ht="14.25" customHeight="1" s="219">
      <c r="A386" s="425">
        <f>Feuil1!$C$1</f>
        <v/>
      </c>
      <c r="B386" s="426" t="n"/>
      <c r="C386" s="431">
        <f>+CONCATENATE("F000",Feuil1!C81)</f>
        <v/>
      </c>
      <c r="D386" s="429">
        <f>+$D$381</f>
        <v/>
      </c>
      <c r="E386" s="430" t="n"/>
      <c r="F386" s="430">
        <f>+Feuil1!AS81</f>
        <v/>
      </c>
    </row>
    <row r="387" ht="14.25" customHeight="1" s="219">
      <c r="A387" s="425">
        <f>Feuil1!$C$1</f>
        <v/>
      </c>
      <c r="B387" s="426" t="n"/>
      <c r="C387" s="431">
        <f>VLOOKUP(Feuil1!$C$5,Feuil3!$A$1:$C$12,2,FALSE())</f>
        <v/>
      </c>
      <c r="D387" s="429">
        <f>+CONCATENATE(Feuil1!C82,"  ",Feuil1!D82,"  ","commis. brutes")</f>
        <v/>
      </c>
      <c r="E387" s="430">
        <f>+IF(ISTEXT(Feuil1!AC82),0,Feuil1!AC82)+IF(ISTEXT(Feuil1!AK82),0,Feuil1!AK82)+IF(ISTEXT(Feuil1!AL82),0,Feuil1!AL82)</f>
        <v/>
      </c>
      <c r="F387" s="430" t="n"/>
    </row>
    <row r="388" ht="14.25" customHeight="1" s="219">
      <c r="A388" s="425">
        <f>Feuil1!$C$1</f>
        <v/>
      </c>
      <c r="B388" s="426" t="n"/>
      <c r="C388" s="431">
        <f>VLOOKUP(Feuil1!$C$5,Feuil3!$A$1:$C$12,3,FALSE())</f>
        <v/>
      </c>
      <c r="D388" s="429">
        <f>+$D$387</f>
        <v/>
      </c>
      <c r="E388" s="428">
        <f>+IF(Feuil1!AJ82&gt;0,Feuil1!AJ82-Feuil1!AH82,"")</f>
        <v/>
      </c>
      <c r="F388" s="428">
        <f>+IF(Feuil1!AJ82&lt;0,-Feuil1!AJ82-Feuil1!AH82,"")</f>
        <v/>
      </c>
    </row>
    <row r="389" ht="14.25" customHeight="1" s="219">
      <c r="A389" s="425">
        <f>Feuil1!$C$1</f>
        <v/>
      </c>
      <c r="B389" s="426" t="n"/>
      <c r="C389" s="431" t="n">
        <v>437600000</v>
      </c>
      <c r="D389" s="429">
        <f>+$D$387</f>
        <v/>
      </c>
      <c r="E389" s="430" t="n"/>
      <c r="F389" s="430">
        <f>+-Feuil1!AO82</f>
        <v/>
      </c>
    </row>
    <row r="390" ht="14.25" customHeight="1" s="219">
      <c r="A390" s="425">
        <f>Feuil1!$C$1</f>
        <v/>
      </c>
      <c r="B390" s="426" t="n"/>
      <c r="C390" s="431" t="n">
        <v>791000000</v>
      </c>
      <c r="D390" s="429">
        <f>+$D$387</f>
        <v/>
      </c>
      <c r="E390" s="430" t="n"/>
      <c r="F390" s="430">
        <f>+-Feuil1!AP82/1.2</f>
        <v/>
      </c>
    </row>
    <row r="391" ht="14.25" customHeight="1" s="219">
      <c r="A391" s="425">
        <f>Feuil1!$C$1</f>
        <v/>
      </c>
      <c r="B391" s="426" t="n"/>
      <c r="C391" s="431" t="n">
        <v>445717000</v>
      </c>
      <c r="D391" s="429">
        <f>+$D$387</f>
        <v/>
      </c>
      <c r="E391" s="430" t="n"/>
      <c r="F391" s="430">
        <f>+F390*0.2</f>
        <v/>
      </c>
    </row>
    <row r="392" ht="14.25" customHeight="1" s="219">
      <c r="A392" s="425">
        <f>Feuil1!$C$1</f>
        <v/>
      </c>
      <c r="B392" s="426" t="n"/>
      <c r="C392" s="431">
        <f>+CONCATENATE("F000",Feuil1!C82)</f>
        <v/>
      </c>
      <c r="D392" s="429">
        <f>+$D$387</f>
        <v/>
      </c>
      <c r="E392" s="430" t="n"/>
      <c r="F392" s="430">
        <f>+Feuil1!AS82</f>
        <v/>
      </c>
    </row>
    <row r="393" ht="14.25" customHeight="1" s="219">
      <c r="A393" s="425">
        <f>Feuil1!$C$1</f>
        <v/>
      </c>
      <c r="B393" s="426" t="n"/>
      <c r="C393" s="431">
        <f>VLOOKUP(Feuil1!$C$5,Feuil3!$A$1:$C$12,2,FALSE())</f>
        <v/>
      </c>
      <c r="D393" s="429">
        <f>+CONCATENATE(Feuil1!C83,"  ",Feuil1!D83,"  ","commis. brutes")</f>
        <v/>
      </c>
      <c r="E393" s="430">
        <f>+IF(ISTEXT(Feuil1!AC83),0,Feuil1!AC83)+IF(ISTEXT(Feuil1!AK83),0,Feuil1!AK83)+IF(ISTEXT(Feuil1!AL83),0,Feuil1!AL83)</f>
        <v/>
      </c>
      <c r="F393" s="430" t="n"/>
    </row>
    <row r="394" ht="14.25" customHeight="1" s="219">
      <c r="A394" s="425">
        <f>Feuil1!$C$1</f>
        <v/>
      </c>
      <c r="B394" s="426" t="n"/>
      <c r="C394" s="431">
        <f>VLOOKUP(Feuil1!$C$5,Feuil3!$A$1:$C$12,3,FALSE())</f>
        <v/>
      </c>
      <c r="D394" s="429">
        <f>+$D$393</f>
        <v/>
      </c>
      <c r="E394" s="428">
        <f>+IF(Feuil1!AJ83&gt;0,Feuil1!AJ83-Feuil1!AH83,"")</f>
        <v/>
      </c>
      <c r="F394" s="428">
        <f>+IF(Feuil1!AJ83&lt;0,-Feuil1!AJ83-Feuil1!AH83,"")</f>
        <v/>
      </c>
    </row>
    <row r="395" ht="14.25" customHeight="1" s="219">
      <c r="A395" s="425">
        <f>Feuil1!$C$1</f>
        <v/>
      </c>
      <c r="B395" s="426" t="n"/>
      <c r="C395" s="431" t="n">
        <v>437600000</v>
      </c>
      <c r="D395" s="429">
        <f>+$D$393</f>
        <v/>
      </c>
      <c r="E395" s="430" t="n"/>
      <c r="F395" s="430">
        <f>+-Feuil1!AO83</f>
        <v/>
      </c>
    </row>
    <row r="396" ht="14.25" customHeight="1" s="219">
      <c r="A396" s="425">
        <f>Feuil1!$C$1</f>
        <v/>
      </c>
      <c r="B396" s="426" t="n"/>
      <c r="C396" s="431" t="n">
        <v>791000000</v>
      </c>
      <c r="D396" s="429">
        <f>+$D$393</f>
        <v/>
      </c>
      <c r="E396" s="430" t="n"/>
      <c r="F396" s="430">
        <f>+-Feuil1!AP83/1.2</f>
        <v/>
      </c>
    </row>
    <row r="397" ht="14.25" customHeight="1" s="219">
      <c r="A397" s="425">
        <f>Feuil1!$C$1</f>
        <v/>
      </c>
      <c r="B397" s="426" t="n"/>
      <c r="C397" s="431" t="n">
        <v>445717000</v>
      </c>
      <c r="D397" s="429">
        <f>+$D$393</f>
        <v/>
      </c>
      <c r="E397" s="430" t="n"/>
      <c r="F397" s="430">
        <f>+F396*0.2</f>
        <v/>
      </c>
    </row>
    <row r="398" ht="14.25" customHeight="1" s="219">
      <c r="A398" s="425">
        <f>Feuil1!$C$1</f>
        <v/>
      </c>
      <c r="B398" s="426" t="n"/>
      <c r="C398" s="431">
        <f>+CONCATENATE("F000",Feuil1!C83)</f>
        <v/>
      </c>
      <c r="D398" s="429">
        <f>+$D$393</f>
        <v/>
      </c>
      <c r="E398" s="430" t="n"/>
      <c r="F398" s="430">
        <f>+Feuil1!AS83</f>
        <v/>
      </c>
    </row>
    <row r="399" ht="14.25" customHeight="1" s="219">
      <c r="A399" s="425">
        <f>Feuil1!$C$1</f>
        <v/>
      </c>
      <c r="B399" s="426" t="n"/>
      <c r="C399" s="431">
        <f>VLOOKUP(Feuil1!$C$5,Feuil3!$A$1:$C$12,2,FALSE())</f>
        <v/>
      </c>
      <c r="D399" s="429">
        <f>+CONCATENATE(Feuil1!C84,"  ",Feuil1!D84,"  ","commis. brutes")</f>
        <v/>
      </c>
      <c r="E399" s="430">
        <f>+IF(ISTEXT(Feuil1!AC84),0,Feuil1!AC84)+IF(ISTEXT(Feuil1!AK84),0,Feuil1!AK84)+IF(ISTEXT(Feuil1!AL84),0,Feuil1!AL84)</f>
        <v/>
      </c>
      <c r="F399" s="430" t="n"/>
    </row>
    <row r="400" ht="14.25" customHeight="1" s="219">
      <c r="A400" s="425">
        <f>Feuil1!$C$1</f>
        <v/>
      </c>
      <c r="B400" s="426" t="n"/>
      <c r="C400" s="431">
        <f>VLOOKUP(Feuil1!$C$5,Feuil3!$A$1:$C$12,3,FALSE())</f>
        <v/>
      </c>
      <c r="D400" s="429">
        <f>+$D$399</f>
        <v/>
      </c>
      <c r="E400" s="428">
        <f>+IF(Feuil1!AJ84&gt;0,Feuil1!AJ84-Feuil1!AH84,"")</f>
        <v/>
      </c>
      <c r="F400" s="428">
        <f>+IF(Feuil1!AJ84&lt;0,-Feuil1!AJ84-Feuil1!AH84,"")</f>
        <v/>
      </c>
    </row>
    <row r="401" ht="14.25" customHeight="1" s="219">
      <c r="A401" s="425">
        <f>Feuil1!$C$1</f>
        <v/>
      </c>
      <c r="B401" s="426" t="n"/>
      <c r="C401" s="431" t="n">
        <v>437600000</v>
      </c>
      <c r="D401" s="429">
        <f>+$D$399</f>
        <v/>
      </c>
      <c r="E401" s="430" t="n"/>
      <c r="F401" s="430">
        <f>+-Feuil1!AO84</f>
        <v/>
      </c>
    </row>
    <row r="402" ht="14.25" customHeight="1" s="219">
      <c r="A402" s="425">
        <f>Feuil1!$C$1</f>
        <v/>
      </c>
      <c r="B402" s="426" t="n"/>
      <c r="C402" s="431" t="n">
        <v>791000000</v>
      </c>
      <c r="D402" s="429">
        <f>+$D$399</f>
        <v/>
      </c>
      <c r="E402" s="430" t="n"/>
      <c r="F402" s="430">
        <f>+-Feuil1!AP84/1.2</f>
        <v/>
      </c>
    </row>
    <row r="403" ht="14.25" customHeight="1" s="219">
      <c r="A403" s="425">
        <f>Feuil1!$C$1</f>
        <v/>
      </c>
      <c r="B403" s="426" t="n"/>
      <c r="C403" s="431" t="n">
        <v>445717000</v>
      </c>
      <c r="D403" s="429">
        <f>+$D$399</f>
        <v/>
      </c>
      <c r="E403" s="430" t="n"/>
      <c r="F403" s="430">
        <f>+F402*0.2</f>
        <v/>
      </c>
    </row>
    <row r="404" ht="14.25" customHeight="1" s="219">
      <c r="A404" s="425">
        <f>Feuil1!$C$1</f>
        <v/>
      </c>
      <c r="B404" s="426" t="n"/>
      <c r="C404" s="431">
        <f>+CONCATENATE("F000",Feuil1!C84)</f>
        <v/>
      </c>
      <c r="D404" s="429">
        <f>+$D$399</f>
        <v/>
      </c>
      <c r="E404" s="430" t="n"/>
      <c r="F404" s="430">
        <f>+Feuil1!AS84</f>
        <v/>
      </c>
    </row>
    <row r="405" ht="14.25" customHeight="1" s="219">
      <c r="A405" s="425">
        <f>Feuil1!$C$1</f>
        <v/>
      </c>
      <c r="B405" s="426" t="n"/>
      <c r="C405" s="431">
        <f>VLOOKUP(Feuil1!$C$5,Feuil3!$A$1:$C$12,2,FALSE())</f>
        <v/>
      </c>
      <c r="D405" s="429">
        <f>+CONCATENATE(Feuil1!C85,"  ",Feuil1!D85,"  ","commis. brutes")</f>
        <v/>
      </c>
      <c r="E405" s="430">
        <f>+IF(ISTEXT(Feuil1!AC85),0,Feuil1!AC85)+IF(ISTEXT(Feuil1!AK85),0,Feuil1!AK85)+IF(ISTEXT(Feuil1!AL85),0,Feuil1!AL85)</f>
        <v/>
      </c>
      <c r="F405" s="430" t="n"/>
    </row>
    <row r="406" ht="14.25" customHeight="1" s="219">
      <c r="A406" s="425">
        <f>Feuil1!$C$1</f>
        <v/>
      </c>
      <c r="B406" s="426" t="n"/>
      <c r="C406" s="431">
        <f>VLOOKUP(Feuil1!$C$5,Feuil3!$A$1:$C$12,3,FALSE())</f>
        <v/>
      </c>
      <c r="D406" s="429">
        <f>+$D$405</f>
        <v/>
      </c>
      <c r="E406" s="428">
        <f>+IF(Feuil1!AJ85&gt;0,Feuil1!AJ85-Feuil1!AH85,"")</f>
        <v/>
      </c>
      <c r="F406" s="428">
        <f>+IF(Feuil1!AJ85&lt;0,-Feuil1!AJ85-Feuil1!AH85,"")</f>
        <v/>
      </c>
    </row>
    <row r="407" ht="14.25" customHeight="1" s="219">
      <c r="A407" s="425">
        <f>Feuil1!$C$1</f>
        <v/>
      </c>
      <c r="B407" s="426" t="n"/>
      <c r="C407" s="431" t="n">
        <v>437600000</v>
      </c>
      <c r="D407" s="429">
        <f>+$D$405</f>
        <v/>
      </c>
      <c r="E407" s="430" t="n"/>
      <c r="F407" s="430">
        <f>+-Feuil1!AO85</f>
        <v/>
      </c>
    </row>
    <row r="408" ht="14.25" customHeight="1" s="219">
      <c r="A408" s="425">
        <f>Feuil1!$C$1</f>
        <v/>
      </c>
      <c r="B408" s="426" t="n"/>
      <c r="C408" s="431" t="n">
        <v>791000000</v>
      </c>
      <c r="D408" s="429">
        <f>+$D$405</f>
        <v/>
      </c>
      <c r="E408" s="430" t="n"/>
      <c r="F408" s="430">
        <f>+-Feuil1!AP85/1.2</f>
        <v/>
      </c>
    </row>
    <row r="409" ht="14.25" customHeight="1" s="219">
      <c r="A409" s="425">
        <f>Feuil1!$C$1</f>
        <v/>
      </c>
      <c r="B409" s="426" t="n"/>
      <c r="C409" s="431" t="n">
        <v>445717000</v>
      </c>
      <c r="D409" s="429">
        <f>+$D$405</f>
        <v/>
      </c>
      <c r="E409" s="430" t="n"/>
      <c r="F409" s="430">
        <f>+F408*0.2</f>
        <v/>
      </c>
    </row>
    <row r="410" ht="14.25" customHeight="1" s="219">
      <c r="A410" s="425">
        <f>Feuil1!$C$1</f>
        <v/>
      </c>
      <c r="B410" s="426" t="n"/>
      <c r="C410" s="431">
        <f>+CONCATENATE("F000",Feuil1!C85)</f>
        <v/>
      </c>
      <c r="D410" s="429">
        <f>+$D$405</f>
        <v/>
      </c>
      <c r="E410" s="430" t="n"/>
      <c r="F410" s="430">
        <f>+Feuil1!AS85</f>
        <v/>
      </c>
    </row>
    <row r="411" ht="14.25" customHeight="1" s="219">
      <c r="A411" s="425">
        <f>Feuil1!$C$1</f>
        <v/>
      </c>
      <c r="B411" s="426" t="n"/>
      <c r="C411" s="431">
        <f>VLOOKUP(Feuil1!$C$5,Feuil3!$A$1:$C$12,2,FALSE())</f>
        <v/>
      </c>
      <c r="D411" s="429">
        <f>+CONCATENATE(Feuil1!C86,"  ",Feuil1!D86,"  ","commis. brutes")</f>
        <v/>
      </c>
      <c r="E411" s="430">
        <f>+IF(ISTEXT(Feuil1!AC86),0,Feuil1!AC86)+IF(ISTEXT(Feuil1!AK86),0,Feuil1!AK86)+IF(ISTEXT(Feuil1!AL86),0,Feuil1!AL86)</f>
        <v/>
      </c>
      <c r="F411" s="430" t="n"/>
    </row>
    <row r="412" ht="14.25" customHeight="1" s="219">
      <c r="A412" s="425">
        <f>Feuil1!$C$1</f>
        <v/>
      </c>
      <c r="B412" s="426" t="n"/>
      <c r="C412" s="431">
        <f>VLOOKUP(Feuil1!$C$5,Feuil3!$A$1:$C$12,3,FALSE())</f>
        <v/>
      </c>
      <c r="D412" s="429">
        <f>+$D$411</f>
        <v/>
      </c>
      <c r="E412" s="428">
        <f>+IF(Feuil1!AJ86&gt;0,Feuil1!AJ86-Feuil1!AH86,"")</f>
        <v/>
      </c>
      <c r="F412" s="428">
        <f>+IF(Feuil1!AJ86&lt;0,-Feuil1!AJ86-Feuil1!AH86,"")</f>
        <v/>
      </c>
    </row>
    <row r="413" ht="14.25" customHeight="1" s="219">
      <c r="A413" s="425">
        <f>Feuil1!$C$1</f>
        <v/>
      </c>
      <c r="B413" s="426" t="n"/>
      <c r="C413" s="431" t="n">
        <v>437600000</v>
      </c>
      <c r="D413" s="429">
        <f>+$D$411</f>
        <v/>
      </c>
      <c r="E413" s="430" t="n"/>
      <c r="F413" s="430">
        <f>+-Feuil1!AO86</f>
        <v/>
      </c>
    </row>
    <row r="414" ht="14.25" customHeight="1" s="219">
      <c r="A414" s="425">
        <f>Feuil1!$C$1</f>
        <v/>
      </c>
      <c r="B414" s="426" t="n"/>
      <c r="C414" s="431" t="n">
        <v>791000000</v>
      </c>
      <c r="D414" s="429">
        <f>+$D$411</f>
        <v/>
      </c>
      <c r="E414" s="430" t="n"/>
      <c r="F414" s="430">
        <f>+-Feuil1!AP86/1.2</f>
        <v/>
      </c>
    </row>
    <row r="415" ht="14.25" customHeight="1" s="219">
      <c r="A415" s="425">
        <f>Feuil1!$C$1</f>
        <v/>
      </c>
      <c r="B415" s="426" t="n"/>
      <c r="C415" s="431" t="n">
        <v>445717000</v>
      </c>
      <c r="D415" s="429">
        <f>+$D$411</f>
        <v/>
      </c>
      <c r="E415" s="430" t="n"/>
      <c r="F415" s="430">
        <f>+F414*0.2</f>
        <v/>
      </c>
    </row>
    <row r="416" ht="14.25" customHeight="1" s="219">
      <c r="A416" s="425">
        <f>Feuil1!$C$1</f>
        <v/>
      </c>
      <c r="B416" s="426" t="n"/>
      <c r="C416" s="431">
        <f>+CONCATENATE("F000",Feuil1!C86)</f>
        <v/>
      </c>
      <c r="D416" s="429">
        <f>+$D$411</f>
        <v/>
      </c>
      <c r="E416" s="430" t="n"/>
      <c r="F416" s="430">
        <f>+Feuil1!AS86</f>
        <v/>
      </c>
    </row>
    <row r="417" ht="14.25" customHeight="1" s="219">
      <c r="A417" s="425">
        <f>Feuil1!$C$1</f>
        <v/>
      </c>
      <c r="B417" s="426" t="n"/>
      <c r="C417" s="431">
        <f>VLOOKUP(Feuil1!$C$5,Feuil3!$A$1:$C$12,2,FALSE())</f>
        <v/>
      </c>
      <c r="D417" s="429">
        <f>+CONCATENATE(Feuil1!C87,"  ",Feuil1!D87,"  ","commis. brutes")</f>
        <v/>
      </c>
      <c r="E417" s="430">
        <f>+IF(ISTEXT(Feuil1!AC87),0,Feuil1!AC87)+IF(ISTEXT(Feuil1!AK87),0,Feuil1!AK87)+IF(ISTEXT(Feuil1!AL87),0,Feuil1!AL87)</f>
        <v/>
      </c>
      <c r="F417" s="430" t="n"/>
    </row>
    <row r="418" ht="14.25" customHeight="1" s="219">
      <c r="A418" s="425">
        <f>Feuil1!$C$1</f>
        <v/>
      </c>
      <c r="B418" s="426" t="n"/>
      <c r="C418" s="431">
        <f>VLOOKUP(Feuil1!$C$5,Feuil3!$A$1:$C$12,3,FALSE())</f>
        <v/>
      </c>
      <c r="D418" s="429">
        <f>+$D$417</f>
        <v/>
      </c>
      <c r="E418" s="428">
        <f>+IF(Feuil1!AJ87&gt;0,Feuil1!AJ87-Feuil1!AH87,"")</f>
        <v/>
      </c>
      <c r="F418" s="428">
        <f>+IF(Feuil1!AJ87&lt;0,-Feuil1!AJ87-Feuil1!AH87,"")</f>
        <v/>
      </c>
    </row>
    <row r="419" ht="14.25" customHeight="1" s="219">
      <c r="A419" s="425">
        <f>Feuil1!$C$1</f>
        <v/>
      </c>
      <c r="B419" s="426" t="n"/>
      <c r="C419" s="431" t="n">
        <v>437600000</v>
      </c>
      <c r="D419" s="429">
        <f>+$D$417</f>
        <v/>
      </c>
      <c r="E419" s="430" t="n"/>
      <c r="F419" s="430">
        <f>+-Feuil1!AO87</f>
        <v/>
      </c>
    </row>
    <row r="420" ht="14.25" customHeight="1" s="219">
      <c r="A420" s="425">
        <f>Feuil1!$C$1</f>
        <v/>
      </c>
      <c r="B420" s="426" t="n"/>
      <c r="C420" s="431" t="n">
        <v>791000000</v>
      </c>
      <c r="D420" s="429">
        <f>+$D$417</f>
        <v/>
      </c>
      <c r="E420" s="430" t="n"/>
      <c r="F420" s="430">
        <f>+-Feuil1!AP87/1.2</f>
        <v/>
      </c>
    </row>
    <row r="421" ht="14.25" customHeight="1" s="219">
      <c r="A421" s="425">
        <f>Feuil1!$C$1</f>
        <v/>
      </c>
      <c r="B421" s="426" t="n"/>
      <c r="C421" s="431" t="n">
        <v>445717000</v>
      </c>
      <c r="D421" s="429">
        <f>+$D$417</f>
        <v/>
      </c>
      <c r="E421" s="430" t="n"/>
      <c r="F421" s="430">
        <f>+F420*0.2</f>
        <v/>
      </c>
    </row>
    <row r="422" ht="14.25" customHeight="1" s="219">
      <c r="A422" s="425">
        <f>Feuil1!$C$1</f>
        <v/>
      </c>
      <c r="B422" s="426" t="n"/>
      <c r="C422" s="431">
        <f>+CONCATENATE("F000",Feuil1!C87)</f>
        <v/>
      </c>
      <c r="D422" s="429">
        <f>+$D$417</f>
        <v/>
      </c>
      <c r="E422" s="430" t="n"/>
      <c r="F422" s="430">
        <f>+Feuil1!AS87</f>
        <v/>
      </c>
    </row>
    <row r="423" ht="14.25" customHeight="1" s="219">
      <c r="A423" s="425">
        <f>Feuil1!$C$1</f>
        <v/>
      </c>
      <c r="B423" s="426" t="n"/>
      <c r="C423" s="431">
        <f>VLOOKUP(Feuil1!$C$5,Feuil3!$A$1:$C$12,2,FALSE())</f>
        <v/>
      </c>
      <c r="D423" s="429">
        <f>+CONCATENATE(Feuil1!C88,"  ",Feuil1!D88,"  ","commis. brutes")</f>
        <v/>
      </c>
      <c r="E423" s="430">
        <f>+IF(ISTEXT(Feuil1!AC88),0,Feuil1!AC88)+IF(ISTEXT(Feuil1!AK88),0,Feuil1!AK88)+IF(ISTEXT(Feuil1!AL88),0,Feuil1!AL88)</f>
        <v/>
      </c>
      <c r="F423" s="430" t="n"/>
    </row>
    <row r="424" ht="14.25" customHeight="1" s="219">
      <c r="A424" s="425">
        <f>Feuil1!$C$1</f>
        <v/>
      </c>
      <c r="B424" s="426" t="n"/>
      <c r="C424" s="431">
        <f>VLOOKUP(Feuil1!$C$5,Feuil3!$A$1:$C$12,3,FALSE())</f>
        <v/>
      </c>
      <c r="D424" s="429">
        <f>+$D$423</f>
        <v/>
      </c>
      <c r="E424" s="428">
        <f>+IF(Feuil1!AJ88&gt;0,Feuil1!AJ88-Feuil1!AH88,"")</f>
        <v/>
      </c>
      <c r="F424" s="428">
        <f>+IF(Feuil1!AJ88&lt;0,-Feuil1!AJ88-Feuil1!AH88,"")</f>
        <v/>
      </c>
    </row>
    <row r="425" ht="14.25" customHeight="1" s="219">
      <c r="A425" s="425">
        <f>Feuil1!$C$1</f>
        <v/>
      </c>
      <c r="B425" s="426" t="n"/>
      <c r="C425" s="431" t="n">
        <v>437600000</v>
      </c>
      <c r="D425" s="429">
        <f>+$D$423</f>
        <v/>
      </c>
      <c r="E425" s="430" t="n"/>
      <c r="F425" s="430">
        <f>+-Feuil1!AO88</f>
        <v/>
      </c>
    </row>
    <row r="426" ht="14.25" customHeight="1" s="219">
      <c r="A426" s="425">
        <f>Feuil1!$C$1</f>
        <v/>
      </c>
      <c r="B426" s="426" t="n"/>
      <c r="C426" s="431" t="n">
        <v>791000000</v>
      </c>
      <c r="D426" s="429">
        <f>+$D$423</f>
        <v/>
      </c>
      <c r="E426" s="430" t="n"/>
      <c r="F426" s="430">
        <f>+-Feuil1!AP88/1.2</f>
        <v/>
      </c>
    </row>
    <row r="427" ht="14.25" customHeight="1" s="219">
      <c r="A427" s="425">
        <f>Feuil1!$C$1</f>
        <v/>
      </c>
      <c r="B427" s="426" t="n"/>
      <c r="C427" s="431" t="n">
        <v>445717000</v>
      </c>
      <c r="D427" s="429">
        <f>+$D$423</f>
        <v/>
      </c>
      <c r="E427" s="430" t="n"/>
      <c r="F427" s="430">
        <f>+F426*0.2</f>
        <v/>
      </c>
    </row>
    <row r="428" ht="14.25" customHeight="1" s="219">
      <c r="A428" s="425">
        <f>Feuil1!$C$1</f>
        <v/>
      </c>
      <c r="B428" s="426" t="n"/>
      <c r="C428" s="431">
        <f>+CONCATENATE("F000",Feuil1!C88)</f>
        <v/>
      </c>
      <c r="D428" s="429">
        <f>+$D$423</f>
        <v/>
      </c>
      <c r="E428" s="430" t="n"/>
      <c r="F428" s="430">
        <f>+Feuil1!AS88</f>
        <v/>
      </c>
    </row>
    <row r="429" ht="14.25" customHeight="1" s="219">
      <c r="A429" s="425">
        <f>Feuil1!$C$1</f>
        <v/>
      </c>
      <c r="B429" s="426" t="n"/>
      <c r="C429" s="431">
        <f>VLOOKUP(Feuil1!$C$5,Feuil3!$A$1:$C$12,2,FALSE())</f>
        <v/>
      </c>
      <c r="D429" s="429">
        <f>+CONCATENATE(Feuil1!C89,"  ",Feuil1!D89,"  ","commis. brutes")</f>
        <v/>
      </c>
      <c r="E429" s="430">
        <f>+IF(ISTEXT(Feuil1!AC89),0,Feuil1!AC89)+IF(ISTEXT(Feuil1!AK89),0,Feuil1!AK89)+IF(ISTEXT(Feuil1!AL89),0,Feuil1!AL89)</f>
        <v/>
      </c>
      <c r="F429" s="430" t="n"/>
    </row>
    <row r="430" ht="14.25" customHeight="1" s="219">
      <c r="A430" s="425">
        <f>Feuil1!$C$1</f>
        <v/>
      </c>
      <c r="B430" s="426" t="n"/>
      <c r="C430" s="431">
        <f>VLOOKUP(Feuil1!$C$5,Feuil3!$A$1:$C$12,3,FALSE())</f>
        <v/>
      </c>
      <c r="D430" s="429">
        <f>+$D$429</f>
        <v/>
      </c>
      <c r="E430" s="428">
        <f>+IF(Feuil1!AJ89&gt;0,Feuil1!AJ89-Feuil1!AH89,"")</f>
        <v/>
      </c>
      <c r="F430" s="428">
        <f>+IF(Feuil1!AJ89&lt;0,-Feuil1!AJ89-Feuil1!AH89,"")</f>
        <v/>
      </c>
    </row>
    <row r="431" ht="14.25" customHeight="1" s="219">
      <c r="A431" s="425">
        <f>Feuil1!$C$1</f>
        <v/>
      </c>
      <c r="B431" s="426" t="n"/>
      <c r="C431" s="431" t="n">
        <v>437600000</v>
      </c>
      <c r="D431" s="429">
        <f>+$D$429</f>
        <v/>
      </c>
      <c r="E431" s="430" t="n"/>
      <c r="F431" s="430">
        <f>+-Feuil1!AO89</f>
        <v/>
      </c>
    </row>
    <row r="432" ht="14.25" customHeight="1" s="219">
      <c r="A432" s="425">
        <f>Feuil1!$C$1</f>
        <v/>
      </c>
      <c r="B432" s="426" t="n"/>
      <c r="C432" s="431" t="n">
        <v>791000000</v>
      </c>
      <c r="D432" s="429">
        <f>+$D$429</f>
        <v/>
      </c>
      <c r="E432" s="430" t="n"/>
      <c r="F432" s="430">
        <f>+-Feuil1!AP89/1.2</f>
        <v/>
      </c>
    </row>
    <row r="433" ht="14.25" customHeight="1" s="219">
      <c r="A433" s="425">
        <f>Feuil1!$C$1</f>
        <v/>
      </c>
      <c r="B433" s="426" t="n"/>
      <c r="C433" s="431" t="n">
        <v>445717000</v>
      </c>
      <c r="D433" s="429">
        <f>+$D$429</f>
        <v/>
      </c>
      <c r="E433" s="430" t="n"/>
      <c r="F433" s="430">
        <f>+F432*0.2</f>
        <v/>
      </c>
    </row>
    <row r="434" ht="14.25" customHeight="1" s="219">
      <c r="A434" s="425">
        <f>Feuil1!$C$1</f>
        <v/>
      </c>
      <c r="B434" s="426" t="n"/>
      <c r="C434" s="431">
        <f>+CONCATENATE("F000",Feuil1!C89)</f>
        <v/>
      </c>
      <c r="D434" s="429">
        <f>+$D$429</f>
        <v/>
      </c>
      <c r="E434" s="430" t="n"/>
      <c r="F434" s="430">
        <f>+Feuil1!AS89</f>
        <v/>
      </c>
    </row>
    <row r="435" ht="14.25" customHeight="1" s="219">
      <c r="A435" s="425">
        <f>Feuil1!$C$1</f>
        <v/>
      </c>
      <c r="B435" s="426" t="n"/>
      <c r="C435" s="431">
        <f>VLOOKUP(Feuil1!$C$5,Feuil3!$A$1:$C$12,2,FALSE())</f>
        <v/>
      </c>
      <c r="D435" s="429">
        <f>+CONCATENATE(Feuil1!C90,"  ",Feuil1!D90,"  ","commis. brutes")</f>
        <v/>
      </c>
      <c r="E435" s="430">
        <f>+IF(ISTEXT(Feuil1!AC90),0,Feuil1!AC90)+IF(ISTEXT(Feuil1!AK90),0,Feuil1!AK90)+IF(ISTEXT(Feuil1!AL90),0,Feuil1!AL90)</f>
        <v/>
      </c>
      <c r="F435" s="430" t="n"/>
    </row>
    <row r="436" ht="14.25" customHeight="1" s="219">
      <c r="A436" s="425">
        <f>Feuil1!$C$1</f>
        <v/>
      </c>
      <c r="B436" s="426" t="n"/>
      <c r="C436" s="431">
        <f>VLOOKUP(Feuil1!$C$5,Feuil3!$A$1:$C$12,3,FALSE())</f>
        <v/>
      </c>
      <c r="D436" s="429">
        <f>+$D$435</f>
        <v/>
      </c>
      <c r="E436" s="428">
        <f>+IF(Feuil1!AJ90&gt;0,Feuil1!AJ90-Feuil1!AH90,"")</f>
        <v/>
      </c>
      <c r="F436" s="428">
        <f>+IF(Feuil1!AJ90&lt;0,-Feuil1!AJ90-Feuil1!AH90,"")</f>
        <v/>
      </c>
    </row>
    <row r="437" ht="14.25" customHeight="1" s="219">
      <c r="A437" s="425">
        <f>Feuil1!$C$1</f>
        <v/>
      </c>
      <c r="B437" s="426" t="n"/>
      <c r="C437" s="431" t="n">
        <v>437600000</v>
      </c>
      <c r="D437" s="429">
        <f>+$D$435</f>
        <v/>
      </c>
      <c r="E437" s="430" t="n"/>
      <c r="F437" s="430">
        <f>+-Feuil1!AO90</f>
        <v/>
      </c>
    </row>
    <row r="438" ht="14.25" customHeight="1" s="219">
      <c r="A438" s="425">
        <f>Feuil1!$C$1</f>
        <v/>
      </c>
      <c r="B438" s="426" t="n"/>
      <c r="C438" s="431" t="n">
        <v>791000000</v>
      </c>
      <c r="D438" s="429">
        <f>+$D$435</f>
        <v/>
      </c>
      <c r="E438" s="430" t="n"/>
      <c r="F438" s="430">
        <f>+-Feuil1!AP90/1.2</f>
        <v/>
      </c>
    </row>
    <row r="439" ht="14.25" customHeight="1" s="219">
      <c r="A439" s="425">
        <f>Feuil1!$C$1</f>
        <v/>
      </c>
      <c r="B439" s="426" t="n"/>
      <c r="C439" s="431" t="n">
        <v>445717000</v>
      </c>
      <c r="D439" s="429">
        <f>+$D$435</f>
        <v/>
      </c>
      <c r="E439" s="430" t="n"/>
      <c r="F439" s="430">
        <f>+F438*0.2</f>
        <v/>
      </c>
    </row>
    <row r="440" ht="14.25" customHeight="1" s="219">
      <c r="A440" s="425">
        <f>Feuil1!$C$1</f>
        <v/>
      </c>
      <c r="B440" s="426" t="n"/>
      <c r="C440" s="431">
        <f>+CONCATENATE("F000",Feuil1!C90)</f>
        <v/>
      </c>
      <c r="D440" s="429">
        <f>+$D$435</f>
        <v/>
      </c>
      <c r="E440" s="430" t="n"/>
      <c r="F440" s="430">
        <f>+Feuil1!AS90</f>
        <v/>
      </c>
    </row>
    <row r="441" ht="14.25" customHeight="1" s="219">
      <c r="A441" s="425">
        <f>Feuil1!$C$1</f>
        <v/>
      </c>
      <c r="B441" s="426" t="n"/>
      <c r="C441" s="431">
        <f>VLOOKUP(Feuil1!$C$5,Feuil3!$A$1:$C$12,2,FALSE())</f>
        <v/>
      </c>
      <c r="D441" s="429">
        <f>+CONCATENATE(Feuil1!C91,"  ",Feuil1!D91,"  ","commis. brutes")</f>
        <v/>
      </c>
      <c r="E441" s="430">
        <f>+IF(ISTEXT(Feuil1!AC91),0,Feuil1!AC91)+IF(ISTEXT(Feuil1!AK91),0,Feuil1!AK91)+IF(ISTEXT(Feuil1!AL91),0,Feuil1!AL91)</f>
        <v/>
      </c>
      <c r="F441" s="430" t="n"/>
    </row>
    <row r="442" ht="14.25" customHeight="1" s="219">
      <c r="A442" s="425">
        <f>Feuil1!$C$1</f>
        <v/>
      </c>
      <c r="B442" s="426" t="n"/>
      <c r="C442" s="431">
        <f>VLOOKUP(Feuil1!$C$5,Feuil3!$A$1:$C$12,3,FALSE())</f>
        <v/>
      </c>
      <c r="D442" s="429">
        <f>+$D$441</f>
        <v/>
      </c>
      <c r="E442" s="428">
        <f>+IF(Feuil1!AJ91&gt;0,Feuil1!AJ91-Feuil1!AH91,"")</f>
        <v/>
      </c>
      <c r="F442" s="428">
        <f>+IF(Feuil1!AJ91&lt;0,-Feuil1!AJ91-Feuil1!AH91,"")</f>
        <v/>
      </c>
    </row>
    <row r="443" ht="14.25" customHeight="1" s="219">
      <c r="A443" s="425">
        <f>Feuil1!$C$1</f>
        <v/>
      </c>
      <c r="B443" s="426" t="n"/>
      <c r="C443" s="431" t="n">
        <v>437600000</v>
      </c>
      <c r="D443" s="429">
        <f>+$D$441</f>
        <v/>
      </c>
      <c r="E443" s="430" t="n"/>
      <c r="F443" s="430">
        <f>+-Feuil1!AO91</f>
        <v/>
      </c>
    </row>
    <row r="444" ht="14.25" customHeight="1" s="219">
      <c r="A444" s="425">
        <f>Feuil1!$C$1</f>
        <v/>
      </c>
      <c r="B444" s="426" t="n"/>
      <c r="C444" s="431" t="n">
        <v>791000000</v>
      </c>
      <c r="D444" s="429">
        <f>+$D$441</f>
        <v/>
      </c>
      <c r="E444" s="430" t="n"/>
      <c r="F444" s="430">
        <f>+-Feuil1!AP91/1.2</f>
        <v/>
      </c>
    </row>
    <row r="445" ht="14.25" customHeight="1" s="219">
      <c r="A445" s="425">
        <f>Feuil1!$C$1</f>
        <v/>
      </c>
      <c r="B445" s="426" t="n"/>
      <c r="C445" s="431" t="n">
        <v>445717000</v>
      </c>
      <c r="D445" s="429">
        <f>+$D$441</f>
        <v/>
      </c>
      <c r="E445" s="430" t="n"/>
      <c r="F445" s="430">
        <f>+F444*0.2</f>
        <v/>
      </c>
    </row>
    <row r="446" ht="14.25" customHeight="1" s="219">
      <c r="A446" s="425">
        <f>Feuil1!$C$1</f>
        <v/>
      </c>
      <c r="B446" s="426" t="n"/>
      <c r="C446" s="431">
        <f>+CONCATENATE("F000",Feuil1!C91)</f>
        <v/>
      </c>
      <c r="D446" s="429">
        <f>+$D$441</f>
        <v/>
      </c>
      <c r="E446" s="430" t="n"/>
      <c r="F446" s="430">
        <f>+Feuil1!AS91</f>
        <v/>
      </c>
    </row>
    <row r="447" ht="14.25" customHeight="1" s="219">
      <c r="A447" s="425">
        <f>Feuil1!$C$1</f>
        <v/>
      </c>
      <c r="B447" s="426" t="n"/>
      <c r="C447" s="431">
        <f>VLOOKUP(Feuil1!$C$5,Feuil3!$A$1:$C$12,2,FALSE())</f>
        <v/>
      </c>
      <c r="D447" s="429">
        <f>+CONCATENATE(Feuil1!C92,"  ",Feuil1!D92,"  ","commis. brutes")</f>
        <v/>
      </c>
      <c r="E447" s="430">
        <f>+IF(ISTEXT(Feuil1!AC92),0,Feuil1!AC92)+IF(ISTEXT(Feuil1!AK92),0,Feuil1!AK92)+IF(ISTEXT(Feuil1!AL92),0,Feuil1!AL92)</f>
        <v/>
      </c>
      <c r="F447" s="430" t="n"/>
    </row>
    <row r="448" ht="14.25" customHeight="1" s="219">
      <c r="A448" s="425">
        <f>Feuil1!$C$1</f>
        <v/>
      </c>
      <c r="B448" s="426" t="n"/>
      <c r="C448" s="431">
        <f>VLOOKUP(Feuil1!$C$5,Feuil3!$A$1:$C$12,3,FALSE())</f>
        <v/>
      </c>
      <c r="D448" s="429">
        <f>+$D$447</f>
        <v/>
      </c>
      <c r="E448" s="428">
        <f>+IF(Feuil1!AJ92&gt;0,Feuil1!AJ92-Feuil1!AH92,"")</f>
        <v/>
      </c>
      <c r="F448" s="428">
        <f>+IF(Feuil1!AJ92&lt;0,-Feuil1!AJ92-Feuil1!AH92,"")</f>
        <v/>
      </c>
    </row>
    <row r="449" ht="14.25" customHeight="1" s="219">
      <c r="A449" s="425">
        <f>Feuil1!$C$1</f>
        <v/>
      </c>
      <c r="B449" s="426" t="n"/>
      <c r="C449" s="431" t="n">
        <v>437600000</v>
      </c>
      <c r="D449" s="429">
        <f>+$D$447</f>
        <v/>
      </c>
      <c r="E449" s="430" t="n"/>
      <c r="F449" s="430">
        <f>+-Feuil1!AO92</f>
        <v/>
      </c>
    </row>
    <row r="450" ht="14.25" customHeight="1" s="219">
      <c r="A450" s="425">
        <f>Feuil1!$C$1</f>
        <v/>
      </c>
      <c r="B450" s="426" t="n"/>
      <c r="C450" s="431" t="n">
        <v>791000000</v>
      </c>
      <c r="D450" s="429">
        <f>+$D$447</f>
        <v/>
      </c>
      <c r="E450" s="430" t="n"/>
      <c r="F450" s="430">
        <f>+-Feuil1!AP92/1.2</f>
        <v/>
      </c>
    </row>
    <row r="451" ht="14.25" customHeight="1" s="219">
      <c r="A451" s="425">
        <f>Feuil1!$C$1</f>
        <v/>
      </c>
      <c r="B451" s="426" t="n"/>
      <c r="C451" s="431" t="n">
        <v>445717000</v>
      </c>
      <c r="D451" s="429">
        <f>+$D$447</f>
        <v/>
      </c>
      <c r="E451" s="430" t="n"/>
      <c r="F451" s="430">
        <f>+F450*0.2</f>
        <v/>
      </c>
    </row>
    <row r="452" ht="14.25" customHeight="1" s="219">
      <c r="A452" s="425">
        <f>Feuil1!$C$1</f>
        <v/>
      </c>
      <c r="B452" s="426" t="n"/>
      <c r="C452" s="431">
        <f>+CONCATENATE("F000",Feuil1!C92)</f>
        <v/>
      </c>
      <c r="D452" s="429">
        <f>+$D$447</f>
        <v/>
      </c>
      <c r="E452" s="430" t="n"/>
      <c r="F452" s="430">
        <f>+Feuil1!AS92</f>
        <v/>
      </c>
    </row>
    <row r="453" ht="14.25" customHeight="1" s="219">
      <c r="A453" s="425">
        <f>Feuil1!$C$1</f>
        <v/>
      </c>
      <c r="B453" s="426" t="n"/>
      <c r="C453" s="431">
        <f>VLOOKUP(Feuil1!$C$5,Feuil3!$A$1:$C$12,2,FALSE())</f>
        <v/>
      </c>
      <c r="D453" s="429">
        <f>+CONCATENATE(Feuil1!C93,"  ",Feuil1!D93,"  ","commis. brutes")</f>
        <v/>
      </c>
      <c r="E453" s="430">
        <f>+IF(ISTEXT(Feuil1!AC93),0,Feuil1!AC93)+IF(ISTEXT(Feuil1!AK93),0,Feuil1!AK93)+IF(ISTEXT(Feuil1!AL93),0,Feuil1!AL93)</f>
        <v/>
      </c>
      <c r="F453" s="430" t="n"/>
    </row>
    <row r="454" ht="14.25" customHeight="1" s="219">
      <c r="A454" s="425">
        <f>Feuil1!$C$1</f>
        <v/>
      </c>
      <c r="B454" s="426" t="n"/>
      <c r="C454" s="431">
        <f>VLOOKUP(Feuil1!$C$5,Feuil3!$A$1:$C$12,3,FALSE())</f>
        <v/>
      </c>
      <c r="D454" s="429">
        <f>+$D$453</f>
        <v/>
      </c>
      <c r="E454" s="428">
        <f>+IF(Feuil1!AJ93&gt;0,Feuil1!AJ93-Feuil1!AH93,"")</f>
        <v/>
      </c>
      <c r="F454" s="428">
        <f>+IF(Feuil1!AJ93&lt;0,-Feuil1!AJ93-Feuil1!AH93,"")</f>
        <v/>
      </c>
    </row>
    <row r="455" ht="14.25" customHeight="1" s="219">
      <c r="A455" s="425">
        <f>Feuil1!$C$1</f>
        <v/>
      </c>
      <c r="B455" s="426" t="n"/>
      <c r="C455" s="431" t="n">
        <v>437600000</v>
      </c>
      <c r="D455" s="429">
        <f>+$D$453</f>
        <v/>
      </c>
      <c r="E455" s="430" t="n"/>
      <c r="F455" s="430">
        <f>+-Feuil1!AO93</f>
        <v/>
      </c>
    </row>
    <row r="456" ht="14.25" customHeight="1" s="219">
      <c r="A456" s="425">
        <f>Feuil1!$C$1</f>
        <v/>
      </c>
      <c r="B456" s="426" t="n"/>
      <c r="C456" s="431" t="n">
        <v>791000000</v>
      </c>
      <c r="D456" s="429">
        <f>+$D$453</f>
        <v/>
      </c>
      <c r="E456" s="430" t="n"/>
      <c r="F456" s="430">
        <f>+-Feuil1!AP93/1.2</f>
        <v/>
      </c>
    </row>
    <row r="457" ht="14.25" customHeight="1" s="219">
      <c r="A457" s="425">
        <f>Feuil1!$C$1</f>
        <v/>
      </c>
      <c r="B457" s="426" t="n"/>
      <c r="C457" s="431" t="n">
        <v>445717000</v>
      </c>
      <c r="D457" s="429">
        <f>+$D$453</f>
        <v/>
      </c>
      <c r="E457" s="430" t="n"/>
      <c r="F457" s="430">
        <f>+F456*0.2</f>
        <v/>
      </c>
    </row>
    <row r="458" ht="14.25" customHeight="1" s="219">
      <c r="A458" s="425">
        <f>Feuil1!$C$1</f>
        <v/>
      </c>
      <c r="B458" s="426" t="n"/>
      <c r="C458" s="431">
        <f>+CONCATENATE("F000",Feuil1!C93)</f>
        <v/>
      </c>
      <c r="D458" s="429">
        <f>+$D$453</f>
        <v/>
      </c>
      <c r="E458" s="430" t="n"/>
      <c r="F458" s="430">
        <f>+Feuil1!AS93</f>
        <v/>
      </c>
    </row>
    <row r="459" ht="14.25" customHeight="1" s="219">
      <c r="A459" s="425">
        <f>Feuil1!$C$1</f>
        <v/>
      </c>
      <c r="B459" s="426" t="n"/>
      <c r="C459" s="431">
        <f>VLOOKUP(Feuil1!$C$5,Feuil3!$A$1:$C$12,2,FALSE())</f>
        <v/>
      </c>
      <c r="D459" s="429">
        <f>+CONCATENATE(Feuil1!C94,"  ",Feuil1!D94,"  ","commis. brutes")</f>
        <v/>
      </c>
      <c r="E459" s="430">
        <f>+IF(ISTEXT(Feuil1!AC94),0,Feuil1!AC94)+IF(ISTEXT(Feuil1!AK94),0,Feuil1!AK94)+IF(ISTEXT(Feuil1!AL94),0,Feuil1!AL94)</f>
        <v/>
      </c>
      <c r="F459" s="430" t="n"/>
    </row>
    <row r="460" ht="14.25" customHeight="1" s="219">
      <c r="A460" s="425">
        <f>Feuil1!$C$1</f>
        <v/>
      </c>
      <c r="B460" s="426" t="n"/>
      <c r="C460" s="431">
        <f>VLOOKUP(Feuil1!$C$5,Feuil3!$A$1:$C$12,3,FALSE())</f>
        <v/>
      </c>
      <c r="D460" s="429">
        <f>+$D$459</f>
        <v/>
      </c>
      <c r="E460" s="428">
        <f>+IF(Feuil1!AJ94&gt;0,Feuil1!AJ94-Feuil1!AH94,"")</f>
        <v/>
      </c>
      <c r="F460" s="428">
        <f>+IF(Feuil1!AJ94&lt;0,-Feuil1!AJ94-Feuil1!AH94,"")</f>
        <v/>
      </c>
    </row>
    <row r="461" ht="14.25" customHeight="1" s="219">
      <c r="A461" s="425">
        <f>Feuil1!$C$1</f>
        <v/>
      </c>
      <c r="B461" s="426" t="n"/>
      <c r="C461" s="431" t="n">
        <v>437600000</v>
      </c>
      <c r="D461" s="429">
        <f>+$D$459</f>
        <v/>
      </c>
      <c r="E461" s="430" t="n"/>
      <c r="F461" s="430">
        <f>+-Feuil1!AO94</f>
        <v/>
      </c>
    </row>
    <row r="462" ht="14.25" customHeight="1" s="219">
      <c r="A462" s="425">
        <f>Feuil1!$C$1</f>
        <v/>
      </c>
      <c r="B462" s="426" t="n"/>
      <c r="C462" s="431" t="n">
        <v>791000000</v>
      </c>
      <c r="D462" s="429">
        <f>+$D$459</f>
        <v/>
      </c>
      <c r="E462" s="430" t="n"/>
      <c r="F462" s="430">
        <f>+-Feuil1!AP94/1.2</f>
        <v/>
      </c>
    </row>
    <row r="463" ht="14.25" customHeight="1" s="219">
      <c r="A463" s="425">
        <f>Feuil1!$C$1</f>
        <v/>
      </c>
      <c r="B463" s="426" t="n"/>
      <c r="C463" s="431" t="n">
        <v>445717000</v>
      </c>
      <c r="D463" s="429">
        <f>+$D$459</f>
        <v/>
      </c>
      <c r="E463" s="430" t="n"/>
      <c r="F463" s="430">
        <f>+F462*0.2</f>
        <v/>
      </c>
    </row>
    <row r="464" ht="14.25" customHeight="1" s="219">
      <c r="A464" s="425">
        <f>Feuil1!$C$1</f>
        <v/>
      </c>
      <c r="B464" s="426" t="n"/>
      <c r="C464" s="431">
        <f>+CONCATENATE("F000",Feuil1!C94)</f>
        <v/>
      </c>
      <c r="D464" s="429">
        <f>+$D$459</f>
        <v/>
      </c>
      <c r="E464" s="430" t="n"/>
      <c r="F464" s="430">
        <f>+Feuil1!AS94</f>
        <v/>
      </c>
    </row>
    <row r="465" ht="14.25" customHeight="1" s="219">
      <c r="A465" s="425">
        <f>Feuil1!$C$1</f>
        <v/>
      </c>
      <c r="B465" s="426" t="n"/>
      <c r="C465" s="431">
        <f>VLOOKUP(Feuil1!$C$5,Feuil3!$A$1:$C$12,2,FALSE())</f>
        <v/>
      </c>
      <c r="D465" s="429">
        <f>+CONCATENATE(Feuil1!C95,"  ",Feuil1!D95,"  ","commis. brutes")</f>
        <v/>
      </c>
      <c r="E465" s="430">
        <f>+IF(ISTEXT(Feuil1!AC95),0,Feuil1!AC95)+IF(ISTEXT(Feuil1!AK95),0,Feuil1!AK95)+IF(ISTEXT(Feuil1!AL95),0,Feuil1!AL95)</f>
        <v/>
      </c>
      <c r="F465" s="430" t="n"/>
    </row>
    <row r="466" ht="14.25" customHeight="1" s="219">
      <c r="A466" s="425">
        <f>Feuil1!$C$1</f>
        <v/>
      </c>
      <c r="B466" s="426" t="n"/>
      <c r="C466" s="431">
        <f>VLOOKUP(Feuil1!$C$5,Feuil3!$A$1:$C$12,3,FALSE())</f>
        <v/>
      </c>
      <c r="D466" s="429">
        <f>+$D$465</f>
        <v/>
      </c>
      <c r="E466" s="428">
        <f>+IF(Feuil1!AJ95&gt;0,Feuil1!AJ95-Feuil1!AH95,"")</f>
        <v/>
      </c>
      <c r="F466" s="428">
        <f>+IF(Feuil1!AJ95&lt;0,-Feuil1!AJ95-Feuil1!AH95,"")</f>
        <v/>
      </c>
    </row>
    <row r="467" ht="14.25" customHeight="1" s="219">
      <c r="A467" s="425">
        <f>Feuil1!$C$1</f>
        <v/>
      </c>
      <c r="B467" s="426" t="n"/>
      <c r="C467" s="431" t="n">
        <v>437600000</v>
      </c>
      <c r="D467" s="429">
        <f>+$D$465</f>
        <v/>
      </c>
      <c r="E467" s="430" t="n"/>
      <c r="F467" s="430">
        <f>+-Feuil1!AO95</f>
        <v/>
      </c>
    </row>
    <row r="468" ht="14.25" customHeight="1" s="219">
      <c r="A468" s="425">
        <f>Feuil1!$C$1</f>
        <v/>
      </c>
      <c r="B468" s="426" t="n"/>
      <c r="C468" s="431" t="n">
        <v>791000000</v>
      </c>
      <c r="D468" s="429">
        <f>+$D$465</f>
        <v/>
      </c>
      <c r="E468" s="430" t="n"/>
      <c r="F468" s="430">
        <f>+-Feuil1!AP95/1.2</f>
        <v/>
      </c>
    </row>
    <row r="469" ht="14.25" customHeight="1" s="219">
      <c r="A469" s="425">
        <f>Feuil1!$C$1</f>
        <v/>
      </c>
      <c r="B469" s="426" t="n"/>
      <c r="C469" s="431" t="n">
        <v>445717000</v>
      </c>
      <c r="D469" s="429">
        <f>+$D$465</f>
        <v/>
      </c>
      <c r="E469" s="430" t="n"/>
      <c r="F469" s="430">
        <f>+F468*0.2</f>
        <v/>
      </c>
    </row>
    <row r="470" ht="14.25" customHeight="1" s="219">
      <c r="A470" s="425">
        <f>Feuil1!$C$1</f>
        <v/>
      </c>
      <c r="B470" s="426" t="n"/>
      <c r="C470" s="431">
        <f>+CONCATENATE("F000",Feuil1!C95)</f>
        <v/>
      </c>
      <c r="D470" s="429">
        <f>+$D$465</f>
        <v/>
      </c>
      <c r="E470" s="430" t="n"/>
      <c r="F470" s="430">
        <f>+Feuil1!AS95</f>
        <v/>
      </c>
    </row>
    <row r="471" ht="14.25" customHeight="1" s="219">
      <c r="A471" s="425">
        <f>Feuil1!$C$1</f>
        <v/>
      </c>
      <c r="B471" s="426" t="n"/>
      <c r="C471" s="431">
        <f>VLOOKUP(Feuil1!$C$5,Feuil3!$A$1:$C$12,2,FALSE())</f>
        <v/>
      </c>
      <c r="D471" s="429">
        <f>+CONCATENATE(Feuil1!C96,"  ",Feuil1!D96,"  ","commis. brutes")</f>
        <v/>
      </c>
      <c r="E471" s="430">
        <f>+IF(ISTEXT(Feuil1!AC96),0,Feuil1!AC96)+IF(ISTEXT(Feuil1!AK96),0,Feuil1!AK96)+IF(ISTEXT(Feuil1!AL96),0,Feuil1!AL96)</f>
        <v/>
      </c>
      <c r="F471" s="430" t="n"/>
    </row>
    <row r="472" ht="14.25" customHeight="1" s="219">
      <c r="A472" s="425">
        <f>Feuil1!$C$1</f>
        <v/>
      </c>
      <c r="B472" s="426" t="n"/>
      <c r="C472" s="431">
        <f>VLOOKUP(Feuil1!$C$5,Feuil3!$A$1:$C$12,3,FALSE())</f>
        <v/>
      </c>
      <c r="D472" s="429">
        <f>+$D$471</f>
        <v/>
      </c>
      <c r="E472" s="428">
        <f>+IF(Feuil1!AJ96&gt;0,Feuil1!AJ96-Feuil1!AH96,"")</f>
        <v/>
      </c>
      <c r="F472" s="428">
        <f>+IF(Feuil1!AJ96&lt;0,-Feuil1!AJ96-Feuil1!AH96,"")</f>
        <v/>
      </c>
    </row>
    <row r="473" ht="14.25" customHeight="1" s="219">
      <c r="A473" s="425">
        <f>Feuil1!$C$1</f>
        <v/>
      </c>
      <c r="B473" s="426" t="n"/>
      <c r="C473" s="431" t="n">
        <v>437600000</v>
      </c>
      <c r="D473" s="429">
        <f>+$D$471</f>
        <v/>
      </c>
      <c r="E473" s="430" t="n"/>
      <c r="F473" s="430">
        <f>+-Feuil1!AO96</f>
        <v/>
      </c>
    </row>
    <row r="474" ht="14.25" customHeight="1" s="219">
      <c r="A474" s="425">
        <f>Feuil1!$C$1</f>
        <v/>
      </c>
      <c r="B474" s="426" t="n"/>
      <c r="C474" s="431" t="n">
        <v>791000000</v>
      </c>
      <c r="D474" s="429">
        <f>+$D$471</f>
        <v/>
      </c>
      <c r="E474" s="430" t="n"/>
      <c r="F474" s="430">
        <f>+-Feuil1!AP96/1.2</f>
        <v/>
      </c>
    </row>
    <row r="475" ht="14.25" customHeight="1" s="219">
      <c r="A475" s="425">
        <f>Feuil1!$C$1</f>
        <v/>
      </c>
      <c r="B475" s="426" t="n"/>
      <c r="C475" s="431" t="n">
        <v>445717000</v>
      </c>
      <c r="D475" s="429">
        <f>+$D$471</f>
        <v/>
      </c>
      <c r="E475" s="430" t="n"/>
      <c r="F475" s="430">
        <f>+F474*0.2</f>
        <v/>
      </c>
    </row>
    <row r="476" ht="14.25" customHeight="1" s="219">
      <c r="A476" s="425">
        <f>Feuil1!$C$1</f>
        <v/>
      </c>
      <c r="B476" s="426" t="n"/>
      <c r="C476" s="431">
        <f>+CONCATENATE("F000",Feuil1!C96)</f>
        <v/>
      </c>
      <c r="D476" s="429">
        <f>+$D$471</f>
        <v/>
      </c>
      <c r="E476" s="430" t="n"/>
      <c r="F476" s="430">
        <f>+Feuil1!AS96</f>
        <v/>
      </c>
    </row>
    <row r="477" ht="14.25" customHeight="1" s="219">
      <c r="A477" s="425">
        <f>Feuil1!$C$1</f>
        <v/>
      </c>
      <c r="B477" s="426" t="n"/>
      <c r="C477" s="431">
        <f>VLOOKUP(Feuil1!$C$5,Feuil3!$A$1:$C$12,2,FALSE())</f>
        <v/>
      </c>
      <c r="D477" s="429">
        <f>+CONCATENATE(Feuil1!C97,"  ",Feuil1!D97,"  ","commis. brutes")</f>
        <v/>
      </c>
      <c r="E477" s="430">
        <f>+IF(ISTEXT(Feuil1!AC97),0,Feuil1!AC97)+IF(ISTEXT(Feuil1!AK97),0,Feuil1!AK97)+IF(ISTEXT(Feuil1!AL97),0,Feuil1!AL97)</f>
        <v/>
      </c>
      <c r="F477" s="430" t="n"/>
    </row>
    <row r="478" ht="14.25" customHeight="1" s="219">
      <c r="A478" s="425">
        <f>Feuil1!$C$1</f>
        <v/>
      </c>
      <c r="B478" s="426" t="n"/>
      <c r="C478" s="431">
        <f>VLOOKUP(Feuil1!$C$5,Feuil3!$A$1:$C$12,3,FALSE())</f>
        <v/>
      </c>
      <c r="D478" s="429">
        <f>+$D$477</f>
        <v/>
      </c>
      <c r="E478" s="428">
        <f>+IF(Feuil1!AJ97&gt;0,Feuil1!AJ97-Feuil1!AH97,"")</f>
        <v/>
      </c>
      <c r="F478" s="428">
        <f>+IF(Feuil1!AJ97&lt;0,-Feuil1!AJ97-Feuil1!AH97,"")</f>
        <v/>
      </c>
    </row>
    <row r="479" ht="14.25" customHeight="1" s="219">
      <c r="A479" s="425">
        <f>Feuil1!$C$1</f>
        <v/>
      </c>
      <c r="B479" s="426" t="n"/>
      <c r="C479" s="431" t="n">
        <v>437600000</v>
      </c>
      <c r="D479" s="429">
        <f>+$D$477</f>
        <v/>
      </c>
      <c r="E479" s="430" t="n"/>
      <c r="F479" s="430">
        <f>+-Feuil1!AO97</f>
        <v/>
      </c>
    </row>
    <row r="480" ht="14.25" customHeight="1" s="219">
      <c r="A480" s="425">
        <f>Feuil1!$C$1</f>
        <v/>
      </c>
      <c r="B480" s="426" t="n"/>
      <c r="C480" s="431" t="n">
        <v>791000000</v>
      </c>
      <c r="D480" s="429">
        <f>+$D$477</f>
        <v/>
      </c>
      <c r="E480" s="430" t="n"/>
      <c r="F480" s="430">
        <f>+-Feuil1!AP97/1.2</f>
        <v/>
      </c>
    </row>
    <row r="481" ht="14.25" customHeight="1" s="219">
      <c r="A481" s="425">
        <f>Feuil1!$C$1</f>
        <v/>
      </c>
      <c r="B481" s="426" t="n"/>
      <c r="C481" s="431" t="n">
        <v>445717000</v>
      </c>
      <c r="D481" s="429">
        <f>+$D$477</f>
        <v/>
      </c>
      <c r="E481" s="430" t="n"/>
      <c r="F481" s="430">
        <f>+F480*0.2</f>
        <v/>
      </c>
    </row>
    <row r="482" ht="14.25" customHeight="1" s="219">
      <c r="A482" s="425">
        <f>Feuil1!$C$1</f>
        <v/>
      </c>
      <c r="B482" s="426" t="n"/>
      <c r="C482" s="431">
        <f>+CONCATENATE("F000",Feuil1!C97)</f>
        <v/>
      </c>
      <c r="D482" s="429">
        <f>+$D$477</f>
        <v/>
      </c>
      <c r="E482" s="430" t="n"/>
      <c r="F482" s="430">
        <f>+Feuil1!AS97</f>
        <v/>
      </c>
    </row>
    <row r="483" ht="14.25" customHeight="1" s="219">
      <c r="A483" s="425">
        <f>Feuil1!$C$1</f>
        <v/>
      </c>
      <c r="B483" s="426" t="n"/>
      <c r="C483" s="431">
        <f>VLOOKUP(Feuil1!$C$5,Feuil3!$A$1:$C$12,2,FALSE())</f>
        <v/>
      </c>
      <c r="D483" s="429">
        <f>+CONCATENATE(Feuil1!C98,"  ",Feuil1!D98,"  ","commis. brutes")</f>
        <v/>
      </c>
      <c r="E483" s="430">
        <f>+IF(ISTEXT(Feuil1!AC98),0,Feuil1!AC98)+IF(ISTEXT(Feuil1!AK98),0,Feuil1!AK98)+IF(ISTEXT(Feuil1!AL98),0,Feuil1!AL98)</f>
        <v/>
      </c>
      <c r="F483" s="430" t="n"/>
    </row>
    <row r="484" ht="14.25" customHeight="1" s="219">
      <c r="A484" s="425">
        <f>Feuil1!$C$1</f>
        <v/>
      </c>
      <c r="B484" s="426" t="n"/>
      <c r="C484" s="431">
        <f>VLOOKUP(Feuil1!$C$5,Feuil3!$A$1:$C$12,3,FALSE())</f>
        <v/>
      </c>
      <c r="D484" s="429">
        <f>+$D$483</f>
        <v/>
      </c>
      <c r="E484" s="428">
        <f>+IF(Feuil1!AJ98&gt;0,Feuil1!AJ98-Feuil1!AH98,"")</f>
        <v/>
      </c>
      <c r="F484" s="428">
        <f>+IF(Feuil1!AJ98&lt;0,-Feuil1!AJ98-Feuil1!AH98,"")</f>
        <v/>
      </c>
    </row>
    <row r="485" ht="14.25" customHeight="1" s="219">
      <c r="A485" s="425">
        <f>Feuil1!$C$1</f>
        <v/>
      </c>
      <c r="B485" s="426" t="n"/>
      <c r="C485" s="431" t="n">
        <v>437600000</v>
      </c>
      <c r="D485" s="429">
        <f>+$D$483</f>
        <v/>
      </c>
      <c r="E485" s="430" t="n"/>
      <c r="F485" s="430">
        <f>+-Feuil1!AO98</f>
        <v/>
      </c>
    </row>
    <row r="486" ht="14.25" customHeight="1" s="219">
      <c r="A486" s="425">
        <f>Feuil1!$C$1</f>
        <v/>
      </c>
      <c r="B486" s="426" t="n"/>
      <c r="C486" s="431" t="n">
        <v>791000000</v>
      </c>
      <c r="D486" s="429">
        <f>+$D$483</f>
        <v/>
      </c>
      <c r="E486" s="430" t="n"/>
      <c r="F486" s="430">
        <f>+-Feuil1!AP98/1.2</f>
        <v/>
      </c>
    </row>
    <row r="487" ht="14.25" customHeight="1" s="219">
      <c r="A487" s="425">
        <f>Feuil1!$C$1</f>
        <v/>
      </c>
      <c r="B487" s="426" t="n"/>
      <c r="C487" s="431" t="n">
        <v>445717000</v>
      </c>
      <c r="D487" s="429">
        <f>+$D$483</f>
        <v/>
      </c>
      <c r="E487" s="430" t="n"/>
      <c r="F487" s="430">
        <f>+F486*0.2</f>
        <v/>
      </c>
    </row>
    <row r="488" ht="14.25" customHeight="1" s="219">
      <c r="A488" s="425">
        <f>Feuil1!$C$1</f>
        <v/>
      </c>
      <c r="B488" s="426" t="n"/>
      <c r="C488" s="431">
        <f>+CONCATENATE("F000",Feuil1!C98)</f>
        <v/>
      </c>
      <c r="D488" s="429">
        <f>+$D$483</f>
        <v/>
      </c>
      <c r="E488" s="430" t="n"/>
      <c r="F488" s="430">
        <f>+Feuil1!AS98</f>
        <v/>
      </c>
    </row>
    <row r="489" ht="14.25" customHeight="1" s="219">
      <c r="A489" s="425">
        <f>Feuil1!$C$1</f>
        <v/>
      </c>
      <c r="B489" s="426" t="n"/>
      <c r="C489" s="431">
        <f>VLOOKUP(Feuil1!$C$5,Feuil3!$A$1:$C$12,2,FALSE())</f>
        <v/>
      </c>
      <c r="D489" s="429">
        <f>+CONCATENATE(Feuil1!C99,"  ",Feuil1!D99,"  ","commis. brutes")</f>
        <v/>
      </c>
      <c r="E489" s="430">
        <f>+IF(ISTEXT(Feuil1!AC99),0,Feuil1!AC99)+IF(ISTEXT(Feuil1!AK99),0,Feuil1!AK99)+IF(ISTEXT(Feuil1!AL99),0,Feuil1!AL99)</f>
        <v/>
      </c>
      <c r="F489" s="430" t="n"/>
    </row>
    <row r="490" ht="14.25" customHeight="1" s="219">
      <c r="A490" s="425">
        <f>Feuil1!$C$1</f>
        <v/>
      </c>
      <c r="B490" s="426" t="n"/>
      <c r="C490" s="431">
        <f>VLOOKUP(Feuil1!$C$5,Feuil3!$A$1:$C$12,3,FALSE())</f>
        <v/>
      </c>
      <c r="D490" s="429">
        <f>+$D$489</f>
        <v/>
      </c>
      <c r="E490" s="428">
        <f>+IF(Feuil1!AJ99&gt;0,Feuil1!AJ99-Feuil1!AH99,"")</f>
        <v/>
      </c>
      <c r="F490" s="428">
        <f>+IF(Feuil1!AJ99&lt;0,-Feuil1!AJ99-Feuil1!AH99,"")</f>
        <v/>
      </c>
    </row>
    <row r="491" ht="14.25" customHeight="1" s="219">
      <c r="A491" s="425">
        <f>Feuil1!$C$1</f>
        <v/>
      </c>
      <c r="B491" s="426" t="n"/>
      <c r="C491" s="431" t="n">
        <v>437600000</v>
      </c>
      <c r="D491" s="429">
        <f>+$D$489</f>
        <v/>
      </c>
      <c r="E491" s="430" t="n"/>
      <c r="F491" s="430">
        <f>+-Feuil1!AO99</f>
        <v/>
      </c>
    </row>
    <row r="492" ht="14.25" customHeight="1" s="219">
      <c r="A492" s="425">
        <f>Feuil1!$C$1</f>
        <v/>
      </c>
      <c r="B492" s="426" t="n"/>
      <c r="C492" s="431" t="n">
        <v>791000000</v>
      </c>
      <c r="D492" s="429">
        <f>+$D$489</f>
        <v/>
      </c>
      <c r="E492" s="430" t="n"/>
      <c r="F492" s="430">
        <f>+-Feuil1!AP99/1.2</f>
        <v/>
      </c>
    </row>
    <row r="493" ht="14.25" customHeight="1" s="219">
      <c r="A493" s="425">
        <f>Feuil1!$C$1</f>
        <v/>
      </c>
      <c r="B493" s="426" t="n"/>
      <c r="C493" s="431" t="n">
        <v>445717000</v>
      </c>
      <c r="D493" s="429">
        <f>+$D$489</f>
        <v/>
      </c>
      <c r="E493" s="430" t="n"/>
      <c r="F493" s="430">
        <f>+F492*0.2</f>
        <v/>
      </c>
    </row>
    <row r="494" ht="14.25" customHeight="1" s="219">
      <c r="A494" s="425">
        <f>Feuil1!$C$1</f>
        <v/>
      </c>
      <c r="B494" s="426" t="n"/>
      <c r="C494" s="431">
        <f>+CONCATENATE("F000",Feuil1!C99)</f>
        <v/>
      </c>
      <c r="D494" s="429">
        <f>+$D$489</f>
        <v/>
      </c>
      <c r="E494" s="430" t="n"/>
      <c r="F494" s="430">
        <f>+Feuil1!AS99</f>
        <v/>
      </c>
    </row>
    <row r="495" ht="14.25" customFormat="1" customHeight="1" s="434">
      <c r="A495" s="435">
        <f>Feuil1!$C$1</f>
        <v/>
      </c>
      <c r="B495" s="436" t="n"/>
      <c r="C495" s="437">
        <f>VLOOKUP(Feuil1!$C$5,Feuil3!$A$1:$C$12,2,FALSE())</f>
        <v/>
      </c>
      <c r="D495" s="438">
        <f>+CONCATENATE(Feuil1!C100,"  ",Feuil1!D100,"  ","commis. brutes")</f>
        <v/>
      </c>
      <c r="E495" s="439">
        <f>+IF(ISTEXT(Feuil1!AC100),0,Feuil1!AC100)+IF(ISTEXT(Feuil1!AK100),0,Feuil1!AK100)+IF(ISTEXT(Feuil1!AL100),0,Feuil1!AL100)</f>
        <v/>
      </c>
      <c r="F495" s="439" t="n"/>
    </row>
    <row r="496" ht="14.25" customHeight="1" s="219">
      <c r="A496" s="425">
        <f>Feuil1!$C$1</f>
        <v/>
      </c>
      <c r="B496" s="426" t="n"/>
      <c r="C496" s="431">
        <f>VLOOKUP(Feuil1!$C$5,Feuil3!$A$1:$C$12,3,FALSE())</f>
        <v/>
      </c>
      <c r="D496" s="429">
        <f>+$D$495</f>
        <v/>
      </c>
      <c r="E496" s="428">
        <f>+IF(Feuil1!AJ100&gt;0,Feuil1!AJ100-Feuil1!AH100,"")</f>
        <v/>
      </c>
      <c r="F496" s="428">
        <f>+IF(Feuil1!AJ100&lt;0,-Feuil1!AJ100-Feuil1!AH100,"")</f>
        <v/>
      </c>
    </row>
    <row r="497" ht="14.25" customHeight="1" s="219">
      <c r="A497" s="425">
        <f>Feuil1!$C$1</f>
        <v/>
      </c>
      <c r="B497" s="426" t="n"/>
      <c r="C497" s="431" t="n">
        <v>437600000</v>
      </c>
      <c r="D497" s="429">
        <f>+$D$495</f>
        <v/>
      </c>
      <c r="E497" s="430" t="n"/>
      <c r="F497" s="430">
        <f>+-Feuil1!AO100</f>
        <v/>
      </c>
    </row>
    <row r="498" ht="14.25" customHeight="1" s="219">
      <c r="A498" s="425">
        <f>Feuil1!$C$1</f>
        <v/>
      </c>
      <c r="B498" s="426" t="n"/>
      <c r="C498" s="431" t="n">
        <v>791000000</v>
      </c>
      <c r="D498" s="429">
        <f>+$D$495</f>
        <v/>
      </c>
      <c r="E498" s="430" t="n"/>
      <c r="F498" s="430">
        <f>+-Feuil1!AP100/1.2</f>
        <v/>
      </c>
    </row>
    <row r="499" ht="14.25" customHeight="1" s="219">
      <c r="A499" s="425">
        <f>Feuil1!$C$1</f>
        <v/>
      </c>
      <c r="B499" s="426" t="n"/>
      <c r="C499" s="431" t="n">
        <v>445717000</v>
      </c>
      <c r="D499" s="429">
        <f>+$D$495</f>
        <v/>
      </c>
      <c r="E499" s="430" t="n"/>
      <c r="F499" s="430">
        <f>+F498*0.2</f>
        <v/>
      </c>
    </row>
    <row r="500" ht="14.25" customHeight="1" s="219">
      <c r="A500" s="425">
        <f>Feuil1!$C$1</f>
        <v/>
      </c>
      <c r="B500" s="426" t="n"/>
      <c r="C500" s="431">
        <f>+CONCATENATE("F000",Feuil1!C100)</f>
        <v/>
      </c>
      <c r="D500" s="429">
        <f>+$D$495</f>
        <v/>
      </c>
      <c r="E500" s="430" t="n"/>
      <c r="F500" s="430">
        <f>+Feuil1!AS100</f>
        <v/>
      </c>
    </row>
    <row r="501" ht="14.25" customHeight="1" s="219">
      <c r="A501" s="425">
        <f>Feuil1!$C$1</f>
        <v/>
      </c>
      <c r="B501" s="426" t="n"/>
      <c r="C501" s="431">
        <f>VLOOKUP(Feuil1!$C$5,Feuil3!$A$1:$C$12,2,FALSE())</f>
        <v/>
      </c>
      <c r="D501" s="429">
        <f>+CONCATENATE(Feuil1!C101,"  ",Feuil1!D101,"  ","commis. brutes")</f>
        <v/>
      </c>
      <c r="E501" s="430">
        <f>+IF(ISTEXT(Feuil1!AC101),0,Feuil1!AC101)+IF(ISTEXT(Feuil1!AK101),0,Feuil1!AK101)+IF(ISTEXT(Feuil1!AL101),0,Feuil1!AL101)</f>
        <v/>
      </c>
      <c r="F501" s="430" t="n"/>
    </row>
    <row r="502" ht="14.25" customHeight="1" s="219">
      <c r="A502" s="425">
        <f>Feuil1!$C$1</f>
        <v/>
      </c>
      <c r="B502" s="426" t="n"/>
      <c r="C502" s="431">
        <f>VLOOKUP(Feuil1!$C$5,Feuil3!$A$1:$C$12,3,FALSE())</f>
        <v/>
      </c>
      <c r="D502" s="429">
        <f>+$D$501</f>
        <v/>
      </c>
      <c r="E502" s="428">
        <f>+IF(Feuil1!AJ101&gt;0,Feuil1!AJ101-Feuil1!AH101,"")</f>
        <v/>
      </c>
      <c r="F502" s="428">
        <f>+IF(Feuil1!AJ101&lt;0,-Feuil1!AJ101-Feuil1!AH101,"")</f>
        <v/>
      </c>
    </row>
    <row r="503" ht="14.25" customHeight="1" s="219">
      <c r="A503" s="425">
        <f>Feuil1!$C$1</f>
        <v/>
      </c>
      <c r="B503" s="426" t="n"/>
      <c r="C503" s="431" t="n">
        <v>437600000</v>
      </c>
      <c r="D503" s="429">
        <f>+$D$501</f>
        <v/>
      </c>
      <c r="E503" s="430" t="n"/>
      <c r="F503" s="430">
        <f>+-Feuil1!AO101</f>
        <v/>
      </c>
    </row>
    <row r="504" ht="14.25" customHeight="1" s="219">
      <c r="A504" s="425">
        <f>Feuil1!$C$1</f>
        <v/>
      </c>
      <c r="B504" s="426" t="n"/>
      <c r="C504" s="431" t="n">
        <v>791000000</v>
      </c>
      <c r="D504" s="429">
        <f>+$D$501</f>
        <v/>
      </c>
      <c r="E504" s="430" t="n"/>
      <c r="F504" s="430">
        <f>+-Feuil1!AP101/1.2</f>
        <v/>
      </c>
    </row>
    <row r="505" ht="14.25" customHeight="1" s="219">
      <c r="A505" s="425">
        <f>Feuil1!$C$1</f>
        <v/>
      </c>
      <c r="B505" s="426" t="n"/>
      <c r="C505" s="431" t="n">
        <v>445717000</v>
      </c>
      <c r="D505" s="429">
        <f>+$D$501</f>
        <v/>
      </c>
      <c r="E505" s="430" t="n"/>
      <c r="F505" s="430">
        <f>+F504*0.2</f>
        <v/>
      </c>
    </row>
    <row r="506" ht="14.25" customHeight="1" s="219">
      <c r="A506" s="425">
        <f>Feuil1!$C$1</f>
        <v/>
      </c>
      <c r="B506" s="426" t="n"/>
      <c r="C506" s="431">
        <f>+CONCATENATE("F000",Feuil1!C101)</f>
        <v/>
      </c>
      <c r="D506" s="429">
        <f>+$D$501</f>
        <v/>
      </c>
      <c r="E506" s="430" t="n"/>
      <c r="F506" s="430">
        <f>+Feuil1!AS101</f>
        <v/>
      </c>
    </row>
    <row r="507" ht="14.25" customHeight="1" s="219">
      <c r="A507" s="425">
        <f>Feuil1!$C$1</f>
        <v/>
      </c>
      <c r="B507" s="426" t="n"/>
      <c r="C507" s="431">
        <f>VLOOKUP(Feuil1!$C$5,Feuil3!$A$1:$C$12,2,FALSE())</f>
        <v/>
      </c>
      <c r="D507" s="429">
        <f>+CONCATENATE(Feuil1!C102,"  ",Feuil1!D102,"  ","commis. brutes")</f>
        <v/>
      </c>
      <c r="E507" s="430">
        <f>+IF(ISTEXT(Feuil1!AC102),0,Feuil1!AC102)+IF(ISTEXT(Feuil1!AK102),0,Feuil1!AK102)+IF(ISTEXT(Feuil1!AL102),0,Feuil1!AL102)</f>
        <v/>
      </c>
      <c r="F507" s="430" t="n"/>
    </row>
    <row r="508" ht="14.25" customHeight="1" s="219">
      <c r="A508" s="425">
        <f>Feuil1!$C$1</f>
        <v/>
      </c>
      <c r="B508" s="426" t="n"/>
      <c r="C508" s="431">
        <f>VLOOKUP(Feuil1!$C$5,Feuil3!$A$1:$C$12,3,FALSE())</f>
        <v/>
      </c>
      <c r="D508" s="429">
        <f>+$D$507</f>
        <v/>
      </c>
      <c r="E508" s="428">
        <f>+IF(Feuil1!AJ102&gt;0,Feuil1!AJ102-Feuil1!AH102,"")</f>
        <v/>
      </c>
      <c r="F508" s="428">
        <f>+IF(Feuil1!AJ102&lt;0,-Feuil1!AJ102-Feuil1!AH102,"")</f>
        <v/>
      </c>
    </row>
    <row r="509" ht="14.25" customHeight="1" s="219">
      <c r="A509" s="425">
        <f>Feuil1!$C$1</f>
        <v/>
      </c>
      <c r="B509" s="426" t="n"/>
      <c r="C509" s="431" t="n">
        <v>437600000</v>
      </c>
      <c r="D509" s="429">
        <f>+$D$507</f>
        <v/>
      </c>
      <c r="E509" s="430" t="n"/>
      <c r="F509" s="430">
        <f>+-Feuil1!AO102</f>
        <v/>
      </c>
    </row>
    <row r="510" ht="14.25" customHeight="1" s="219">
      <c r="A510" s="425">
        <f>Feuil1!$C$1</f>
        <v/>
      </c>
      <c r="B510" s="426" t="n"/>
      <c r="C510" s="431" t="n">
        <v>791000000</v>
      </c>
      <c r="D510" s="429">
        <f>+$D$507</f>
        <v/>
      </c>
      <c r="E510" s="430" t="n"/>
      <c r="F510" s="430">
        <f>+-Feuil1!AP102/1.2</f>
        <v/>
      </c>
    </row>
    <row r="511" ht="14.25" customHeight="1" s="219">
      <c r="A511" s="425">
        <f>Feuil1!$C$1</f>
        <v/>
      </c>
      <c r="B511" s="426" t="n"/>
      <c r="C511" s="431" t="n">
        <v>445717000</v>
      </c>
      <c r="D511" s="429">
        <f>+$D$507</f>
        <v/>
      </c>
      <c r="E511" s="430" t="n"/>
      <c r="F511" s="430">
        <f>+F510*0.2</f>
        <v/>
      </c>
    </row>
    <row r="512" ht="14.25" customHeight="1" s="219">
      <c r="A512" s="425">
        <f>Feuil1!$C$1</f>
        <v/>
      </c>
      <c r="B512" s="426" t="n"/>
      <c r="C512" s="431">
        <f>+CONCATENATE("F000",Feuil1!C102)</f>
        <v/>
      </c>
      <c r="D512" s="429">
        <f>+$D$507</f>
        <v/>
      </c>
      <c r="E512" s="430" t="n"/>
      <c r="F512" s="430">
        <f>+Feuil1!AS102</f>
        <v/>
      </c>
    </row>
    <row r="513" ht="14.25" customHeight="1" s="219">
      <c r="A513" s="425">
        <f>Feuil1!$C$1</f>
        <v/>
      </c>
      <c r="B513" s="426" t="n"/>
      <c r="C513" s="431">
        <f>VLOOKUP(Feuil1!$C$5,Feuil3!$A$1:$C$12,2,FALSE())</f>
        <v/>
      </c>
      <c r="D513" s="429">
        <f>+CONCATENATE(Feuil1!C103,"  ",Feuil1!D103,"  ","commis. brutes")</f>
        <v/>
      </c>
      <c r="E513" s="430">
        <f>+IF(ISTEXT(Feuil1!AC103),0,Feuil1!AC103)+IF(ISTEXT(Feuil1!AK103),0,Feuil1!AK103+IF(ISTEXT(Feuil1!AL103),0,Feuil1!AL103))</f>
        <v/>
      </c>
      <c r="F513" s="430" t="n"/>
      <c r="G513" s="434" t="n"/>
    </row>
    <row r="514" ht="14.25" customHeight="1" s="219">
      <c r="A514" s="425">
        <f>Feuil1!$C$1</f>
        <v/>
      </c>
      <c r="B514" s="426" t="n"/>
      <c r="C514" s="431">
        <f>VLOOKUP(Feuil1!$C$5,Feuil3!$A$1:$C$12,3,FALSE())</f>
        <v/>
      </c>
      <c r="D514" s="429">
        <f>+CONCATENATE(Feuil1!C103,"  ",Feuil1!D103,"  ","commis. brutes")</f>
        <v/>
      </c>
      <c r="E514" s="428">
        <f>+IF(Feuil1!AJ118&gt;0,Feuil1!AJ118-Feuil1!AH118,"")</f>
        <v/>
      </c>
      <c r="F514" s="428">
        <f>+IF(Feuil1!AJ103&lt;0,-Feuil1!AJ103-Feuil1!AH103,"")</f>
        <v/>
      </c>
    </row>
    <row r="515" ht="14.25" customHeight="1" s="219">
      <c r="A515" s="425">
        <f>Feuil1!$C$1</f>
        <v/>
      </c>
      <c r="B515" s="426" t="n"/>
      <c r="C515" s="431" t="n">
        <v>437600000</v>
      </c>
      <c r="D515" s="429">
        <f>+CONCATENATE(Feuil1!C103,"  ",Feuil1!D103,"  ","commis. brutes")</f>
        <v/>
      </c>
      <c r="E515" s="430" t="n"/>
      <c r="F515" s="430">
        <f>+-Feuil1!AO103</f>
        <v/>
      </c>
    </row>
    <row r="516" ht="14.25" customHeight="1" s="219">
      <c r="A516" s="425">
        <f>Feuil1!$C$1</f>
        <v/>
      </c>
      <c r="B516" s="426" t="n"/>
      <c r="C516" s="431" t="n">
        <v>791000000</v>
      </c>
      <c r="D516" s="429">
        <f>+CONCATENATE(Feuil1!C103,"  ",Feuil1!D103,"  ","commis. brutes")</f>
        <v/>
      </c>
      <c r="E516" s="430" t="n"/>
      <c r="F516" s="430">
        <f>+-Feuil1!AP103/1.2</f>
        <v/>
      </c>
    </row>
    <row r="517" ht="14.25" customHeight="1" s="219">
      <c r="A517" s="425">
        <f>Feuil1!$C$1</f>
        <v/>
      </c>
      <c r="B517" s="426" t="n"/>
      <c r="C517" s="431" t="n">
        <v>445717000</v>
      </c>
      <c r="D517" s="429">
        <f>+CONCATENATE(Feuil1!C103,"  ",Feuil1!D103,"  ","commis. brutes")</f>
        <v/>
      </c>
      <c r="E517" s="430" t="n"/>
      <c r="F517" s="430">
        <f>+F516*0.2</f>
        <v/>
      </c>
    </row>
    <row r="518" ht="14.25" customHeight="1" s="219">
      <c r="A518" s="425">
        <f>Feuil1!$C$1</f>
        <v/>
      </c>
      <c r="B518" s="426" t="n"/>
      <c r="C518" s="431">
        <f>+CONCATENATE("F000",Feuil1!C103)</f>
        <v/>
      </c>
      <c r="D518" s="429">
        <f>+CONCATENATE(Feuil1!C103,"  ",Feuil1!D103,"  ","commis. brutes")</f>
        <v/>
      </c>
      <c r="E518" s="430" t="n"/>
      <c r="F518" s="430">
        <f>+Feuil1!AS103</f>
        <v/>
      </c>
    </row>
    <row r="519" ht="14.25" customHeight="1" s="219">
      <c r="A519" s="425">
        <f>Feuil1!$C$1</f>
        <v/>
      </c>
      <c r="B519" s="426" t="n"/>
      <c r="C519" s="431">
        <f>VLOOKUP(Feuil1!$C$5,Feuil3!$A$1:$C$12,2,FALSE())</f>
        <v/>
      </c>
      <c r="D519" s="429">
        <f>+CONCATENATE(Feuil1!C104,"  ",Feuil1!D104,"  ","commis. brutes")</f>
        <v/>
      </c>
      <c r="E519" s="430">
        <f>+IF(ISTEXT(Feuil1!AC104),0,Feuil1!AC104)+IF(ISTEXT(Feuil1!AK104),0,Feuil1!AK104)+IF(ISTEXT(Feuil1!AL104),0,Feuil1!AL104)</f>
        <v/>
      </c>
      <c r="F519" s="430" t="n"/>
      <c r="G519" s="434" t="n"/>
    </row>
    <row r="520" ht="14.25" customHeight="1" s="219">
      <c r="A520" s="425">
        <f>Feuil1!$C$1</f>
        <v/>
      </c>
      <c r="B520" s="426" t="n"/>
      <c r="C520" s="431">
        <f>VLOOKUP(Feuil1!$C$5,Feuil3!$A$1:$C$12,3,FALSE())</f>
        <v/>
      </c>
      <c r="D520" s="429">
        <f>+$D$519</f>
        <v/>
      </c>
      <c r="E520" s="428">
        <f>+IF(Feuil1!AJ124&gt;0,Feuil1!AJ124-Feuil1!AH124,"")</f>
        <v/>
      </c>
      <c r="F520" s="428">
        <f>+IF(Feuil1!AJ104&lt;0,-Feuil1!AJ104-Feuil1!AH104,"")</f>
        <v/>
      </c>
    </row>
    <row r="521" ht="14.25" customHeight="1" s="219">
      <c r="A521" s="425">
        <f>Feuil1!$C$1</f>
        <v/>
      </c>
      <c r="B521" s="426" t="n"/>
      <c r="C521" s="431" t="n">
        <v>437600000</v>
      </c>
      <c r="D521" s="429">
        <f>+$D$520</f>
        <v/>
      </c>
      <c r="E521" s="430" t="n"/>
      <c r="F521" s="430">
        <f>+-Feuil1!AO104</f>
        <v/>
      </c>
    </row>
    <row r="522" ht="14.25" customHeight="1" s="219">
      <c r="A522" s="425">
        <f>Feuil1!$C$1</f>
        <v/>
      </c>
      <c r="B522" s="426" t="n"/>
      <c r="C522" s="431" t="n">
        <v>791000000</v>
      </c>
      <c r="D522" s="429">
        <f>+$D$519</f>
        <v/>
      </c>
      <c r="E522" s="430" t="n"/>
      <c r="F522" s="430">
        <f>+-Feuil1!AP104/1.2</f>
        <v/>
      </c>
    </row>
    <row r="523" ht="14.25" customHeight="1" s="219">
      <c r="A523" s="425">
        <f>Feuil1!$C$1</f>
        <v/>
      </c>
      <c r="B523" s="426" t="n"/>
      <c r="C523" s="431" t="n">
        <v>445717000</v>
      </c>
      <c r="D523" s="429">
        <f>+$D$519</f>
        <v/>
      </c>
      <c r="E523" s="430" t="n"/>
      <c r="F523" s="430">
        <f>+F522*0.2</f>
        <v/>
      </c>
    </row>
    <row r="524" ht="14.25" customHeight="1" s="219">
      <c r="A524" s="425">
        <f>Feuil1!$C$1</f>
        <v/>
      </c>
      <c r="B524" s="426" t="n"/>
      <c r="C524" s="431">
        <f>+CONCATENATE("F000",Feuil1!C104)</f>
        <v/>
      </c>
      <c r="D524" s="429">
        <f>+$D$519</f>
        <v/>
      </c>
      <c r="E524" s="430" t="n"/>
      <c r="F524" s="430">
        <f>+Feuil1!AS104</f>
        <v/>
      </c>
    </row>
    <row r="525" ht="14.25" customHeight="1" s="219">
      <c r="A525" s="425">
        <f>Feuil1!$C$1</f>
        <v/>
      </c>
      <c r="B525" s="426" t="n"/>
      <c r="C525" s="431">
        <f>VLOOKUP(Feuil1!$C$5,Feuil3!$A$1:$C$12,2,FALSE())</f>
        <v/>
      </c>
      <c r="D525" s="429">
        <f>+CONCATENATE(Feuil1!C105,"  ",Feuil1!D105,"  ","commis. brutes")</f>
        <v/>
      </c>
      <c r="E525" s="430">
        <f>+IF(ISTEXT(Feuil1!AC105),0,Feuil1!AC105)+IF(ISTEXT(Feuil1!AK105),0,Feuil1!AK105)+IF(ISTEXT(Feuil1!AL105),0,Feuil1!AL105)</f>
        <v/>
      </c>
      <c r="F525" s="430" t="n"/>
    </row>
    <row r="526" ht="14.25" customHeight="1" s="219">
      <c r="A526" s="425">
        <f>Feuil1!$C$1</f>
        <v/>
      </c>
      <c r="B526" s="426" t="n"/>
      <c r="C526" s="431">
        <f>VLOOKUP(Feuil1!$C$5,Feuil3!$A$1:$C$12,3,FALSE())</f>
        <v/>
      </c>
      <c r="D526" s="429">
        <f>+$D$525</f>
        <v/>
      </c>
      <c r="E526" s="428">
        <f>+IF(Feuil1!AJ105&gt;0,Feuil1!AJ105-Feuil1!AH105,"")</f>
        <v/>
      </c>
      <c r="F526" s="428">
        <f>+IF(Feuil1!AJ105&lt;0,-Feuil1!AJ105-Feuil1!AH105,"")</f>
        <v/>
      </c>
    </row>
    <row r="527" ht="14.25" customHeight="1" s="219">
      <c r="A527" s="425">
        <f>Feuil1!$C$1</f>
        <v/>
      </c>
      <c r="B527" s="426" t="n"/>
      <c r="C527" s="431" t="n">
        <v>437600000</v>
      </c>
      <c r="D527" s="429">
        <f>+$D$525</f>
        <v/>
      </c>
      <c r="E527" s="430" t="n"/>
      <c r="F527" s="430">
        <f>+-Feuil1!AO105</f>
        <v/>
      </c>
    </row>
    <row r="528" ht="14.25" customHeight="1" s="219">
      <c r="A528" s="425">
        <f>Feuil1!$C$1</f>
        <v/>
      </c>
      <c r="B528" s="426" t="n"/>
      <c r="C528" s="431" t="n">
        <v>791000000</v>
      </c>
      <c r="D528" s="429">
        <f>+$D$525</f>
        <v/>
      </c>
      <c r="E528" s="430" t="n"/>
      <c r="F528" s="430">
        <f>+-Feuil1!AP105/1.2</f>
        <v/>
      </c>
    </row>
    <row r="529" ht="14.25" customHeight="1" s="219">
      <c r="A529" s="425">
        <f>Feuil1!$C$1</f>
        <v/>
      </c>
      <c r="B529" s="426" t="n"/>
      <c r="C529" s="431" t="n">
        <v>445717000</v>
      </c>
      <c r="D529" s="429">
        <f>+$D$525</f>
        <v/>
      </c>
      <c r="E529" s="430" t="n"/>
      <c r="F529" s="430">
        <f>+F528*0.2</f>
        <v/>
      </c>
    </row>
    <row r="530" ht="14.25" customHeight="1" s="219">
      <c r="A530" s="425">
        <f>Feuil1!$C$1</f>
        <v/>
      </c>
      <c r="B530" s="426" t="n"/>
      <c r="C530" s="431">
        <f>+CONCATENATE("F000",Feuil1!C105)</f>
        <v/>
      </c>
      <c r="D530" s="429">
        <f>+$D$525</f>
        <v/>
      </c>
      <c r="E530" s="430" t="n"/>
      <c r="F530" s="430">
        <f>+Feuil1!AS105</f>
        <v/>
      </c>
    </row>
    <row r="531" ht="14.25" customHeight="1" s="219">
      <c r="A531" s="425">
        <f>Feuil1!$C$1</f>
        <v/>
      </c>
      <c r="B531" s="426" t="n"/>
      <c r="C531" s="431">
        <f>VLOOKUP(Feuil1!$C$5,Feuil3!$A$1:$C$12,2,FALSE())</f>
        <v/>
      </c>
      <c r="D531" s="429">
        <f>+CONCATENATE(Feuil1!C106,"  ",Feuil1!D106,"  ","commis. brutes")</f>
        <v/>
      </c>
      <c r="E531" s="430">
        <f>+IF(ISTEXT(Feuil1!AC106),0,Feuil1!AC106)+IF(ISTEXT(Feuil1!AK106),0,Feuil1!AK106)+IF(ISTEXT(Feuil1!AL106),0,Feuil1!AL106)</f>
        <v/>
      </c>
      <c r="F531" s="430" t="n"/>
    </row>
    <row r="532" ht="14.25" customHeight="1" s="219">
      <c r="A532" s="425">
        <f>Feuil1!$C$1</f>
        <v/>
      </c>
      <c r="B532" s="426" t="n"/>
      <c r="C532" s="431">
        <f>VLOOKUP(Feuil1!$C$5,Feuil3!$A$1:$C$12,3,FALSE())</f>
        <v/>
      </c>
      <c r="D532" s="429">
        <f>+$D$531</f>
        <v/>
      </c>
      <c r="E532" s="428">
        <f>+IF(Feuil1!AJ106&gt;0,Feuil1!AJ106-Feuil1!AH106,"")</f>
        <v/>
      </c>
      <c r="F532" s="428">
        <f>+IF(Feuil1!AJ106&lt;0,-Feuil1!AJ106-Feuil1!AH106,"")</f>
        <v/>
      </c>
    </row>
    <row r="533" ht="14.25" customHeight="1" s="219">
      <c r="A533" s="425">
        <f>Feuil1!$C$1</f>
        <v/>
      </c>
      <c r="B533" s="426" t="n"/>
      <c r="C533" s="431" t="n">
        <v>437600000</v>
      </c>
      <c r="D533" s="429">
        <f>+$D$531</f>
        <v/>
      </c>
      <c r="E533" s="430" t="n"/>
      <c r="F533" s="430">
        <f>+-Feuil1!AO106</f>
        <v/>
      </c>
    </row>
    <row r="534" ht="14.25" customHeight="1" s="219">
      <c r="A534" s="425">
        <f>Feuil1!$C$1</f>
        <v/>
      </c>
      <c r="B534" s="426" t="n"/>
      <c r="C534" s="431" t="n">
        <v>791000000</v>
      </c>
      <c r="D534" s="429">
        <f>+$D$531</f>
        <v/>
      </c>
      <c r="E534" s="430" t="n"/>
      <c r="F534" s="430">
        <f>+-Feuil1!AP106/1.2</f>
        <v/>
      </c>
    </row>
    <row r="535" ht="14.25" customHeight="1" s="219">
      <c r="A535" s="425">
        <f>Feuil1!$C$1</f>
        <v/>
      </c>
      <c r="B535" s="426" t="n"/>
      <c r="C535" s="431" t="n">
        <v>445717000</v>
      </c>
      <c r="D535" s="429">
        <f>+$D$531</f>
        <v/>
      </c>
      <c r="E535" s="430" t="n"/>
      <c r="F535" s="430">
        <f>+F534*0.2</f>
        <v/>
      </c>
    </row>
    <row r="536" ht="14.25" customHeight="1" s="219">
      <c r="A536" s="425">
        <f>Feuil1!$C$1</f>
        <v/>
      </c>
      <c r="B536" s="426" t="n"/>
      <c r="C536" s="431">
        <f>+CONCATENATE("F000",Feuil1!C106)</f>
        <v/>
      </c>
      <c r="D536" s="429">
        <f>+$D$531</f>
        <v/>
      </c>
      <c r="E536" s="430" t="n"/>
      <c r="F536" s="430">
        <f>+Feuil1!AS106</f>
        <v/>
      </c>
    </row>
    <row r="537" ht="14.25" customHeight="1" s="219">
      <c r="A537" s="425">
        <f>Feuil1!$C$1</f>
        <v/>
      </c>
      <c r="B537" s="426" t="n"/>
      <c r="C537" s="431">
        <f>VLOOKUP(Feuil1!$C$5,Feuil3!$A$1:$C$12,2,FALSE())</f>
        <v/>
      </c>
      <c r="D537" s="429">
        <f>+CONCATENATE(Feuil1!C107,"  ",Feuil1!D107,"  ","commis. brutes")</f>
        <v/>
      </c>
      <c r="E537" s="430">
        <f>+IF(ISTEXT(Feuil1!AC107),0,Feuil1!AC107)+IF(ISTEXT(Feuil1!AK107),0,Feuil1!AK107)+IF(ISTEXT(Feuil1!AL107),0,Feuil1!AL107)</f>
        <v/>
      </c>
      <c r="F537" s="430" t="n"/>
      <c r="G537" s="434" t="n"/>
    </row>
    <row r="538" ht="14.25" customHeight="1" s="219">
      <c r="A538" s="425">
        <f>Feuil1!$C$1</f>
        <v/>
      </c>
      <c r="B538" s="426" t="n"/>
      <c r="C538" s="431">
        <f>VLOOKUP(Feuil1!$C$5,Feuil3!$A$1:$C$12,3,FALSE())</f>
        <v/>
      </c>
      <c r="D538" s="429">
        <f>+$D$537</f>
        <v/>
      </c>
      <c r="E538" s="428">
        <f>+IF(Feuil1!AJ142&gt;0,Feuil1!AJ142-Feuil1!AH142,"")</f>
        <v/>
      </c>
      <c r="F538" s="428">
        <f>+IF(Feuil1!AJ107&lt;0,-Feuil1!AJ107-Feuil1!AH107,"")</f>
        <v/>
      </c>
    </row>
    <row r="539" ht="14.25" customHeight="1" s="219">
      <c r="A539" s="425">
        <f>Feuil1!$C$1</f>
        <v/>
      </c>
      <c r="B539" s="426" t="n"/>
      <c r="C539" s="431" t="n">
        <v>437600000</v>
      </c>
      <c r="D539" s="429">
        <f>+$D$537</f>
        <v/>
      </c>
      <c r="E539" s="430" t="n"/>
      <c r="F539" s="430">
        <f>+-Feuil1!AO107</f>
        <v/>
      </c>
    </row>
    <row r="540" ht="14.25" customHeight="1" s="219">
      <c r="A540" s="425">
        <f>Feuil1!$C$1</f>
        <v/>
      </c>
      <c r="B540" s="426" t="n"/>
      <c r="C540" s="431" t="n">
        <v>791000000</v>
      </c>
      <c r="D540" s="429">
        <f>+$D$537</f>
        <v/>
      </c>
      <c r="E540" s="430" t="n"/>
      <c r="F540" s="430">
        <f>+-Feuil1!AP107/1.2</f>
        <v/>
      </c>
    </row>
    <row r="541" ht="14.25" customHeight="1" s="219">
      <c r="A541" s="425">
        <f>Feuil1!$C$1</f>
        <v/>
      </c>
      <c r="B541" s="426" t="n"/>
      <c r="C541" s="431" t="n">
        <v>445717000</v>
      </c>
      <c r="D541" s="429">
        <f>+$D$537</f>
        <v/>
      </c>
      <c r="E541" s="430" t="n"/>
      <c r="F541" s="430">
        <f>+F540*0.2</f>
        <v/>
      </c>
    </row>
    <row r="542" ht="14.25" customHeight="1" s="219">
      <c r="A542" s="425">
        <f>Feuil1!$C$1</f>
        <v/>
      </c>
      <c r="B542" s="426" t="n"/>
      <c r="C542" s="431">
        <f>+CONCATENATE("F000",Feuil1!C107)</f>
        <v/>
      </c>
      <c r="D542" s="429">
        <f>+$D$537</f>
        <v/>
      </c>
      <c r="E542" s="430" t="n"/>
      <c r="F542" s="430">
        <f>+Feuil1!AS107</f>
        <v/>
      </c>
    </row>
    <row r="543" ht="14.25" customHeight="1" s="219">
      <c r="A543" s="425">
        <f>Feuil1!$C$1</f>
        <v/>
      </c>
      <c r="B543" s="426" t="n"/>
      <c r="C543" s="431">
        <f>VLOOKUP(Feuil1!$C$5,Feuil3!$A$1:$C$12,2,FALSE())</f>
        <v/>
      </c>
      <c r="D543" s="429">
        <f>+CONCATENATE(Feuil1!C108,"  ",Feuil1!D108,"  ","commis. brutes")</f>
        <v/>
      </c>
      <c r="E543" s="430">
        <f>+IF(ISTEXT(Feuil1!AC108),0,Feuil1!AC108)+IF(ISTEXT(Feuil1!AK108),0,Feuil1!AK108)+IF(ISTEXT(Feuil1!AL108),0,Feuil1!AL108)</f>
        <v/>
      </c>
      <c r="F543" s="430" t="n"/>
    </row>
    <row r="544" ht="14.25" customHeight="1" s="219">
      <c r="A544" s="425">
        <f>Feuil1!$C$1</f>
        <v/>
      </c>
      <c r="B544" s="426" t="n"/>
      <c r="C544" s="431">
        <f>VLOOKUP(Feuil1!$C$5,Feuil3!$A$1:$C$12,3,FALSE())</f>
        <v/>
      </c>
      <c r="D544" s="429">
        <f>+$D$543</f>
        <v/>
      </c>
      <c r="E544" s="428">
        <f>+IF(Feuil1!AJ148&gt;0,Feuil1!AJ148-Feuil1!AH148,"")</f>
        <v/>
      </c>
      <c r="F544" s="428">
        <f>+IF(Feuil1!AJ108&lt;0,-Feuil1!AJ108-Feuil1!AH108,"")</f>
        <v/>
      </c>
    </row>
    <row r="545" ht="14.25" customHeight="1" s="219">
      <c r="A545" s="425">
        <f>Feuil1!$C$1</f>
        <v/>
      </c>
      <c r="B545" s="426" t="n"/>
      <c r="C545" s="431" t="n">
        <v>437600000</v>
      </c>
      <c r="D545" s="429">
        <f>+$D$543</f>
        <v/>
      </c>
      <c r="E545" s="430" t="n"/>
      <c r="F545" s="430">
        <f>+-Feuil1!AO108</f>
        <v/>
      </c>
    </row>
    <row r="546" ht="14.25" customHeight="1" s="219">
      <c r="A546" s="425">
        <f>Feuil1!$C$1</f>
        <v/>
      </c>
      <c r="B546" s="426" t="n"/>
      <c r="C546" s="431" t="n">
        <v>791000000</v>
      </c>
      <c r="D546" s="429">
        <f>+$D$543</f>
        <v/>
      </c>
      <c r="E546" s="430" t="n"/>
      <c r="F546" s="430">
        <f>+-Feuil1!AP108/1.2</f>
        <v/>
      </c>
    </row>
    <row r="547" ht="14.25" customHeight="1" s="219">
      <c r="A547" s="425">
        <f>Feuil1!$C$1</f>
        <v/>
      </c>
      <c r="B547" s="426" t="n"/>
      <c r="C547" s="431" t="n">
        <v>445717000</v>
      </c>
      <c r="D547" s="429">
        <f>+$D$543</f>
        <v/>
      </c>
      <c r="E547" s="430" t="n"/>
      <c r="F547" s="430">
        <f>+F546*0.2</f>
        <v/>
      </c>
    </row>
    <row r="548" ht="14.25" customHeight="1" s="219">
      <c r="A548" s="425">
        <f>Feuil1!$C$1</f>
        <v/>
      </c>
      <c r="B548" s="426" t="n"/>
      <c r="C548" s="431">
        <f>+CONCATENATE("F000",Feuil1!C108)</f>
        <v/>
      </c>
      <c r="D548" s="429">
        <f>+$D$543</f>
        <v/>
      </c>
      <c r="E548" s="430" t="n"/>
      <c r="F548" s="430">
        <f>+Feuil1!AS108</f>
        <v/>
      </c>
    </row>
    <row r="549" ht="14.25" customHeight="1" s="219">
      <c r="A549" s="425">
        <f>Feuil1!$C$1</f>
        <v/>
      </c>
      <c r="B549" s="426" t="n"/>
      <c r="C549" s="431">
        <f>VLOOKUP(Feuil1!$C$5,Feuil3!$A$1:$C$12,2,FALSE())</f>
        <v/>
      </c>
      <c r="D549" s="429">
        <f>+CONCATENATE(Feuil1!C109,"  ",Feuil1!D109,"  ","commis. brutes")</f>
        <v/>
      </c>
      <c r="E549" s="430">
        <f>+IF(ISTEXT(Feuil1!AC109),0,Feuil1!AC109)+IF(ISTEXT(Feuil1!AK109),0,Feuil1!AK109)+IF(ISTEXT(Feuil1!AL109),0,Feuil1!AL109)</f>
        <v/>
      </c>
      <c r="F549" s="430" t="n"/>
    </row>
    <row r="550" ht="14.25" customHeight="1" s="219">
      <c r="A550" s="425">
        <f>Feuil1!$C$1</f>
        <v/>
      </c>
      <c r="B550" s="426" t="n"/>
      <c r="C550" s="431">
        <f>VLOOKUP(Feuil1!$C$5,Feuil3!$A$1:$C$12,3,FALSE())</f>
        <v/>
      </c>
      <c r="D550" s="429">
        <f>+$D$549</f>
        <v/>
      </c>
      <c r="E550" s="428">
        <f>+IF(Feuil1!AJ154&gt;0,Feuil1!AJ154-Feuil1!AH154,"")</f>
        <v/>
      </c>
      <c r="F550" s="428">
        <f>+IF(Feuil1!AJ109&lt;0,-Feuil1!AJ109-Feuil1!AH109,"")</f>
        <v/>
      </c>
    </row>
    <row r="551" ht="14.25" customHeight="1" s="219">
      <c r="A551" s="425">
        <f>Feuil1!$C$1</f>
        <v/>
      </c>
      <c r="B551" s="426" t="n"/>
      <c r="C551" s="431" t="n">
        <v>437600000</v>
      </c>
      <c r="D551" s="429">
        <f>+$D$549</f>
        <v/>
      </c>
      <c r="E551" s="430" t="n"/>
      <c r="F551" s="430">
        <f>+-Feuil1!AO109</f>
        <v/>
      </c>
    </row>
    <row r="552" ht="14.25" customHeight="1" s="219">
      <c r="A552" s="425">
        <f>Feuil1!$C$1</f>
        <v/>
      </c>
      <c r="B552" s="426" t="n"/>
      <c r="C552" s="431" t="n">
        <v>791000000</v>
      </c>
      <c r="D552" s="429">
        <f>+$D$549</f>
        <v/>
      </c>
      <c r="E552" s="430" t="n"/>
      <c r="F552" s="430">
        <f>+-Feuil1!AP109/1.2</f>
        <v/>
      </c>
    </row>
    <row r="553" ht="14.25" customHeight="1" s="219">
      <c r="A553" s="425">
        <f>Feuil1!$C$1</f>
        <v/>
      </c>
      <c r="B553" s="426" t="n"/>
      <c r="C553" s="431" t="n">
        <v>445717000</v>
      </c>
      <c r="D553" s="429">
        <f>+$D$549</f>
        <v/>
      </c>
      <c r="E553" s="430" t="n"/>
      <c r="F553" s="430">
        <f>+F552*0.2</f>
        <v/>
      </c>
    </row>
    <row r="554" ht="14.25" customHeight="1" s="219">
      <c r="A554" s="425">
        <f>Feuil1!$C$1</f>
        <v/>
      </c>
      <c r="B554" s="426" t="n"/>
      <c r="C554" s="431">
        <f>+CONCATENATE("F000",Feuil1!C109)</f>
        <v/>
      </c>
      <c r="D554" s="429">
        <f>+$D$549</f>
        <v/>
      </c>
      <c r="E554" s="430" t="n"/>
      <c r="F554" s="430">
        <f>+Feuil1!AS109</f>
        <v/>
      </c>
    </row>
    <row r="555" ht="14.25" customHeight="1" s="219">
      <c r="A555" s="425">
        <f>Feuil1!$C$1</f>
        <v/>
      </c>
      <c r="B555" s="426" t="n"/>
      <c r="C555" s="431">
        <f>VLOOKUP(Feuil1!$C$5,Feuil3!$A$1:$C$12,2,FALSE())</f>
        <v/>
      </c>
      <c r="D555" s="429">
        <f>+CONCATENATE(Feuil1!C110,"  ",Feuil1!D110,"  ","commis. brutes")</f>
        <v/>
      </c>
      <c r="E555" s="430">
        <f>+IF(ISTEXT(Feuil1!AC160),0,Feuil1!AC160)+IF(ISTEXT(Feuil1!AK160),0,Feuil1!AK160)+IF(ISTEXT(Feuil1!AL160),0,Feuil1!AL160)</f>
        <v/>
      </c>
      <c r="F555" s="430" t="n"/>
    </row>
    <row r="556" ht="14.25" customHeight="1" s="219">
      <c r="A556" s="425">
        <f>Feuil1!$C$1</f>
        <v/>
      </c>
      <c r="B556" s="426" t="n"/>
      <c r="C556" s="431">
        <f>VLOOKUP(Feuil1!$C$5,Feuil3!$A$1:$C$12,3,FALSE())</f>
        <v/>
      </c>
      <c r="D556" s="429">
        <f>+$D$555</f>
        <v/>
      </c>
      <c r="E556" s="428">
        <f>+IF(Feuil1!AJ160&gt;0,Feuil1!AJ160-Feuil1!AH160,"")</f>
        <v/>
      </c>
      <c r="F556" s="428">
        <f>+IF(Feuil1!AJ110&lt;0,-Feuil1!AJ110-Feuil1!AH110,"")</f>
        <v/>
      </c>
    </row>
    <row r="557" ht="14.25" customHeight="1" s="219">
      <c r="A557" s="425">
        <f>Feuil1!$C$1</f>
        <v/>
      </c>
      <c r="B557" s="426" t="n"/>
      <c r="C557" s="431" t="n">
        <v>437600000</v>
      </c>
      <c r="D557" s="429">
        <f>+$D$555</f>
        <v/>
      </c>
      <c r="E557" s="430" t="n"/>
      <c r="F557" s="430">
        <f>+-Feuil1!AO110</f>
        <v/>
      </c>
    </row>
    <row r="558" ht="14.25" customHeight="1" s="219">
      <c r="A558" s="425">
        <f>Feuil1!$C$1</f>
        <v/>
      </c>
      <c r="B558" s="426" t="n"/>
      <c r="C558" s="431" t="n">
        <v>791000000</v>
      </c>
      <c r="D558" s="429">
        <f>+$D$555</f>
        <v/>
      </c>
      <c r="E558" s="430" t="n"/>
      <c r="F558" s="430">
        <f>+-Feuil1!AP110/1.2</f>
        <v/>
      </c>
    </row>
    <row r="559" ht="14.25" customHeight="1" s="219">
      <c r="A559" s="425">
        <f>Feuil1!$C$1</f>
        <v/>
      </c>
      <c r="B559" s="426" t="n"/>
      <c r="C559" s="431" t="n">
        <v>445717000</v>
      </c>
      <c r="D559" s="429">
        <f>+$D$555</f>
        <v/>
      </c>
      <c r="E559" s="430" t="n"/>
      <c r="F559" s="430">
        <f>+F558*0.2</f>
        <v/>
      </c>
    </row>
    <row r="560" ht="14.25" customHeight="1" s="219">
      <c r="A560" s="425">
        <f>Feuil1!$C$1</f>
        <v/>
      </c>
      <c r="B560" s="426" t="n"/>
      <c r="C560" s="431">
        <f>+CONCATENATE("F000",Feuil1!C110)</f>
        <v/>
      </c>
      <c r="D560" s="429">
        <f>+$D$555</f>
        <v/>
      </c>
      <c r="E560" s="430" t="n"/>
      <c r="F560" s="430">
        <f>+Feuil1!AS110</f>
        <v/>
      </c>
    </row>
    <row r="561" ht="14.25" customHeight="1" s="219">
      <c r="A561" s="425">
        <f>Feuil1!$C$1</f>
        <v/>
      </c>
      <c r="B561" s="426" t="n"/>
      <c r="C561" s="431">
        <f>VLOOKUP(Feuil1!$C$5,Feuil3!$A$1:$C$12,2,FALSE())</f>
        <v/>
      </c>
      <c r="D561" s="429">
        <f>+CONCATENATE(Feuil1!C111,"  ",Feuil1!D111,"  ","commis. brutes")</f>
        <v/>
      </c>
      <c r="E561" s="430">
        <f>+IF(ISTEXT(Feuil1!AC166),0,Feuil1!AC166)+IF(ISTEXT(Feuil1!AK166),0,Feuil1!AK166)+IF(ISTEXT(Feuil1!AL166),0,Feuil1!AL166)</f>
        <v/>
      </c>
      <c r="F561" s="430" t="n"/>
    </row>
    <row r="562" ht="14.25" customHeight="1" s="219">
      <c r="A562" s="425">
        <f>Feuil1!$C$1</f>
        <v/>
      </c>
      <c r="B562" s="426" t="n"/>
      <c r="C562" s="431">
        <f>VLOOKUP(Feuil1!$C$5,Feuil3!$A$1:$C$12,3,FALSE())</f>
        <v/>
      </c>
      <c r="D562" s="429">
        <f>+$D$561</f>
        <v/>
      </c>
      <c r="E562" s="428">
        <f>+IF(Feuil1!AJ166&gt;0,Feuil1!AJ166-Feuil1!AH166,"")</f>
        <v/>
      </c>
      <c r="F562" s="428">
        <f>+IF(Feuil1!AJ111&lt;0,-Feuil1!AJ111-Feuil1!AH111,"")</f>
        <v/>
      </c>
    </row>
    <row r="563" ht="14.25" customHeight="1" s="219">
      <c r="A563" s="425">
        <f>Feuil1!$C$1</f>
        <v/>
      </c>
      <c r="B563" s="426" t="n"/>
      <c r="C563" s="431" t="n">
        <v>437600000</v>
      </c>
      <c r="D563" s="429">
        <f>+$D$561</f>
        <v/>
      </c>
      <c r="E563" s="430" t="n"/>
      <c r="F563" s="430">
        <f>+-Feuil1!AO111</f>
        <v/>
      </c>
    </row>
    <row r="564" ht="14.25" customHeight="1" s="219">
      <c r="A564" s="425">
        <f>Feuil1!$C$1</f>
        <v/>
      </c>
      <c r="B564" s="426" t="n"/>
      <c r="C564" s="431" t="n">
        <v>791000000</v>
      </c>
      <c r="D564" s="429">
        <f>+$D$561</f>
        <v/>
      </c>
      <c r="E564" s="430" t="n"/>
      <c r="F564" s="430">
        <f>+-Feuil1!AP111/1.2</f>
        <v/>
      </c>
    </row>
    <row r="565" ht="14.25" customHeight="1" s="219">
      <c r="A565" s="425">
        <f>Feuil1!$C$1</f>
        <v/>
      </c>
      <c r="B565" s="426" t="n"/>
      <c r="C565" s="431" t="n">
        <v>445717000</v>
      </c>
      <c r="D565" s="429">
        <f>+$D$561</f>
        <v/>
      </c>
      <c r="E565" s="430" t="n"/>
      <c r="F565" s="430">
        <f>+F564*0.2</f>
        <v/>
      </c>
    </row>
    <row r="566" ht="14.25" customHeight="1" s="219">
      <c r="A566" s="425">
        <f>Feuil1!$C$1</f>
        <v/>
      </c>
      <c r="B566" s="426" t="n"/>
      <c r="C566" s="431">
        <f>+CONCATENATE("F000",Feuil1!C111)</f>
        <v/>
      </c>
      <c r="D566" s="429">
        <f>+$D$561</f>
        <v/>
      </c>
      <c r="E566" s="430" t="n"/>
      <c r="F566" s="430">
        <f>+Feuil1!AS111</f>
        <v/>
      </c>
    </row>
    <row r="567" ht="14.25" customHeight="1" s="219">
      <c r="A567" s="425">
        <f>Feuil1!$C$1</f>
        <v/>
      </c>
      <c r="B567" s="426" t="n"/>
      <c r="C567" s="431">
        <f>VLOOKUP(Feuil1!$C$5,Feuil3!$A$1:$C$12,2,FALSE())</f>
        <v/>
      </c>
      <c r="D567" s="429">
        <f>+CONCATENATE(Feuil1!C112,"  ",Feuil1!D112,"  ","commis. brutes")</f>
        <v/>
      </c>
      <c r="E567" s="430">
        <f>+IF(ISTEXT(Feuil1!AC172),0,Feuil1!AC172)+IF(ISTEXT(Feuil1!AK172),0,Feuil1!AK172)+IF(ISTEXT(Feuil1!AL172),0,Feuil1!AL172)</f>
        <v/>
      </c>
      <c r="F567" s="430" t="n"/>
    </row>
    <row r="568" ht="14.25" customHeight="1" s="219">
      <c r="A568" s="425">
        <f>Feuil1!$C$1</f>
        <v/>
      </c>
      <c r="B568" s="426" t="n"/>
      <c r="C568" s="431">
        <f>VLOOKUP(Feuil1!$C$5,Feuil3!$A$1:$C$12,3,FALSE())</f>
        <v/>
      </c>
      <c r="D568" s="429">
        <f>$D$567</f>
        <v/>
      </c>
      <c r="E568" s="428">
        <f>+IF(Feuil1!AJ172&gt;0,Feuil1!AJ172-Feuil1!AH172,"")</f>
        <v/>
      </c>
      <c r="F568" s="428">
        <f>+IF(Feuil1!AJ112&lt;0,-Feuil1!AJ112-Feuil1!AH112,"")</f>
        <v/>
      </c>
    </row>
    <row r="569" ht="14.25" customHeight="1" s="219">
      <c r="A569" s="425">
        <f>Feuil1!$C$1</f>
        <v/>
      </c>
      <c r="B569" s="426" t="n"/>
      <c r="C569" s="431" t="n">
        <v>437600000</v>
      </c>
      <c r="D569" s="429">
        <f>$D$567</f>
        <v/>
      </c>
      <c r="E569" s="430" t="n"/>
      <c r="F569" s="430">
        <f>+-Feuil1!AO112</f>
        <v/>
      </c>
    </row>
    <row r="570" ht="14.25" customHeight="1" s="219">
      <c r="A570" s="425">
        <f>Feuil1!$C$1</f>
        <v/>
      </c>
      <c r="B570" s="426" t="n"/>
      <c r="C570" s="431" t="n">
        <v>791000000</v>
      </c>
      <c r="D570" s="429">
        <f>$D$567</f>
        <v/>
      </c>
      <c r="E570" s="430" t="n"/>
      <c r="F570" s="430">
        <f>+-Feuil1!AP112/1.2</f>
        <v/>
      </c>
    </row>
    <row r="571" ht="14.25" customHeight="1" s="219">
      <c r="A571" s="425">
        <f>Feuil1!$C$1</f>
        <v/>
      </c>
      <c r="B571" s="426" t="n"/>
      <c r="C571" s="431" t="n">
        <v>445717000</v>
      </c>
      <c r="D571" s="429">
        <f>$D$567</f>
        <v/>
      </c>
      <c r="E571" s="430" t="n"/>
      <c r="F571" s="430">
        <f>+F570*0.2</f>
        <v/>
      </c>
    </row>
    <row r="572" ht="14.25" customHeight="1" s="219">
      <c r="A572" s="425">
        <f>Feuil1!$C$1</f>
        <v/>
      </c>
      <c r="B572" s="426" t="n"/>
      <c r="C572" s="431">
        <f>+CONCATENATE("F000",Feuil1!C112)</f>
        <v/>
      </c>
      <c r="D572" s="429">
        <f>$D$567</f>
        <v/>
      </c>
      <c r="E572" s="430" t="n"/>
      <c r="F572" s="430">
        <f>+Feuil1!AS112</f>
        <v/>
      </c>
    </row>
    <row r="573" ht="14.25" customHeight="1" s="219">
      <c r="A573" s="425">
        <f>Feuil1!$C$1</f>
        <v/>
      </c>
      <c r="B573" s="426" t="n"/>
      <c r="C573" s="431">
        <f>VLOOKUP(Feuil1!$C$5,Feuil3!$A$1:$C$12,2,FALSE())</f>
        <v/>
      </c>
      <c r="D573" s="429">
        <f>+CONCATENATE(Feuil1!C113,"  ",Feuil1!D113,"  ","commis. brutes")</f>
        <v/>
      </c>
      <c r="E573" s="430">
        <f>+IF(ISTEXT(Feuil1!AC113),0,Feuil1!AC113)+IF(ISTEXT(Feuil1!AK113),0,Feuil1!AK113)+IF(ISTEXT(Feuil1!AL113),0,Feuil1!AL113)</f>
        <v/>
      </c>
      <c r="F573" s="430" t="n"/>
    </row>
    <row r="574" ht="14.25" customHeight="1" s="219">
      <c r="A574" s="425">
        <f>Feuil1!$C$1</f>
        <v/>
      </c>
      <c r="B574" s="426" t="n"/>
      <c r="C574" s="431">
        <f>VLOOKUP(Feuil1!$C$5,Feuil3!$A$1:$C$12,3,FALSE())</f>
        <v/>
      </c>
      <c r="D574" s="429">
        <f>+$D$573</f>
        <v/>
      </c>
      <c r="E574" s="428">
        <f>+IF(Feuil1!AJ178&gt;0,Feuil1!AJ178-Feuil1!AH178,"")</f>
        <v/>
      </c>
      <c r="F574" s="428">
        <f>+IF(Feuil1!AJ113&lt;0,-Feuil1!AJ113-Feuil1!AH113,"")</f>
        <v/>
      </c>
    </row>
    <row r="575" ht="14.25" customHeight="1" s="219">
      <c r="A575" s="425">
        <f>Feuil1!$C$1</f>
        <v/>
      </c>
      <c r="B575" s="426" t="n"/>
      <c r="C575" s="431" t="n">
        <v>437600000</v>
      </c>
      <c r="D575" s="429">
        <f>+$D$573</f>
        <v/>
      </c>
      <c r="E575" s="430" t="n"/>
      <c r="F575" s="430">
        <f>+-Feuil1!AO113</f>
        <v/>
      </c>
    </row>
    <row r="576" ht="14.25" customHeight="1" s="219">
      <c r="A576" s="425">
        <f>Feuil1!$C$1</f>
        <v/>
      </c>
      <c r="B576" s="426" t="n"/>
      <c r="C576" s="431" t="n">
        <v>791000000</v>
      </c>
      <c r="D576" s="429">
        <f>+$D$573</f>
        <v/>
      </c>
      <c r="E576" s="430" t="n"/>
      <c r="F576" s="430">
        <f>+-Feuil1!AP113/1.2</f>
        <v/>
      </c>
    </row>
    <row r="577" ht="14.25" customHeight="1" s="219">
      <c r="A577" s="425">
        <f>Feuil1!$C$1</f>
        <v/>
      </c>
      <c r="B577" s="426" t="n"/>
      <c r="C577" s="431" t="n">
        <v>445717000</v>
      </c>
      <c r="D577" s="429">
        <f>+$D$573</f>
        <v/>
      </c>
      <c r="E577" s="430" t="n"/>
      <c r="F577" s="430">
        <f>+F576*0.2</f>
        <v/>
      </c>
    </row>
    <row r="578" ht="14.25" customHeight="1" s="219">
      <c r="A578" s="425">
        <f>Feuil1!$C$1</f>
        <v/>
      </c>
      <c r="B578" s="426" t="n"/>
      <c r="C578" s="431">
        <f>+CONCATENATE("F000",Feuil1!C113)</f>
        <v/>
      </c>
      <c r="D578" s="429">
        <f>+$D$573</f>
        <v/>
      </c>
      <c r="E578" s="430" t="n"/>
      <c r="F578" s="430">
        <f>+Feuil1!AS113</f>
        <v/>
      </c>
    </row>
    <row r="579" ht="14.25" customHeight="1" s="219">
      <c r="A579" s="425">
        <f>Feuil1!$C$1</f>
        <v/>
      </c>
      <c r="B579" s="426" t="n"/>
      <c r="C579" s="431">
        <f>VLOOKUP(Feuil1!$C$5,Feuil3!$A$1:$C$12,2,FALSE())</f>
        <v/>
      </c>
      <c r="D579" s="429">
        <f>+CONCATENATE(Feuil1!C114,"  ",Feuil1!D114,"  ","commis. brutes")</f>
        <v/>
      </c>
      <c r="E579" s="430">
        <f>+IF(ISTEXT(Feuil1!AC184),0,Feuil1!AC184)+IF(ISTEXT(Feuil1!AK184),0,Feuil1!AK184)+IF(ISTEXT(Feuil1!AL184),0,Feuil1!AL184)</f>
        <v/>
      </c>
      <c r="F579" s="430" t="n"/>
    </row>
    <row r="580" ht="14.25" customHeight="1" s="219">
      <c r="A580" s="425">
        <f>Feuil1!$C$1</f>
        <v/>
      </c>
      <c r="B580" s="426" t="n"/>
      <c r="C580" s="431">
        <f>VLOOKUP(Feuil1!$C$5,Feuil3!$A$1:$C$12,3,FALSE())</f>
        <v/>
      </c>
      <c r="D580" s="429">
        <f>+$D$579</f>
        <v/>
      </c>
      <c r="E580" s="428">
        <f>+IF(Feuil1!AJ184&gt;0,Feuil1!AJ184-Feuil1!AH184,"")</f>
        <v/>
      </c>
      <c r="F580" s="428">
        <f>+IF(Feuil1!AJ114&lt;0,-Feuil1!AJ114-Feuil1!AH114,"")</f>
        <v/>
      </c>
    </row>
    <row r="581" ht="14.25" customHeight="1" s="219">
      <c r="A581" s="425">
        <f>Feuil1!$C$1</f>
        <v/>
      </c>
      <c r="B581" s="426" t="n"/>
      <c r="C581" s="431" t="n">
        <v>437600000</v>
      </c>
      <c r="D581" s="429">
        <f>+$D$579</f>
        <v/>
      </c>
      <c r="E581" s="430" t="n"/>
      <c r="F581" s="430">
        <f>+-Feuil1!AO114</f>
        <v/>
      </c>
    </row>
    <row r="582" ht="14.25" customHeight="1" s="219">
      <c r="A582" s="425">
        <f>Feuil1!$C$1</f>
        <v/>
      </c>
      <c r="B582" s="426" t="n"/>
      <c r="C582" s="431" t="n">
        <v>791000000</v>
      </c>
      <c r="D582" s="429">
        <f>+$D$579</f>
        <v/>
      </c>
      <c r="E582" s="430" t="n"/>
      <c r="F582" s="430">
        <f>+-Feuil1!AP114/1.2</f>
        <v/>
      </c>
    </row>
    <row r="583" ht="14.25" customHeight="1" s="219">
      <c r="A583" s="425">
        <f>Feuil1!$C$1</f>
        <v/>
      </c>
      <c r="B583" s="426" t="n"/>
      <c r="C583" s="431" t="n">
        <v>445717000</v>
      </c>
      <c r="D583" s="429">
        <f>+$D$579</f>
        <v/>
      </c>
      <c r="E583" s="430" t="n"/>
      <c r="F583" s="430">
        <f>+F582*0.2</f>
        <v/>
      </c>
    </row>
    <row r="584" ht="14.25" customHeight="1" s="219">
      <c r="A584" s="425">
        <f>Feuil1!$C$1</f>
        <v/>
      </c>
      <c r="B584" s="426" t="n"/>
      <c r="C584" s="431">
        <f>+CONCATENATE("F000",Feuil1!C114)</f>
        <v/>
      </c>
      <c r="D584" s="429">
        <f>+$D$579</f>
        <v/>
      </c>
      <c r="E584" s="430" t="n"/>
      <c r="F584" s="430">
        <f>+Feuil1!AS114</f>
        <v/>
      </c>
    </row>
    <row r="585" ht="14.25" customHeight="1" s="219">
      <c r="A585" s="425">
        <f>Feuil1!$C$1</f>
        <v/>
      </c>
      <c r="B585" s="426" t="n"/>
      <c r="C585" s="431">
        <f>VLOOKUP(Feuil1!$C$5,Feuil3!$A$1:$C$12,2,FALSE())</f>
        <v/>
      </c>
      <c r="D585" s="429">
        <f>+CONCATENATE(Feuil1!C115,"  ",Feuil1!D115,"  ","commis. brutes")</f>
        <v/>
      </c>
      <c r="E585" s="430">
        <f>+IF(ISTEXT(Feuil1!AC115),0,Feuil1!AC115)+IF(ISTEXT(Feuil1!AK115),0,Feuil1!AK115)+IF(ISTEXT(Feuil1!AL115),0,Feuil1!AL115)</f>
        <v/>
      </c>
      <c r="F585" s="430" t="n"/>
    </row>
    <row r="586" ht="14.25" customHeight="1" s="219">
      <c r="A586" s="425">
        <f>Feuil1!$C$1</f>
        <v/>
      </c>
      <c r="B586" s="426" t="n"/>
      <c r="C586" s="431">
        <f>VLOOKUP(Feuil1!$C$5,Feuil3!$A$1:$C$12,3,FALSE())</f>
        <v/>
      </c>
      <c r="D586" s="429">
        <f>$D$585</f>
        <v/>
      </c>
      <c r="E586" s="428">
        <f>+IF(Feuil1!AJ190&gt;0,Feuil1!AJ190-Feuil1!AH190,"")</f>
        <v/>
      </c>
      <c r="F586" s="428">
        <f>+IF(Feuil1!AJ115&lt;0,-Feuil1!AJ115-Feuil1!AH115,"")</f>
        <v/>
      </c>
    </row>
    <row r="587" ht="14.25" customHeight="1" s="219">
      <c r="A587" s="425">
        <f>Feuil1!$C$1</f>
        <v/>
      </c>
      <c r="B587" s="426" t="n"/>
      <c r="C587" s="431" t="n">
        <v>437600000</v>
      </c>
      <c r="D587" s="429">
        <f>$D$585</f>
        <v/>
      </c>
      <c r="E587" s="430" t="n"/>
      <c r="F587" s="430">
        <f>+-Feuil1!AO115</f>
        <v/>
      </c>
    </row>
    <row r="588" ht="14.25" customHeight="1" s="219">
      <c r="A588" s="425">
        <f>Feuil1!$C$1</f>
        <v/>
      </c>
      <c r="B588" s="426" t="n"/>
      <c r="C588" s="431" t="n">
        <v>791000000</v>
      </c>
      <c r="D588" s="429">
        <f>$D$585</f>
        <v/>
      </c>
      <c r="E588" s="430" t="n"/>
      <c r="F588" s="430">
        <f>+-Feuil1!AP115/1.2</f>
        <v/>
      </c>
    </row>
    <row r="589" ht="14.25" customHeight="1" s="219">
      <c r="A589" s="425">
        <f>Feuil1!$C$1</f>
        <v/>
      </c>
      <c r="B589" s="426" t="n"/>
      <c r="C589" s="431" t="n">
        <v>445717000</v>
      </c>
      <c r="D589" s="429">
        <f>$D$585</f>
        <v/>
      </c>
      <c r="E589" s="430" t="n"/>
      <c r="F589" s="430">
        <f>+F588*0.2</f>
        <v/>
      </c>
    </row>
    <row r="590" ht="14.25" customHeight="1" s="219">
      <c r="A590" s="425">
        <f>Feuil1!$C$1</f>
        <v/>
      </c>
      <c r="B590" s="426" t="n"/>
      <c r="C590" s="431">
        <f>+CONCATENATE("F000",Feuil1!C115)</f>
        <v/>
      </c>
      <c r="D590" s="429">
        <f>$D$585</f>
        <v/>
      </c>
      <c r="E590" s="430" t="n"/>
      <c r="F590" s="430">
        <f>+Feuil1!AS115</f>
        <v/>
      </c>
    </row>
    <row r="591" ht="14.25" customHeight="1" s="219">
      <c r="A591" s="425">
        <f>Feuil1!$C$1</f>
        <v/>
      </c>
      <c r="B591" s="426" t="n"/>
      <c r="C591" s="431">
        <f>VLOOKUP(Feuil1!$C$5,Feuil3!$A$1:$C$12,2,FALSE())</f>
        <v/>
      </c>
      <c r="D591" s="429">
        <f>+CONCATENATE(Feuil1!C116,"  ",Feuil1!D116,"  ","commis. brutes")</f>
        <v/>
      </c>
      <c r="E591" s="430">
        <f>+IF(ISTEXT(Feuil1!AC196),0,Feuil1!AC196)+IF(ISTEXT(Feuil1!AK196),0,Feuil1!AK196)+IF(ISTEXT(Feuil1!AL196),0,Feuil1!AL196)</f>
        <v/>
      </c>
      <c r="F591" s="430" t="n"/>
    </row>
    <row r="592" ht="14.25" customHeight="1" s="219">
      <c r="A592" s="425">
        <f>Feuil1!$C$1</f>
        <v/>
      </c>
      <c r="B592" s="426" t="n"/>
      <c r="C592" s="431">
        <f>VLOOKUP(Feuil1!$C$5,Feuil3!$A$1:$C$12,3,FALSE())</f>
        <v/>
      </c>
      <c r="D592" s="429">
        <f>+$D$591</f>
        <v/>
      </c>
      <c r="E592" s="428">
        <f>+IF(Feuil1!AJ116&gt;0,Feuil1!AJ116-Feuil1!AH116,"")</f>
        <v/>
      </c>
      <c r="F592" s="428">
        <f>+IF(Feuil1!AJ116&lt;0,-Feuil1!AJ116-Feuil1!AH116,"")</f>
        <v/>
      </c>
    </row>
    <row r="593" ht="14.25" customHeight="1" s="219">
      <c r="A593" s="425">
        <f>Feuil1!$C$1</f>
        <v/>
      </c>
      <c r="B593" s="426" t="n"/>
      <c r="C593" s="431" t="n">
        <v>437600000</v>
      </c>
      <c r="D593" s="429">
        <f>+$D$591</f>
        <v/>
      </c>
      <c r="E593" s="430" t="n"/>
      <c r="F593" s="430">
        <f>+-Feuil1!AO116</f>
        <v/>
      </c>
    </row>
    <row r="594" ht="14.25" customHeight="1" s="219">
      <c r="A594" s="425">
        <f>Feuil1!$C$1</f>
        <v/>
      </c>
      <c r="B594" s="426" t="n"/>
      <c r="C594" s="431" t="n">
        <v>791000000</v>
      </c>
      <c r="D594" s="429">
        <f>+$D$591</f>
        <v/>
      </c>
      <c r="E594" s="430" t="n"/>
      <c r="F594" s="430">
        <f>+-Feuil1!AP116/1.2</f>
        <v/>
      </c>
    </row>
    <row r="595" ht="14.25" customHeight="1" s="219">
      <c r="A595" s="425">
        <f>Feuil1!$C$1</f>
        <v/>
      </c>
      <c r="B595" s="426" t="n"/>
      <c r="C595" s="431" t="n">
        <v>445717000</v>
      </c>
      <c r="D595" s="429">
        <f>+$D$591</f>
        <v/>
      </c>
      <c r="E595" s="430" t="n"/>
      <c r="F595" s="430">
        <f>+F594*0.2</f>
        <v/>
      </c>
    </row>
    <row r="596" ht="14.25" customHeight="1" s="219">
      <c r="A596" s="425">
        <f>Feuil1!$C$1</f>
        <v/>
      </c>
      <c r="B596" s="426" t="n"/>
      <c r="C596" s="431">
        <f>+CONCATENATE("F000",Feuil1!C116)</f>
        <v/>
      </c>
      <c r="D596" s="429">
        <f>+$D$591</f>
        <v/>
      </c>
      <c r="E596" s="430" t="n"/>
      <c r="F596" s="430">
        <f>+Feuil1!AS116</f>
        <v/>
      </c>
    </row>
    <row r="597" ht="14.25" customHeight="1" s="219">
      <c r="A597" s="425">
        <f>Feuil1!$C$1</f>
        <v/>
      </c>
      <c r="B597" s="426" t="n"/>
      <c r="C597" s="431">
        <f>VLOOKUP(Feuil1!$C$5,Feuil3!$A$1:$C$12,2,FALSE())</f>
        <v/>
      </c>
      <c r="D597" s="429">
        <f>+CONCATENATE(Feuil1!C117,"  ",Feuil1!D117,"  ","commis. brutes")</f>
        <v/>
      </c>
      <c r="E597" s="430">
        <f>+IF(ISTEXT(Feuil1!AC117),0,Feuil1!AC117)+IF(ISTEXT(Feuil1!AK117),0,Feuil1!AK117)+IF(ISTEXT(Feuil1!AL117),0,Feuil1!AL117)</f>
        <v/>
      </c>
      <c r="F597" s="430" t="n"/>
    </row>
    <row r="598" ht="14.25" customHeight="1" s="219">
      <c r="A598" s="425">
        <f>Feuil1!$C$1</f>
        <v/>
      </c>
      <c r="B598" s="426" t="n"/>
      <c r="C598" s="431">
        <f>VLOOKUP(Feuil1!$C$5,Feuil3!$A$1:$C$12,3,FALSE())</f>
        <v/>
      </c>
      <c r="D598" s="429">
        <f>+$D$495</f>
        <v/>
      </c>
      <c r="E598" s="428">
        <f>+IF(Feuil1!AJ202&gt;0,Feuil1!AJ202-Feuil1!AH202,"")</f>
        <v/>
      </c>
      <c r="F598" s="428">
        <f>+IF(Feuil1!AJ117&lt;0,-Feuil1!AJ117-Feuil1!AH117,"")</f>
        <v/>
      </c>
    </row>
    <row r="599" ht="14.25" customHeight="1" s="219">
      <c r="A599" s="425">
        <f>Feuil1!$C$1</f>
        <v/>
      </c>
      <c r="B599" s="426" t="n"/>
      <c r="C599" s="431" t="n">
        <v>437600000</v>
      </c>
      <c r="D599" s="429">
        <f>+$D$495</f>
        <v/>
      </c>
      <c r="E599" s="430" t="n"/>
      <c r="F599" s="430">
        <f>+-Feuil1!AO117</f>
        <v/>
      </c>
    </row>
    <row r="600" ht="14.25" customHeight="1" s="219">
      <c r="A600" s="425">
        <f>Feuil1!$C$1</f>
        <v/>
      </c>
      <c r="B600" s="426" t="n"/>
      <c r="C600" s="431" t="n">
        <v>791000000</v>
      </c>
      <c r="D600" s="429">
        <f>+$D$495</f>
        <v/>
      </c>
      <c r="E600" s="430" t="n"/>
      <c r="F600" s="430">
        <f>+-Feuil1!AP117/1.2</f>
        <v/>
      </c>
    </row>
    <row r="601" ht="14.25" customHeight="1" s="219">
      <c r="A601" s="425">
        <f>Feuil1!$C$1</f>
        <v/>
      </c>
      <c r="B601" s="426" t="n"/>
      <c r="C601" s="431" t="n">
        <v>445717000</v>
      </c>
      <c r="D601" s="429">
        <f>+$D$495</f>
        <v/>
      </c>
      <c r="E601" s="430" t="n"/>
      <c r="F601" s="430">
        <f>+F600*0.2</f>
        <v/>
      </c>
    </row>
    <row r="602" ht="14.25" customHeight="1" s="219">
      <c r="A602" s="425">
        <f>Feuil1!$C$1</f>
        <v/>
      </c>
      <c r="B602" s="426" t="n"/>
      <c r="C602" s="431">
        <f>+CONCATENATE("F000",Feuil1!C117)</f>
        <v/>
      </c>
      <c r="D602" s="429">
        <f>+$D$495</f>
        <v/>
      </c>
      <c r="E602" s="430" t="n"/>
      <c r="F602" s="430">
        <f>+Feuil1!AS117</f>
        <v/>
      </c>
    </row>
    <row r="603" ht="14.25" customHeight="1" s="219">
      <c r="A603" s="425">
        <f>Feuil1!$C$1</f>
        <v/>
      </c>
      <c r="B603" s="426" t="n"/>
      <c r="C603" s="431">
        <f>VLOOKUP(Feuil1!$C$5,Feuil3!$A$1:$C$12,2,FALSE())</f>
        <v/>
      </c>
      <c r="D603" s="429">
        <f>+CONCATENATE(Feuil1!C118,"  ",Feuil1!D118,"  ","commis. brutes")</f>
        <v/>
      </c>
      <c r="E603" s="430">
        <f>+IF(ISTEXT(Feuil1!AC118),0,Feuil1!AC118)+IF(ISTEXT(Feuil1!AK118),0,Feuil1!AK118)+IF(ISTEXT(Feuil1!AL118),0,Feuil1!AL118)</f>
        <v/>
      </c>
      <c r="F603" s="430" t="n"/>
    </row>
    <row r="604" ht="14.25" customHeight="1" s="219">
      <c r="A604" s="425">
        <f>Feuil1!$C$1</f>
        <v/>
      </c>
      <c r="B604" s="426" t="n"/>
      <c r="C604" s="431">
        <f>VLOOKUP(Feuil1!$C$5,Feuil3!$A$1:$C$12,3,FALSE())</f>
        <v/>
      </c>
      <c r="D604" s="429">
        <f>+$D$603</f>
        <v/>
      </c>
      <c r="E604" s="428">
        <f>+IF(Feuil1!AJ208&gt;0,Feuil1!AJ208-Feuil1!AH208,"")</f>
        <v/>
      </c>
      <c r="F604" s="428">
        <f>+IF(Feuil1!AJ118&lt;0,-Feuil1!AJ118-Feuil1!AH118,"")</f>
        <v/>
      </c>
    </row>
    <row r="605" ht="14.25" customHeight="1" s="219">
      <c r="A605" s="425">
        <f>Feuil1!$C$1</f>
        <v/>
      </c>
      <c r="B605" s="426" t="n"/>
      <c r="C605" s="431" t="n">
        <v>437600000</v>
      </c>
      <c r="D605" s="429">
        <f>+$D$603</f>
        <v/>
      </c>
      <c r="E605" s="430" t="n"/>
      <c r="F605" s="430">
        <f>+-Feuil1!AO118</f>
        <v/>
      </c>
    </row>
    <row r="606" ht="14.25" customHeight="1" s="219">
      <c r="A606" s="425">
        <f>Feuil1!$C$1</f>
        <v/>
      </c>
      <c r="B606" s="426" t="n"/>
      <c r="C606" s="431" t="n">
        <v>791000000</v>
      </c>
      <c r="D606" s="429">
        <f>+$D$603</f>
        <v/>
      </c>
      <c r="E606" s="430" t="n"/>
      <c r="F606" s="430">
        <f>+-Feuil1!AP118/1.2</f>
        <v/>
      </c>
    </row>
    <row r="607" ht="14.25" customHeight="1" s="219">
      <c r="A607" s="425">
        <f>Feuil1!$C$1</f>
        <v/>
      </c>
      <c r="B607" s="426" t="n"/>
      <c r="C607" s="431" t="n">
        <v>445717000</v>
      </c>
      <c r="D607" s="429">
        <f>+$D$603</f>
        <v/>
      </c>
      <c r="E607" s="430" t="n"/>
      <c r="F607" s="430">
        <f>+F606*0.2</f>
        <v/>
      </c>
    </row>
    <row r="608" ht="14.25" customHeight="1" s="219">
      <c r="A608" s="425">
        <f>Feuil1!$C$1</f>
        <v/>
      </c>
      <c r="B608" s="426" t="n"/>
      <c r="C608" s="431">
        <f>+CONCATENATE("F000",Feuil1!C118)</f>
        <v/>
      </c>
      <c r="D608" s="429">
        <f>+$D$603</f>
        <v/>
      </c>
      <c r="E608" s="430" t="n"/>
      <c r="F608" s="430">
        <f>+Feuil1!AS118</f>
        <v/>
      </c>
    </row>
    <row r="609" ht="14.25" customHeight="1" s="219">
      <c r="A609" s="425">
        <f>Feuil1!$C$1</f>
        <v/>
      </c>
      <c r="B609" s="426" t="n"/>
      <c r="C609" s="431">
        <f>VLOOKUP(Feuil1!$C$5,Feuil3!$A$1:$C$12,2,FALSE())</f>
        <v/>
      </c>
      <c r="D609" s="429">
        <f>+CONCATENATE(Feuil1!C119,"  ",Feuil1!D119,"  ","commis. brutes")</f>
        <v/>
      </c>
      <c r="E609" s="430">
        <f>+IF(ISTEXT(Feuil1!AC119),0,Feuil1!AC119)+IF(ISTEXT(Feuil1!AK119),0,Feuil1!AK119)+IF(ISTEXT(Feuil1!AL119),0,Feuil1!AL119)</f>
        <v/>
      </c>
      <c r="F609" s="430" t="n"/>
    </row>
    <row r="610" ht="14.25" customHeight="1" s="219">
      <c r="A610" s="425">
        <f>Feuil1!$C$1</f>
        <v/>
      </c>
      <c r="B610" s="426" t="n"/>
      <c r="C610" s="431">
        <f>VLOOKUP(Feuil1!$C$5,Feuil3!$A$1:$C$12,3,FALSE())</f>
        <v/>
      </c>
      <c r="D610" s="429">
        <f>+$D$609</f>
        <v/>
      </c>
      <c r="E610" s="428">
        <f>+IF(Feuil1!AJ214&gt;0,Feuil1!AJ214-Feuil1!AH214,"")</f>
        <v/>
      </c>
      <c r="F610" s="428">
        <f>+IF(Feuil1!AJ119&lt;0,-Feuil1!AJ119-Feuil1!AH119,"")</f>
        <v/>
      </c>
    </row>
    <row r="611" ht="14.25" customHeight="1" s="219">
      <c r="A611" s="425">
        <f>Feuil1!$C$1</f>
        <v/>
      </c>
      <c r="B611" s="426" t="n"/>
      <c r="C611" s="431" t="n">
        <v>437600000</v>
      </c>
      <c r="D611" s="429">
        <f>+$D$609</f>
        <v/>
      </c>
      <c r="E611" s="430" t="n"/>
      <c r="F611" s="430">
        <f>+-Feuil1!AO119</f>
        <v/>
      </c>
    </row>
    <row r="612" ht="14.25" customHeight="1" s="219">
      <c r="A612" s="425">
        <f>Feuil1!$C$1</f>
        <v/>
      </c>
      <c r="B612" s="426" t="n"/>
      <c r="C612" s="431" t="n">
        <v>791000000</v>
      </c>
      <c r="D612" s="429">
        <f>+$D$609</f>
        <v/>
      </c>
      <c r="E612" s="430" t="n"/>
      <c r="F612" s="430">
        <f>+-Feuil1!AP119/1.2</f>
        <v/>
      </c>
    </row>
    <row r="613" ht="14.25" customHeight="1" s="219">
      <c r="A613" s="425">
        <f>Feuil1!$C$1</f>
        <v/>
      </c>
      <c r="B613" s="426" t="n"/>
      <c r="C613" s="431" t="n">
        <v>445717000</v>
      </c>
      <c r="D613" s="429">
        <f>+$D$609</f>
        <v/>
      </c>
      <c r="E613" s="430" t="n"/>
      <c r="F613" s="430">
        <f>+F612*0.2</f>
        <v/>
      </c>
    </row>
    <row r="614" ht="14.25" customHeight="1" s="219">
      <c r="A614" s="425">
        <f>Feuil1!$C$1</f>
        <v/>
      </c>
      <c r="B614" s="426" t="n"/>
      <c r="C614" s="431">
        <f>+CONCATENATE("F000",Feuil1!C119)</f>
        <v/>
      </c>
      <c r="D614" s="429">
        <f>+$D$609</f>
        <v/>
      </c>
      <c r="E614" s="430" t="n"/>
      <c r="F614" s="430">
        <f>+Feuil1!AS119</f>
        <v/>
      </c>
    </row>
    <row r="615" ht="14.25" customHeight="1" s="219">
      <c r="A615" s="425">
        <f>Feuil1!$C$1</f>
        <v/>
      </c>
      <c r="B615" s="426" t="n"/>
      <c r="C615" s="431">
        <f>VLOOKUP(Feuil1!$C$5,Feuil3!$A$1:$C$12,2,FALSE())</f>
        <v/>
      </c>
      <c r="D615" s="429">
        <f>+CONCATENATE(Feuil1!C120,"  ",Feuil1!D120,"  ","commis. brutes")</f>
        <v/>
      </c>
      <c r="E615" s="430">
        <f>+IF(ISTEXT(Feuil1!AC120),0,Feuil1!AC120)+IF(ISTEXT(Feuil1!AK120),0,Feuil1!AK120)+IF(ISTEXT(Feuil1!AL120),0,Feuil1!AL120)</f>
        <v/>
      </c>
      <c r="F615" s="430" t="n"/>
    </row>
    <row r="616" ht="14.25" customHeight="1" s="219">
      <c r="A616" s="425">
        <f>Feuil1!$C$1</f>
        <v/>
      </c>
      <c r="B616" s="426" t="n"/>
      <c r="C616" s="431">
        <f>VLOOKUP(Feuil1!$C$5,Feuil3!$A$1:$C$12,3,FALSE())</f>
        <v/>
      </c>
      <c r="D616" s="429">
        <f>+$D$615</f>
        <v/>
      </c>
      <c r="E616" s="428">
        <f>+IF(Feuil1!AJ220&gt;0,Feuil1!AJ220-Feuil1!AH220,"")</f>
        <v/>
      </c>
      <c r="F616" s="428">
        <f>+IF(Feuil1!AJ120&lt;0,-Feuil1!AJ120-Feuil1!AH120,"0")</f>
        <v/>
      </c>
    </row>
    <row r="617" ht="14.25" customHeight="1" s="219">
      <c r="A617" s="425">
        <f>Feuil1!$C$1</f>
        <v/>
      </c>
      <c r="B617" s="426" t="n"/>
      <c r="C617" s="431" t="n">
        <v>437600000</v>
      </c>
      <c r="D617" s="429">
        <f>+$D$615</f>
        <v/>
      </c>
      <c r="E617" s="430" t="n"/>
      <c r="F617" s="430">
        <f>+-Feuil1!AO120</f>
        <v/>
      </c>
    </row>
    <row r="618" ht="14.25" customHeight="1" s="219">
      <c r="A618" s="425">
        <f>Feuil1!$C$1</f>
        <v/>
      </c>
      <c r="B618" s="426" t="n"/>
      <c r="C618" s="431" t="n">
        <v>791000000</v>
      </c>
      <c r="D618" s="429">
        <f>+$D$615</f>
        <v/>
      </c>
      <c r="E618" s="430" t="n"/>
      <c r="F618" s="430">
        <f>+-Feuil1!AP120/1.2</f>
        <v/>
      </c>
    </row>
    <row r="619" ht="14.25" customHeight="1" s="219">
      <c r="A619" s="425">
        <f>Feuil1!$C$1</f>
        <v/>
      </c>
      <c r="B619" s="426" t="n"/>
      <c r="C619" s="431" t="n">
        <v>445717000</v>
      </c>
      <c r="D619" s="429">
        <f>+$D$615</f>
        <v/>
      </c>
      <c r="E619" s="430" t="n"/>
      <c r="F619" s="430">
        <f>+F618*0.2</f>
        <v/>
      </c>
    </row>
    <row r="620" ht="14.25" customHeight="1" s="219">
      <c r="A620" s="425">
        <f>Feuil1!$C$1</f>
        <v/>
      </c>
      <c r="B620" s="426" t="n"/>
      <c r="C620" s="431">
        <f>+CONCATENATE("F000",Feuil1!C120)</f>
        <v/>
      </c>
      <c r="D620" s="429">
        <f>+$D$615</f>
        <v/>
      </c>
      <c r="E620" s="430" t="n"/>
      <c r="F620" s="430">
        <f>+Feuil1!AS120</f>
        <v/>
      </c>
    </row>
    <row r="621" ht="14.25" customHeight="1" s="219">
      <c r="A621" s="425">
        <f>Feuil1!$C$1</f>
        <v/>
      </c>
      <c r="B621" s="426" t="n"/>
      <c r="C621" s="431">
        <f>VLOOKUP(Feuil1!$C$5,Feuil3!$A$1:$C$12,2,FALSE())</f>
        <v/>
      </c>
      <c r="D621" s="429">
        <f>+CONCATENATE(Feuil1!C121,"  ",Feuil1!D121,"  ","commis. brutes")</f>
        <v/>
      </c>
      <c r="E621" s="430">
        <f>+IF(ISTEXT(Feuil1!AC121),0,Feuil1!AC121)+IF(ISTEXT(Feuil1!AK121),0,Feuil1!AK121)+IF(ISTEXT(Feuil1!AL121),0,Feuil1!AL121)</f>
        <v/>
      </c>
      <c r="F621" s="430" t="n"/>
    </row>
    <row r="622" ht="14.25" customHeight="1" s="219">
      <c r="A622" s="425">
        <f>Feuil1!$C$1</f>
        <v/>
      </c>
      <c r="B622" s="426" t="n"/>
      <c r="C622" s="431">
        <f>VLOOKUP(Feuil1!$C$5,Feuil3!$A$1:$C$12,3,FALSE())</f>
        <v/>
      </c>
      <c r="D622" s="429">
        <f>+$D$621</f>
        <v/>
      </c>
      <c r="E622" s="428">
        <f>+IF(Feuil1!AJ226&gt;0,Feuil1!AJ226-Feuil1!AH226,"")</f>
        <v/>
      </c>
      <c r="F622" s="428">
        <f>+IF(Feuil1!AJ121&lt;0,-Feuil1!AJ121-Feuil1!AH121,"0")</f>
        <v/>
      </c>
    </row>
    <row r="623" ht="14.25" customHeight="1" s="219">
      <c r="A623" s="425">
        <f>Feuil1!$C$1</f>
        <v/>
      </c>
      <c r="B623" s="426" t="n"/>
      <c r="C623" s="431" t="n">
        <v>437600000</v>
      </c>
      <c r="D623" s="429">
        <f>+$D$621</f>
        <v/>
      </c>
      <c r="E623" s="430" t="n"/>
      <c r="F623" s="430">
        <f>+-Feuil1!AO121</f>
        <v/>
      </c>
    </row>
    <row r="624" ht="14.25" customHeight="1" s="219">
      <c r="A624" s="425">
        <f>Feuil1!$C$1</f>
        <v/>
      </c>
      <c r="B624" s="426" t="n"/>
      <c r="C624" s="431" t="n">
        <v>791000000</v>
      </c>
      <c r="D624" s="429">
        <f>+$D$621</f>
        <v/>
      </c>
      <c r="E624" s="430" t="n"/>
      <c r="F624" s="430">
        <f>+-Feuil1!AP121/1.2</f>
        <v/>
      </c>
    </row>
    <row r="625" ht="14.25" customHeight="1" s="219">
      <c r="A625" s="425">
        <f>Feuil1!$C$1</f>
        <v/>
      </c>
      <c r="B625" s="426" t="n"/>
      <c r="C625" s="431" t="n">
        <v>445717000</v>
      </c>
      <c r="D625" s="429">
        <f>+$D$621</f>
        <v/>
      </c>
      <c r="E625" s="430" t="n"/>
      <c r="F625" s="430">
        <f>+F624*0.2</f>
        <v/>
      </c>
    </row>
    <row r="626" ht="14.25" customHeight="1" s="219">
      <c r="A626" s="425">
        <f>Feuil1!$C$1</f>
        <v/>
      </c>
      <c r="B626" s="426" t="n"/>
      <c r="C626" s="431">
        <f>+CONCATENATE("F000",Feuil1!C121)</f>
        <v/>
      </c>
      <c r="D626" s="429">
        <f>+$D$621</f>
        <v/>
      </c>
      <c r="E626" s="430" t="n"/>
      <c r="F626" s="430">
        <f>+Feuil1!AS121</f>
        <v/>
      </c>
    </row>
    <row r="627" ht="14.25" customHeight="1" s="219">
      <c r="A627" s="425">
        <f>Feuil1!$C$1</f>
        <v/>
      </c>
      <c r="B627" s="426" t="n"/>
      <c r="C627" s="431">
        <f>VLOOKUP(Feuil1!$C$5,Feuil3!$A$1:$C$12,2,FALSE())</f>
        <v/>
      </c>
      <c r="D627" s="429">
        <f>+CONCATENATE(Feuil1!C122,"  ",Feuil1!D122,"  ","commis. brutes")</f>
        <v/>
      </c>
      <c r="E627" s="430">
        <f>+IF(ISTEXT(Feuil1!AC122),0,Feuil1!AC122)+IF(ISTEXT(Feuil1!AK122),0,Feuil1!AK122)+IF(ISTEXT(Feuil1!AL122),0,Feuil1!AL122)</f>
        <v/>
      </c>
      <c r="F627" s="430" t="n"/>
    </row>
    <row r="628" ht="14.25" customHeight="1" s="219">
      <c r="A628" s="425">
        <f>Feuil1!$C$1</f>
        <v/>
      </c>
      <c r="B628" s="426" t="n"/>
      <c r="C628" s="431">
        <f>VLOOKUP(Feuil1!$C$5,Feuil3!$A$1:$C$12,3,FALSE())</f>
        <v/>
      </c>
      <c r="D628" s="429">
        <f>$D$627</f>
        <v/>
      </c>
      <c r="E628" s="428">
        <f>+IF(Feuil1!AJ232&gt;0,Feuil1!AJ232-Feuil1!AH232,"")</f>
        <v/>
      </c>
      <c r="F628" s="428">
        <f>+IF(Feuil1!AJ122&lt;0,-Feuil1!AJ122-Feuil1!AH122,"0")</f>
        <v/>
      </c>
    </row>
    <row r="629" ht="14.25" customHeight="1" s="219">
      <c r="A629" s="425">
        <f>Feuil1!$C$1</f>
        <v/>
      </c>
      <c r="B629" s="426" t="n"/>
      <c r="C629" s="431" t="n">
        <v>437600000</v>
      </c>
      <c r="D629" s="429">
        <f>$D$627</f>
        <v/>
      </c>
      <c r="E629" s="430" t="n"/>
      <c r="F629" s="430">
        <f>+-Feuil1!AO122</f>
        <v/>
      </c>
    </row>
    <row r="630" ht="14.25" customHeight="1" s="219">
      <c r="A630" s="425">
        <f>Feuil1!$C$1</f>
        <v/>
      </c>
      <c r="B630" s="426" t="n"/>
      <c r="C630" s="431" t="n">
        <v>791000000</v>
      </c>
      <c r="D630" s="429">
        <f>$D$627</f>
        <v/>
      </c>
      <c r="E630" s="430" t="n"/>
      <c r="F630" s="430">
        <f>+-Feuil1!AP122/1.2</f>
        <v/>
      </c>
    </row>
    <row r="631" ht="14.25" customHeight="1" s="219">
      <c r="A631" s="425">
        <f>Feuil1!$C$1</f>
        <v/>
      </c>
      <c r="B631" s="426" t="n"/>
      <c r="C631" s="431" t="n">
        <v>445717000</v>
      </c>
      <c r="D631" s="429">
        <f>$D$627</f>
        <v/>
      </c>
      <c r="E631" s="430" t="n"/>
      <c r="F631" s="430">
        <f>+F630*0.2</f>
        <v/>
      </c>
    </row>
    <row r="632" ht="14.25" customHeight="1" s="219">
      <c r="A632" s="425">
        <f>Feuil1!$C$1</f>
        <v/>
      </c>
      <c r="B632" s="426" t="n"/>
      <c r="C632" s="431">
        <f>+CONCATENATE("F000",Feuil1!C122)</f>
        <v/>
      </c>
      <c r="D632" s="429">
        <f>$D$627</f>
        <v/>
      </c>
      <c r="E632" s="430" t="n"/>
      <c r="F632" s="430">
        <f>+Feuil1!AS122</f>
        <v/>
      </c>
    </row>
    <row r="633" ht="14.25" customHeight="1" s="219">
      <c r="A633" s="425" t="n"/>
      <c r="B633" s="426" t="n"/>
      <c r="C633" s="431" t="n"/>
      <c r="D633" s="431" t="n"/>
      <c r="E633" s="430" t="n"/>
      <c r="F633" s="430" t="n"/>
    </row>
    <row r="634" ht="14.25" customHeight="1" s="219">
      <c r="A634" s="425" t="n"/>
      <c r="B634" s="426" t="n"/>
      <c r="C634" s="431" t="n"/>
      <c r="D634" s="431" t="n"/>
      <c r="E634" s="428" t="n"/>
      <c r="F634" s="428" t="n"/>
    </row>
    <row r="635" ht="14.25" customHeight="1" s="219">
      <c r="A635" s="425" t="n"/>
      <c r="B635" s="426" t="n"/>
      <c r="C635" s="431" t="n"/>
      <c r="D635" s="431" t="n"/>
      <c r="E635" s="430" t="n"/>
      <c r="F635" s="430" t="n"/>
    </row>
    <row r="636" ht="14.25" customHeight="1" s="219">
      <c r="A636" s="425" t="n"/>
      <c r="B636" s="426" t="n"/>
      <c r="C636" s="431" t="n"/>
      <c r="D636" s="431" t="n"/>
      <c r="E636" s="430" t="n"/>
      <c r="F636" s="430" t="n"/>
    </row>
    <row r="637" ht="14.25" customHeight="1" s="219">
      <c r="A637" s="425" t="n"/>
      <c r="B637" s="426" t="n"/>
      <c r="C637" s="431" t="n"/>
      <c r="D637" s="431" t="n"/>
      <c r="E637" s="430" t="n"/>
      <c r="F637" s="430" t="n"/>
    </row>
    <row r="638" ht="14.25" customHeight="1" s="219">
      <c r="A638" s="425" t="n"/>
      <c r="B638" s="426" t="n"/>
      <c r="C638" s="431" t="n"/>
      <c r="D638" s="431" t="n"/>
      <c r="E638" s="430" t="n"/>
      <c r="F638" s="430" t="n"/>
    </row>
    <row r="639" ht="14.25" customHeight="1" s="219">
      <c r="A639" s="425" t="n"/>
      <c r="B639" s="426" t="n"/>
      <c r="C639" s="431" t="n"/>
      <c r="D639" s="431" t="n"/>
      <c r="E639" s="430" t="n"/>
      <c r="F639" s="430" t="n"/>
    </row>
    <row r="640" ht="14.25" customHeight="1" s="219">
      <c r="A640" s="425" t="n"/>
      <c r="B640" s="426" t="n"/>
      <c r="C640" s="431" t="n"/>
      <c r="D640" s="431" t="n"/>
      <c r="E640" s="428" t="n"/>
      <c r="F640" s="428" t="n"/>
    </row>
    <row r="641" ht="14.25" customHeight="1" s="219">
      <c r="A641" s="425" t="n"/>
      <c r="B641" s="426" t="n"/>
      <c r="C641" s="431" t="n"/>
      <c r="D641" s="431" t="n"/>
      <c r="E641" s="430" t="n"/>
      <c r="F641" s="430" t="n"/>
    </row>
    <row r="642" ht="14.25" customHeight="1" s="219">
      <c r="A642" s="425" t="n"/>
      <c r="B642" s="426" t="n"/>
      <c r="C642" s="431" t="n"/>
      <c r="D642" s="431" t="n"/>
      <c r="E642" s="430" t="n"/>
      <c r="F642" s="430" t="n"/>
    </row>
    <row r="643" ht="14.25" customHeight="1" s="219">
      <c r="A643" s="425" t="n"/>
      <c r="B643" s="426" t="n"/>
      <c r="C643" s="431" t="n"/>
      <c r="D643" s="431" t="n"/>
      <c r="E643" s="430" t="n"/>
      <c r="F643" s="430" t="n"/>
    </row>
    <row r="644" ht="14.25" customHeight="1" s="219">
      <c r="A644" s="425" t="n"/>
      <c r="B644" s="426" t="n"/>
      <c r="C644" s="431" t="n"/>
      <c r="D644" s="431" t="n"/>
      <c r="E644" s="430" t="n"/>
      <c r="F644" s="430" t="n"/>
    </row>
    <row r="645" ht="14.25" customHeight="1" s="219">
      <c r="A645" s="425" t="n"/>
      <c r="B645" s="426" t="n"/>
      <c r="C645" s="431" t="n"/>
      <c r="D645" s="431" t="n"/>
      <c r="E645" s="430" t="n"/>
      <c r="F645" s="430" t="n"/>
    </row>
    <row r="646" ht="14.25" customHeight="1" s="219">
      <c r="A646" s="425" t="n"/>
      <c r="B646" s="426" t="n"/>
      <c r="C646" s="431" t="n"/>
      <c r="D646" s="431" t="n"/>
      <c r="E646" s="428" t="n"/>
      <c r="F646" s="428" t="n"/>
    </row>
    <row r="647" ht="14.25" customHeight="1" s="219">
      <c r="A647" s="425" t="n"/>
      <c r="B647" s="426" t="n"/>
      <c r="C647" s="431" t="n"/>
      <c r="D647" s="431" t="n"/>
      <c r="E647" s="430" t="n"/>
      <c r="F647" s="430" t="n"/>
    </row>
    <row r="648" ht="14.25" customHeight="1" s="219">
      <c r="A648" s="425" t="n"/>
      <c r="B648" s="426" t="n"/>
      <c r="C648" s="431" t="n"/>
      <c r="D648" s="431" t="n"/>
      <c r="E648" s="430" t="n"/>
      <c r="F648" s="430" t="n"/>
    </row>
    <row r="649" ht="14.25" customHeight="1" s="219">
      <c r="A649" s="425" t="n"/>
      <c r="B649" s="426" t="n"/>
      <c r="C649" s="431" t="n"/>
      <c r="D649" s="431" t="n"/>
      <c r="E649" s="430" t="n"/>
      <c r="F649" s="430" t="n"/>
    </row>
    <row r="650" ht="14.25" customHeight="1" s="219">
      <c r="A650" s="425" t="n"/>
      <c r="B650" s="426" t="n"/>
      <c r="C650" s="431" t="n"/>
      <c r="D650" s="431" t="n"/>
      <c r="E650" s="430" t="n"/>
      <c r="F650" s="430" t="n"/>
    </row>
    <row r="651" ht="14.25" customHeight="1" s="219">
      <c r="A651" s="425" t="n"/>
      <c r="B651" s="426" t="n"/>
      <c r="C651" s="431" t="n"/>
      <c r="D651" s="431" t="n"/>
      <c r="E651" s="430" t="n"/>
      <c r="F651" s="430" t="n"/>
    </row>
    <row r="652" ht="14.25" customHeight="1" s="219">
      <c r="A652" s="425" t="n"/>
      <c r="B652" s="426" t="n"/>
      <c r="C652" s="431" t="n"/>
      <c r="D652" s="431" t="n"/>
      <c r="E652" s="428" t="n"/>
      <c r="F652" s="428" t="n"/>
    </row>
    <row r="653" ht="14.25" customHeight="1" s="219">
      <c r="A653" s="425" t="n"/>
      <c r="B653" s="426" t="n"/>
      <c r="C653" s="431" t="n"/>
      <c r="D653" s="431" t="n"/>
      <c r="E653" s="430" t="n"/>
      <c r="F653" s="430" t="n"/>
    </row>
    <row r="654" ht="14.25" customHeight="1" s="219">
      <c r="A654" s="425" t="n"/>
      <c r="B654" s="426" t="n"/>
      <c r="C654" s="431" t="n"/>
      <c r="D654" s="431" t="n"/>
      <c r="E654" s="430" t="n"/>
      <c r="F654" s="430" t="n"/>
    </row>
    <row r="655" ht="14.25" customHeight="1" s="219">
      <c r="A655" s="425" t="n"/>
      <c r="B655" s="426" t="n"/>
      <c r="C655" s="431" t="n"/>
      <c r="D655" s="431" t="n"/>
      <c r="E655" s="430" t="n"/>
      <c r="F655" s="430" t="n"/>
    </row>
    <row r="656" ht="14.25" customHeight="1" s="219">
      <c r="A656" s="425" t="n"/>
      <c r="B656" s="426" t="n"/>
      <c r="C656" s="431" t="n"/>
      <c r="D656" s="431" t="n"/>
      <c r="E656" s="430" t="n"/>
      <c r="F656" s="430" t="n"/>
    </row>
    <row r="657" ht="14.25" customHeight="1" s="219">
      <c r="A657" s="425" t="n"/>
      <c r="B657" s="426" t="n"/>
      <c r="C657" s="431" t="n"/>
      <c r="D657" s="431" t="n"/>
      <c r="E657" s="430" t="n"/>
      <c r="F657" s="430" t="n"/>
    </row>
    <row r="658" ht="14.25" customHeight="1" s="219">
      <c r="A658" s="425" t="n"/>
      <c r="B658" s="426" t="n"/>
      <c r="C658" s="431" t="n"/>
      <c r="D658" s="431" t="n"/>
      <c r="E658" s="428" t="n"/>
      <c r="F658" s="428" t="n"/>
    </row>
    <row r="659" ht="14.25" customHeight="1" s="219">
      <c r="A659" s="425" t="n"/>
      <c r="B659" s="426" t="n"/>
      <c r="C659" s="431" t="n"/>
      <c r="D659" s="431" t="n"/>
      <c r="E659" s="430" t="n"/>
      <c r="F659" s="430" t="n"/>
    </row>
    <row r="660" ht="14.25" customHeight="1" s="219">
      <c r="A660" s="425" t="n"/>
      <c r="B660" s="426" t="n"/>
      <c r="C660" s="431" t="n"/>
      <c r="D660" s="431" t="n"/>
      <c r="E660" s="430" t="n"/>
      <c r="F660" s="430" t="n"/>
    </row>
    <row r="661" ht="14.25" customHeight="1" s="219">
      <c r="A661" s="425" t="n"/>
      <c r="B661" s="426" t="n"/>
      <c r="C661" s="431" t="n"/>
      <c r="D661" s="431" t="n"/>
      <c r="E661" s="430" t="n"/>
      <c r="F661" s="430" t="n"/>
    </row>
    <row r="662" ht="14.25" customHeight="1" s="219">
      <c r="A662" s="425" t="n"/>
      <c r="B662" s="426" t="n"/>
      <c r="C662" s="431" t="n"/>
      <c r="D662" s="431" t="n"/>
      <c r="E662" s="430" t="n"/>
      <c r="F662" s="430" t="n"/>
    </row>
    <row r="663" ht="14.25" customHeight="1" s="219">
      <c r="A663" s="425" t="n"/>
      <c r="B663" s="426" t="n"/>
      <c r="C663" s="431" t="n"/>
      <c r="D663" s="431" t="n"/>
      <c r="E663" s="430" t="n"/>
      <c r="F663" s="430" t="n"/>
    </row>
    <row r="664" ht="14.25" customHeight="1" s="219">
      <c r="A664" s="425" t="n"/>
      <c r="B664" s="426" t="n"/>
      <c r="C664" s="431" t="n"/>
      <c r="D664" s="431" t="n"/>
      <c r="E664" s="428" t="n"/>
      <c r="F664" s="428" t="n"/>
    </row>
    <row r="665" ht="14.25" customHeight="1" s="219">
      <c r="A665" s="425" t="n"/>
      <c r="B665" s="426" t="n"/>
      <c r="C665" s="431" t="n"/>
      <c r="D665" s="431" t="n"/>
      <c r="E665" s="430" t="n"/>
      <c r="F665" s="430" t="n"/>
    </row>
    <row r="666" ht="14.25" customHeight="1" s="219">
      <c r="A666" s="425" t="n"/>
      <c r="B666" s="426" t="n"/>
      <c r="C666" s="431" t="n"/>
      <c r="D666" s="431" t="n"/>
      <c r="E666" s="430" t="n"/>
      <c r="F666" s="430" t="n"/>
    </row>
    <row r="667" ht="14.25" customHeight="1" s="219">
      <c r="A667" s="425" t="n"/>
      <c r="B667" s="426" t="n"/>
      <c r="C667" s="431" t="n"/>
      <c r="D667" s="431" t="n"/>
      <c r="E667" s="430" t="n"/>
      <c r="F667" s="430" t="n"/>
    </row>
    <row r="668" ht="14.25" customHeight="1" s="219">
      <c r="A668" s="425" t="n"/>
      <c r="B668" s="426" t="n"/>
      <c r="C668" s="431" t="n"/>
      <c r="D668" s="431" t="n"/>
      <c r="E668" s="430" t="n"/>
      <c r="F668" s="430" t="n"/>
    </row>
    <row r="669" ht="14.25" customHeight="1" s="219">
      <c r="A669" s="425" t="n"/>
      <c r="B669" s="426" t="n"/>
      <c r="C669" s="431" t="n"/>
      <c r="D669" s="431" t="n"/>
      <c r="E669" s="430" t="n"/>
      <c r="F669" s="430" t="n"/>
    </row>
    <row r="670" ht="14.25" customHeight="1" s="219">
      <c r="A670" s="425" t="n"/>
      <c r="B670" s="426" t="n"/>
      <c r="C670" s="431" t="n"/>
      <c r="D670" s="431" t="n"/>
      <c r="E670" s="428" t="n"/>
      <c r="F670" s="428" t="n"/>
    </row>
    <row r="671" ht="14.25" customHeight="1" s="219">
      <c r="A671" s="425" t="n"/>
      <c r="B671" s="426" t="n"/>
      <c r="C671" s="431" t="n"/>
      <c r="D671" s="431" t="n"/>
      <c r="E671" s="430" t="n"/>
      <c r="F671" s="430" t="n"/>
    </row>
    <row r="672" ht="14.25" customHeight="1" s="219">
      <c r="A672" s="425" t="n"/>
      <c r="B672" s="426" t="n"/>
      <c r="C672" s="431" t="n"/>
      <c r="D672" s="431" t="n"/>
      <c r="E672" s="430" t="n"/>
      <c r="F672" s="430" t="n"/>
    </row>
    <row r="673" ht="14.25" customHeight="1" s="219">
      <c r="A673" s="425" t="n"/>
      <c r="B673" s="426" t="n"/>
      <c r="C673" s="431" t="n"/>
      <c r="D673" s="431" t="n"/>
      <c r="E673" s="430" t="n"/>
      <c r="F673" s="430" t="n"/>
    </row>
    <row r="674" ht="14.25" customHeight="1" s="219">
      <c r="A674" s="425" t="n"/>
      <c r="B674" s="426" t="n"/>
      <c r="C674" s="431" t="n"/>
      <c r="D674" s="431" t="n"/>
      <c r="E674" s="430" t="n"/>
      <c r="F674" s="430" t="n"/>
    </row>
    <row r="675" ht="14.25" customHeight="1" s="219">
      <c r="A675" s="425" t="n"/>
      <c r="B675" s="426" t="n"/>
      <c r="C675" s="431" t="n"/>
      <c r="D675" s="431" t="n"/>
      <c r="E675" s="430" t="n"/>
      <c r="F675" s="430" t="n"/>
    </row>
    <row r="676" ht="14.25" customHeight="1" s="219">
      <c r="A676" s="425" t="n"/>
      <c r="B676" s="426" t="n"/>
      <c r="C676" s="431" t="n"/>
      <c r="D676" s="431" t="n"/>
      <c r="E676" s="428" t="n"/>
      <c r="F676" s="428" t="n"/>
    </row>
    <row r="677" ht="14.25" customHeight="1" s="219">
      <c r="A677" s="425" t="n"/>
      <c r="B677" s="426" t="n"/>
      <c r="C677" s="431" t="n"/>
      <c r="D677" s="431" t="n"/>
      <c r="E677" s="430" t="n"/>
      <c r="F677" s="430" t="n"/>
    </row>
    <row r="678" ht="14.25" customHeight="1" s="219">
      <c r="A678" s="425" t="n"/>
      <c r="B678" s="426" t="n"/>
      <c r="C678" s="431" t="n"/>
      <c r="D678" s="431" t="n"/>
      <c r="E678" s="430" t="n"/>
      <c r="F678" s="430" t="n"/>
    </row>
    <row r="679" ht="14.25" customHeight="1" s="219">
      <c r="A679" s="425" t="n"/>
      <c r="B679" s="426" t="n"/>
      <c r="C679" s="431" t="n"/>
      <c r="D679" s="431" t="n"/>
      <c r="E679" s="430" t="n"/>
      <c r="F679" s="430" t="n"/>
    </row>
    <row r="680" ht="14.25" customHeight="1" s="219">
      <c r="A680" s="425" t="n"/>
      <c r="B680" s="426" t="n"/>
      <c r="C680" s="431" t="n"/>
      <c r="D680" s="431" t="n"/>
      <c r="E680" s="430" t="n"/>
      <c r="F680" s="430" t="n"/>
    </row>
    <row r="681" ht="14.25" customHeight="1" s="219">
      <c r="A681" s="425" t="n"/>
      <c r="B681" s="426" t="n"/>
      <c r="C681" s="431" t="n"/>
      <c r="D681" s="431" t="n"/>
      <c r="E681" s="430" t="n"/>
      <c r="F681" s="430" t="n"/>
    </row>
    <row r="682" ht="14.25" customHeight="1" s="219">
      <c r="A682" s="425" t="n"/>
      <c r="B682" s="426" t="n"/>
      <c r="C682" s="431" t="n"/>
      <c r="D682" s="431" t="n"/>
      <c r="E682" s="428" t="n"/>
      <c r="F682" s="428" t="n"/>
    </row>
    <row r="683" ht="14.25" customHeight="1" s="219">
      <c r="A683" s="425" t="n"/>
      <c r="B683" s="426" t="n"/>
      <c r="C683" s="431" t="n"/>
      <c r="D683" s="431" t="n"/>
      <c r="E683" s="430" t="n"/>
      <c r="F683" s="430" t="n"/>
    </row>
    <row r="684" ht="14.25" customHeight="1" s="219">
      <c r="A684" s="425" t="n"/>
      <c r="B684" s="426" t="n"/>
      <c r="C684" s="431" t="n"/>
      <c r="D684" s="431" t="n"/>
      <c r="E684" s="430" t="n"/>
      <c r="F684" s="430" t="n"/>
    </row>
    <row r="685" ht="14.25" customHeight="1" s="219">
      <c r="A685" s="425" t="n"/>
      <c r="B685" s="426" t="n"/>
      <c r="C685" s="431" t="n"/>
      <c r="D685" s="431" t="n"/>
      <c r="E685" s="430" t="n"/>
      <c r="F685" s="430" t="n"/>
    </row>
    <row r="686" ht="14.25" customHeight="1" s="219">
      <c r="A686" s="425" t="n"/>
      <c r="B686" s="426" t="n"/>
      <c r="C686" s="431" t="n"/>
      <c r="D686" s="431" t="n"/>
      <c r="E686" s="430" t="n"/>
      <c r="F686" s="430" t="n"/>
    </row>
    <row r="687" ht="14.25" customHeight="1" s="219">
      <c r="A687" s="425" t="n"/>
      <c r="B687" s="426" t="n"/>
      <c r="C687" s="431" t="n"/>
      <c r="D687" s="431" t="n"/>
      <c r="E687" s="430" t="n"/>
      <c r="F687" s="430" t="n"/>
    </row>
    <row r="688" ht="14.25" customHeight="1" s="219">
      <c r="A688" s="425" t="n"/>
      <c r="B688" s="426" t="n"/>
      <c r="C688" s="431" t="n"/>
      <c r="D688" s="431" t="n"/>
      <c r="E688" s="428" t="n"/>
      <c r="F688" s="428" t="n"/>
    </row>
    <row r="689" ht="14.25" customHeight="1" s="219">
      <c r="A689" s="425" t="n"/>
      <c r="B689" s="426" t="n"/>
      <c r="C689" s="431" t="n"/>
      <c r="D689" s="431" t="n"/>
      <c r="E689" s="430" t="n"/>
      <c r="F689" s="430" t="n"/>
    </row>
    <row r="690" ht="14.25" customHeight="1" s="219">
      <c r="A690" s="425" t="n"/>
      <c r="B690" s="426" t="n"/>
      <c r="C690" s="431" t="n"/>
      <c r="D690" s="431" t="n"/>
      <c r="E690" s="430" t="n"/>
      <c r="F690" s="430" t="n"/>
    </row>
    <row r="691" ht="14.25" customHeight="1" s="219">
      <c r="A691" s="425" t="n"/>
      <c r="B691" s="426" t="n"/>
      <c r="C691" s="431" t="n"/>
      <c r="D691" s="431" t="n"/>
      <c r="E691" s="430" t="n"/>
      <c r="F691" s="430" t="n"/>
    </row>
    <row r="692" ht="14.25" customHeight="1" s="219">
      <c r="A692" s="425" t="n"/>
      <c r="B692" s="426" t="n"/>
      <c r="C692" s="431" t="n"/>
      <c r="D692" s="431" t="n"/>
      <c r="E692" s="430" t="n"/>
      <c r="F692" s="430" t="n"/>
    </row>
    <row r="693" ht="14.25" customHeight="1" s="219">
      <c r="A693" s="425" t="n"/>
      <c r="B693" s="426" t="n"/>
      <c r="C693" s="431" t="n"/>
      <c r="D693" s="431" t="n"/>
      <c r="E693" s="430" t="n"/>
      <c r="F693" s="430" t="n"/>
    </row>
    <row r="694" ht="14.25" customHeight="1" s="219">
      <c r="A694" s="425" t="n"/>
      <c r="B694" s="426" t="n"/>
      <c r="C694" s="431" t="n"/>
      <c r="D694" s="431" t="n"/>
      <c r="E694" s="428" t="n"/>
      <c r="F694" s="428" t="n"/>
    </row>
    <row r="695" ht="14.25" customHeight="1" s="219">
      <c r="A695" s="425" t="n"/>
      <c r="B695" s="426" t="n"/>
      <c r="C695" s="431" t="n"/>
      <c r="D695" s="431" t="n"/>
      <c r="E695" s="430" t="n"/>
      <c r="F695" s="430" t="n"/>
    </row>
    <row r="696" ht="14.25" customHeight="1" s="219">
      <c r="A696" s="425" t="n"/>
      <c r="B696" s="426" t="n"/>
      <c r="C696" s="431" t="n"/>
      <c r="D696" s="431" t="n"/>
      <c r="E696" s="430" t="n"/>
      <c r="F696" s="430" t="n"/>
    </row>
    <row r="697" ht="14.25" customHeight="1" s="219">
      <c r="A697" s="425" t="n"/>
      <c r="B697" s="426" t="n"/>
      <c r="C697" s="431" t="n"/>
      <c r="D697" s="431" t="n"/>
      <c r="E697" s="430" t="n"/>
      <c r="F697" s="430" t="n"/>
    </row>
    <row r="698" ht="14.25" customHeight="1" s="219">
      <c r="A698" s="425" t="n"/>
      <c r="B698" s="426" t="n"/>
      <c r="C698" s="431" t="n"/>
      <c r="D698" s="431" t="n"/>
      <c r="E698" s="430" t="n"/>
      <c r="F698" s="430" t="n"/>
    </row>
    <row r="699" ht="14.25" customHeight="1" s="219">
      <c r="A699" s="425" t="n"/>
      <c r="B699" s="426" t="n"/>
      <c r="C699" s="431" t="n"/>
      <c r="D699" s="431" t="n"/>
      <c r="E699" s="430" t="n"/>
      <c r="F699" s="430" t="n"/>
    </row>
    <row r="700" ht="14.25" customHeight="1" s="219">
      <c r="A700" s="425" t="n"/>
      <c r="B700" s="426" t="n"/>
      <c r="C700" s="431" t="n"/>
      <c r="D700" s="431" t="n"/>
      <c r="E700" s="428" t="n"/>
      <c r="F700" s="428" t="n"/>
    </row>
    <row r="701" ht="14.25" customHeight="1" s="219">
      <c r="A701" s="425" t="n"/>
      <c r="B701" s="426" t="n"/>
      <c r="C701" s="431" t="n"/>
      <c r="D701" s="431" t="n"/>
      <c r="E701" s="430" t="n"/>
      <c r="F701" s="430" t="n"/>
    </row>
    <row r="702" ht="14.25" customHeight="1" s="219">
      <c r="A702" s="425" t="n"/>
      <c r="B702" s="426" t="n"/>
      <c r="C702" s="431" t="n"/>
      <c r="D702" s="431" t="n"/>
      <c r="E702" s="430" t="n"/>
      <c r="F702" s="430" t="n"/>
    </row>
    <row r="703" ht="14.25" customHeight="1" s="219">
      <c r="A703" s="425" t="n"/>
      <c r="B703" s="426" t="n"/>
      <c r="C703" s="431" t="n"/>
      <c r="D703" s="431" t="n"/>
      <c r="E703" s="430" t="n"/>
      <c r="F703" s="430" t="n"/>
    </row>
    <row r="704" ht="14.25" customHeight="1" s="219">
      <c r="A704" s="425" t="n"/>
      <c r="B704" s="426" t="n"/>
      <c r="C704" s="431" t="n"/>
      <c r="D704" s="431" t="n"/>
      <c r="E704" s="430" t="n"/>
      <c r="F704" s="430" t="n"/>
    </row>
    <row r="705" ht="14.25" customHeight="1" s="219">
      <c r="A705" s="425" t="n"/>
      <c r="B705" s="426" t="n"/>
      <c r="C705" s="431" t="n"/>
      <c r="D705" s="431" t="n"/>
      <c r="E705" s="430" t="n"/>
      <c r="F705" s="430" t="n"/>
    </row>
    <row r="706" ht="14.25" customHeight="1" s="219">
      <c r="A706" s="425" t="n"/>
      <c r="B706" s="426" t="n"/>
      <c r="C706" s="431" t="n"/>
      <c r="D706" s="431" t="n"/>
      <c r="E706" s="428" t="n"/>
      <c r="F706" s="428" t="n"/>
    </row>
    <row r="707" ht="14.25" customHeight="1" s="219">
      <c r="A707" s="425" t="n"/>
      <c r="B707" s="426" t="n"/>
      <c r="C707" s="431" t="n"/>
      <c r="D707" s="431" t="n"/>
      <c r="E707" s="430" t="n"/>
      <c r="F707" s="430" t="n"/>
    </row>
    <row r="708" ht="14.25" customHeight="1" s="219">
      <c r="A708" s="425" t="n"/>
      <c r="B708" s="426" t="n"/>
      <c r="C708" s="431" t="n"/>
      <c r="D708" s="431" t="n"/>
      <c r="E708" s="430" t="n"/>
      <c r="F708" s="430" t="n"/>
    </row>
    <row r="709" ht="14.25" customHeight="1" s="219">
      <c r="A709" s="425" t="n"/>
      <c r="B709" s="426" t="n"/>
      <c r="C709" s="431" t="n"/>
      <c r="D709" s="431" t="n"/>
      <c r="E709" s="430" t="n"/>
      <c r="F709" s="430" t="n"/>
    </row>
    <row r="710" ht="14.25" customHeight="1" s="219">
      <c r="A710" s="425" t="n"/>
      <c r="B710" s="426" t="n"/>
      <c r="C710" s="431" t="n"/>
      <c r="D710" s="431" t="n"/>
      <c r="E710" s="430" t="n"/>
      <c r="F710" s="430" t="n"/>
    </row>
    <row r="711" ht="14.25" customHeight="1" s="219">
      <c r="A711" s="425" t="n"/>
      <c r="B711" s="426" t="n"/>
      <c r="C711" s="431" t="n"/>
      <c r="D711" s="431" t="n"/>
      <c r="E711" s="430" t="n"/>
      <c r="F711" s="430" t="n"/>
    </row>
    <row r="712" ht="14.25" customHeight="1" s="219">
      <c r="A712" s="425" t="n"/>
      <c r="B712" s="426" t="n"/>
      <c r="C712" s="431" t="n"/>
      <c r="D712" s="431" t="n"/>
      <c r="E712" s="428" t="n"/>
      <c r="F712" s="428" t="n"/>
    </row>
    <row r="713" ht="14.25" customHeight="1" s="219">
      <c r="A713" s="425" t="n"/>
      <c r="B713" s="426" t="n"/>
      <c r="C713" s="431" t="n"/>
      <c r="D713" s="431" t="n"/>
      <c r="E713" s="430" t="n"/>
      <c r="F713" s="430" t="n"/>
    </row>
    <row r="714" ht="14.25" customHeight="1" s="219">
      <c r="A714" s="425" t="n"/>
      <c r="B714" s="426" t="n"/>
      <c r="C714" s="431" t="n"/>
      <c r="D714" s="431" t="n"/>
      <c r="E714" s="430" t="n"/>
      <c r="F714" s="430" t="n"/>
    </row>
    <row r="715" ht="14.25" customHeight="1" s="219">
      <c r="A715" s="425" t="n"/>
      <c r="B715" s="426" t="n"/>
      <c r="C715" s="431" t="n"/>
      <c r="D715" s="431" t="n"/>
      <c r="E715" s="430" t="n"/>
      <c r="F715" s="430" t="n"/>
    </row>
    <row r="716" ht="14.25" customHeight="1" s="219">
      <c r="A716" s="425" t="n"/>
      <c r="B716" s="426" t="n"/>
      <c r="C716" s="431" t="n"/>
      <c r="D716" s="431" t="n"/>
      <c r="E716" s="430" t="n"/>
      <c r="F716" s="430" t="n"/>
    </row>
    <row r="717" ht="14.25" customHeight="1" s="219">
      <c r="A717" s="425" t="n"/>
      <c r="B717" s="426" t="n"/>
      <c r="C717" s="431" t="n"/>
      <c r="D717" s="431" t="n"/>
      <c r="E717" s="430" t="n"/>
      <c r="F717" s="430" t="n"/>
    </row>
    <row r="718" ht="14.25" customHeight="1" s="219">
      <c r="A718" s="425" t="n"/>
      <c r="B718" s="426" t="n"/>
      <c r="C718" s="431" t="n"/>
      <c r="D718" s="431" t="n"/>
      <c r="E718" s="428" t="n"/>
      <c r="F718" s="428" t="n"/>
    </row>
    <row r="719" ht="14.25" customHeight="1" s="219">
      <c r="A719" s="425" t="n"/>
      <c r="B719" s="426" t="n"/>
      <c r="C719" s="431" t="n"/>
      <c r="D719" s="431" t="n"/>
      <c r="E719" s="430" t="n"/>
      <c r="F719" s="430" t="n"/>
    </row>
    <row r="720" ht="14.25" customHeight="1" s="219">
      <c r="A720" s="425" t="n"/>
      <c r="B720" s="426" t="n"/>
      <c r="C720" s="431" t="n"/>
      <c r="D720" s="431" t="n"/>
      <c r="E720" s="430" t="n"/>
      <c r="F720" s="430" t="n"/>
    </row>
    <row r="721" ht="14.25" customHeight="1" s="219">
      <c r="A721" s="425" t="n"/>
      <c r="B721" s="426" t="n"/>
      <c r="C721" s="431" t="n"/>
      <c r="D721" s="431" t="n"/>
      <c r="E721" s="430" t="n"/>
      <c r="F721" s="430" t="n"/>
    </row>
    <row r="722" ht="14.25" customHeight="1" s="219">
      <c r="A722" s="425" t="n"/>
      <c r="B722" s="426" t="n"/>
      <c r="C722" s="431" t="n"/>
      <c r="D722" s="431" t="n"/>
      <c r="E722" s="430" t="n"/>
      <c r="F722" s="430" t="n"/>
    </row>
    <row r="723" ht="14.25" customHeight="1" s="219">
      <c r="A723" s="425" t="n"/>
      <c r="B723" s="426" t="n"/>
      <c r="C723" s="431" t="n"/>
      <c r="D723" s="431" t="n"/>
      <c r="E723" s="430" t="n"/>
      <c r="F723" s="430" t="n"/>
    </row>
    <row r="724" ht="14.25" customHeight="1" s="219">
      <c r="A724" s="425" t="n"/>
      <c r="B724" s="426" t="n"/>
      <c r="C724" s="431" t="n"/>
      <c r="D724" s="431" t="n"/>
      <c r="E724" s="428" t="n"/>
      <c r="F724" s="428" t="n"/>
    </row>
    <row r="725" ht="14.25" customHeight="1" s="219">
      <c r="A725" s="425" t="n"/>
      <c r="B725" s="426" t="n"/>
      <c r="C725" s="431" t="n"/>
      <c r="D725" s="431" t="n"/>
      <c r="E725" s="430" t="n"/>
      <c r="F725" s="430" t="n"/>
    </row>
    <row r="726" ht="14.25" customHeight="1" s="219">
      <c r="A726" s="425" t="n"/>
      <c r="B726" s="426" t="n"/>
      <c r="C726" s="431" t="n"/>
      <c r="D726" s="431" t="n"/>
      <c r="E726" s="430" t="n"/>
      <c r="F726" s="430" t="n"/>
    </row>
    <row r="727" ht="14.25" customHeight="1" s="219">
      <c r="A727" s="425" t="n"/>
      <c r="B727" s="426" t="n"/>
      <c r="C727" s="431" t="n"/>
      <c r="D727" s="431" t="n"/>
      <c r="E727" s="430" t="n"/>
      <c r="F727" s="430" t="n"/>
    </row>
    <row r="728" ht="14.25" customHeight="1" s="219">
      <c r="A728" s="425" t="n"/>
      <c r="B728" s="426" t="n"/>
      <c r="C728" s="431" t="n"/>
      <c r="D728" s="431" t="n"/>
      <c r="E728" s="430" t="n"/>
      <c r="F728" s="430" t="n"/>
    </row>
    <row r="729" ht="14.25" customHeight="1" s="219">
      <c r="A729" s="425" t="n"/>
      <c r="B729" s="426" t="n"/>
      <c r="C729" s="431" t="n"/>
      <c r="D729" s="431" t="n"/>
      <c r="E729" s="430" t="n"/>
      <c r="F729" s="430" t="n"/>
    </row>
    <row r="730" ht="14.25" customHeight="1" s="219">
      <c r="A730" s="425" t="n"/>
      <c r="B730" s="426" t="n"/>
      <c r="C730" s="431" t="n"/>
      <c r="D730" s="431" t="n"/>
      <c r="E730" s="428" t="n"/>
      <c r="F730" s="428" t="n"/>
    </row>
    <row r="731" ht="14.25" customHeight="1" s="219">
      <c r="A731" s="425" t="n"/>
      <c r="B731" s="426" t="n"/>
      <c r="C731" s="431" t="n"/>
      <c r="D731" s="431" t="n"/>
      <c r="E731" s="430" t="n"/>
      <c r="F731" s="430" t="n"/>
    </row>
    <row r="732" ht="14.25" customHeight="1" s="219">
      <c r="A732" s="425" t="n"/>
      <c r="B732" s="426" t="n"/>
      <c r="C732" s="431" t="n"/>
      <c r="D732" s="431" t="n"/>
      <c r="E732" s="430" t="n"/>
      <c r="F732" s="430" t="n"/>
    </row>
    <row r="733" ht="14.25" customHeight="1" s="219">
      <c r="A733" s="425" t="n"/>
      <c r="B733" s="426" t="n"/>
      <c r="C733" s="431" t="n"/>
      <c r="D733" s="431" t="n"/>
      <c r="E733" s="430" t="n"/>
      <c r="F733" s="430" t="n"/>
    </row>
    <row r="734" ht="14.25" customHeight="1" s="219">
      <c r="A734" s="425" t="n"/>
      <c r="B734" s="426" t="n"/>
      <c r="C734" s="431" t="n"/>
      <c r="D734" s="431" t="n"/>
      <c r="E734" s="430" t="n"/>
      <c r="F734" s="430" t="n"/>
    </row>
    <row r="735" ht="14.25" customHeight="1" s="219">
      <c r="A735" s="425" t="n"/>
      <c r="B735" s="426" t="n"/>
      <c r="C735" s="431" t="n"/>
      <c r="D735" s="431" t="n"/>
      <c r="E735" s="430" t="n"/>
      <c r="F735" s="430" t="n"/>
    </row>
    <row r="736" ht="14.25" customHeight="1" s="219">
      <c r="A736" s="425" t="n"/>
      <c r="B736" s="426" t="n"/>
      <c r="C736" s="431" t="n"/>
      <c r="D736" s="431" t="n"/>
      <c r="E736" s="428" t="n"/>
      <c r="F736" s="428" t="n"/>
    </row>
    <row r="737" ht="14.25" customHeight="1" s="219">
      <c r="A737" s="425" t="n"/>
      <c r="B737" s="426" t="n"/>
      <c r="C737" s="431" t="n"/>
      <c r="D737" s="431" t="n"/>
      <c r="E737" s="430" t="n"/>
      <c r="F737" s="430" t="n"/>
    </row>
    <row r="738" ht="14.25" customHeight="1" s="219">
      <c r="A738" s="425" t="n"/>
      <c r="B738" s="426" t="n"/>
      <c r="C738" s="431" t="n"/>
      <c r="D738" s="431" t="n"/>
      <c r="E738" s="430" t="n"/>
      <c r="F738" s="430" t="n"/>
    </row>
    <row r="739" ht="14.25" customHeight="1" s="219">
      <c r="A739" s="425" t="n"/>
      <c r="B739" s="426" t="n"/>
      <c r="C739" s="431" t="n"/>
      <c r="D739" s="431" t="n"/>
      <c r="E739" s="430" t="n"/>
      <c r="F739" s="430" t="n"/>
    </row>
    <row r="740" ht="14.25" customHeight="1" s="219">
      <c r="A740" s="425" t="n"/>
      <c r="B740" s="426" t="n"/>
      <c r="C740" s="431" t="n"/>
      <c r="D740" s="431" t="n"/>
      <c r="E740" s="430" t="n"/>
      <c r="F740" s="430" t="n"/>
    </row>
    <row r="741" ht="14.25" customHeight="1" s="219">
      <c r="A741" s="425" t="n"/>
      <c r="B741" s="426" t="n"/>
      <c r="C741" s="431" t="n"/>
      <c r="D741" s="431" t="n"/>
      <c r="E741" s="430" t="n"/>
      <c r="F741" s="430" t="n"/>
    </row>
    <row r="742" ht="14.25" customHeight="1" s="219">
      <c r="A742" s="425" t="n"/>
      <c r="B742" s="426" t="n"/>
      <c r="C742" s="431" t="n"/>
      <c r="D742" s="431" t="n"/>
      <c r="E742" s="428" t="n"/>
      <c r="F742" s="428" t="n"/>
    </row>
    <row r="743" ht="14.25" customHeight="1" s="219">
      <c r="A743" s="425" t="n"/>
      <c r="B743" s="426" t="n"/>
      <c r="C743" s="431" t="n"/>
      <c r="D743" s="431" t="n"/>
      <c r="E743" s="430" t="n"/>
      <c r="F743" s="430" t="n"/>
    </row>
    <row r="744" ht="14.25" customHeight="1" s="219">
      <c r="A744" s="425" t="n"/>
      <c r="B744" s="426" t="n"/>
      <c r="C744" s="431" t="n"/>
      <c r="D744" s="431" t="n"/>
      <c r="E744" s="430" t="n"/>
      <c r="F744" s="430" t="n"/>
    </row>
    <row r="745" ht="14.25" customHeight="1" s="219">
      <c r="A745" s="425" t="n"/>
      <c r="B745" s="426" t="n"/>
      <c r="C745" s="431" t="n"/>
      <c r="D745" s="431" t="n"/>
      <c r="E745" s="430" t="n"/>
      <c r="F745" s="430" t="n"/>
    </row>
    <row r="746" ht="14.25" customHeight="1" s="219">
      <c r="A746" s="425" t="n"/>
      <c r="B746" s="426" t="n"/>
      <c r="C746" s="431" t="n"/>
      <c r="D746" s="431" t="n"/>
      <c r="E746" s="430" t="n"/>
      <c r="F746" s="430" t="n"/>
    </row>
    <row r="747" ht="14.25" customHeight="1" s="219">
      <c r="A747" s="425" t="n"/>
      <c r="B747" s="426" t="n"/>
      <c r="C747" s="431" t="n"/>
      <c r="D747" s="431" t="n"/>
      <c r="E747" s="430" t="n"/>
      <c r="F747" s="430" t="n"/>
    </row>
    <row r="748" ht="14.25" customHeight="1" s="219">
      <c r="A748" s="425" t="n"/>
      <c r="B748" s="426" t="n"/>
      <c r="C748" s="431" t="n"/>
      <c r="D748" s="431" t="n"/>
      <c r="E748" s="428" t="n"/>
      <c r="F748" s="428" t="n"/>
    </row>
    <row r="749" ht="14.25" customHeight="1" s="219">
      <c r="A749" s="425" t="n"/>
      <c r="B749" s="426" t="n"/>
      <c r="C749" s="431" t="n"/>
      <c r="D749" s="431" t="n"/>
      <c r="E749" s="430" t="n"/>
      <c r="F749" s="430" t="n"/>
    </row>
    <row r="750" ht="14.25" customHeight="1" s="219">
      <c r="A750" s="425" t="n"/>
      <c r="B750" s="426" t="n"/>
      <c r="C750" s="431" t="n"/>
      <c r="D750" s="431" t="n"/>
      <c r="E750" s="430" t="n"/>
      <c r="F750" s="430" t="n"/>
    </row>
    <row r="751" ht="14.25" customHeight="1" s="219">
      <c r="A751" s="425" t="n"/>
      <c r="B751" s="426" t="n"/>
      <c r="C751" s="431" t="n"/>
      <c r="D751" s="431" t="n"/>
      <c r="E751" s="430" t="n"/>
      <c r="F751" s="430" t="n"/>
    </row>
    <row r="752" ht="14.25" customHeight="1" s="219">
      <c r="A752" s="425" t="n"/>
      <c r="B752" s="426" t="n"/>
      <c r="C752" s="431" t="n"/>
      <c r="D752" s="431" t="n"/>
      <c r="E752" s="430" t="n"/>
      <c r="F752" s="430" t="n"/>
    </row>
    <row r="753" ht="14.25" customHeight="1" s="219">
      <c r="A753" s="425" t="n"/>
      <c r="B753" s="426" t="n"/>
      <c r="C753" s="431" t="n"/>
      <c r="D753" s="431" t="n"/>
      <c r="E753" s="430" t="n"/>
      <c r="F753" s="430" t="n"/>
    </row>
    <row r="754" ht="14.25" customHeight="1" s="219">
      <c r="A754" s="425" t="n"/>
      <c r="B754" s="426" t="n"/>
      <c r="C754" s="431" t="n"/>
      <c r="D754" s="431" t="n"/>
      <c r="E754" s="428" t="n"/>
      <c r="F754" s="428" t="n"/>
    </row>
    <row r="755" ht="14.25" customHeight="1" s="219">
      <c r="A755" s="425" t="n"/>
      <c r="B755" s="426" t="n"/>
      <c r="C755" s="431" t="n"/>
      <c r="D755" s="431" t="n"/>
      <c r="E755" s="430" t="n"/>
      <c r="F755" s="430" t="n"/>
    </row>
    <row r="756" ht="14.25" customHeight="1" s="219">
      <c r="A756" s="425" t="n"/>
      <c r="B756" s="426" t="n"/>
      <c r="C756" s="431" t="n"/>
      <c r="D756" s="431" t="n"/>
      <c r="E756" s="430" t="n"/>
      <c r="F756" s="430" t="n"/>
    </row>
    <row r="757" ht="14.25" customHeight="1" s="219">
      <c r="A757" s="425" t="n"/>
      <c r="B757" s="426" t="n"/>
      <c r="C757" s="431" t="n"/>
      <c r="D757" s="431" t="n"/>
      <c r="E757" s="430" t="n"/>
      <c r="F757" s="430" t="n"/>
    </row>
    <row r="758" ht="14.25" customHeight="1" s="219">
      <c r="A758" s="425" t="n"/>
      <c r="B758" s="426" t="n"/>
      <c r="C758" s="431" t="n"/>
      <c r="D758" s="431" t="n"/>
      <c r="E758" s="430" t="n"/>
      <c r="F758" s="430" t="n"/>
    </row>
    <row r="759" ht="14.25" customHeight="1" s="219">
      <c r="A759" s="425" t="n"/>
      <c r="B759" s="426" t="n"/>
      <c r="C759" s="431" t="n"/>
      <c r="D759" s="431" t="n"/>
      <c r="E759" s="430" t="n"/>
      <c r="F759" s="430" t="n"/>
    </row>
    <row r="760" ht="14.25" customHeight="1" s="219">
      <c r="A760" s="425" t="n"/>
      <c r="B760" s="426" t="n"/>
      <c r="C760" s="431" t="n"/>
      <c r="D760" s="431" t="n"/>
      <c r="E760" s="428" t="n"/>
      <c r="F760" s="428" t="n"/>
    </row>
    <row r="761" ht="14.25" customHeight="1" s="219">
      <c r="A761" s="425" t="n"/>
      <c r="B761" s="426" t="n"/>
      <c r="C761" s="431" t="n"/>
      <c r="D761" s="431" t="n"/>
      <c r="E761" s="430" t="n"/>
      <c r="F761" s="430" t="n"/>
    </row>
    <row r="762" ht="14.25" customHeight="1" s="219">
      <c r="A762" s="425" t="n"/>
      <c r="B762" s="426" t="n"/>
      <c r="C762" s="431" t="n"/>
      <c r="D762" s="431" t="n"/>
      <c r="E762" s="430" t="n"/>
      <c r="F762" s="430" t="n"/>
    </row>
    <row r="763" ht="14.25" customHeight="1" s="219">
      <c r="A763" s="425" t="n"/>
      <c r="B763" s="426" t="n"/>
      <c r="C763" s="431" t="n"/>
      <c r="D763" s="431" t="n"/>
      <c r="E763" s="430" t="n"/>
      <c r="F763" s="430" t="n"/>
    </row>
    <row r="764" ht="14.25" customHeight="1" s="219">
      <c r="A764" s="425" t="n"/>
      <c r="B764" s="426" t="n"/>
      <c r="C764" s="431" t="n"/>
      <c r="D764" s="431" t="n"/>
      <c r="E764" s="430" t="n"/>
      <c r="F764" s="430" t="n"/>
    </row>
    <row r="765" ht="14.25" customHeight="1" s="219">
      <c r="A765" s="425" t="n"/>
      <c r="B765" s="426" t="n"/>
      <c r="C765" s="431" t="n"/>
      <c r="D765" s="431" t="n"/>
      <c r="E765" s="430" t="n"/>
      <c r="F765" s="430" t="n"/>
    </row>
    <row r="766" ht="14.25" customHeight="1" s="219">
      <c r="A766" s="425" t="n"/>
      <c r="B766" s="426" t="n"/>
      <c r="C766" s="431" t="n"/>
      <c r="D766" s="431" t="n"/>
      <c r="E766" s="428" t="n"/>
      <c r="F766" s="428" t="n"/>
    </row>
    <row r="767" ht="14.25" customHeight="1" s="219">
      <c r="A767" s="425" t="n"/>
      <c r="B767" s="426" t="n"/>
      <c r="C767" s="431" t="n"/>
      <c r="D767" s="431" t="n"/>
      <c r="E767" s="430" t="n"/>
      <c r="F767" s="430" t="n"/>
    </row>
    <row r="768" ht="14.25" customHeight="1" s="219">
      <c r="A768" s="425" t="n"/>
      <c r="B768" s="426" t="n"/>
      <c r="C768" s="431" t="n"/>
      <c r="D768" s="431" t="n"/>
      <c r="E768" s="430" t="n"/>
      <c r="F768" s="430" t="n"/>
    </row>
    <row r="769" ht="14.25" customHeight="1" s="219">
      <c r="A769" s="425" t="n"/>
      <c r="B769" s="426" t="n"/>
      <c r="C769" s="431" t="n"/>
      <c r="D769" s="431" t="n"/>
      <c r="E769" s="430" t="n"/>
      <c r="F769" s="430" t="n"/>
    </row>
    <row r="770" ht="14.25" customHeight="1" s="219">
      <c r="A770" s="425" t="n"/>
      <c r="B770" s="426" t="n"/>
      <c r="C770" s="431" t="n"/>
      <c r="D770" s="431" t="n"/>
      <c r="E770" s="430" t="n"/>
      <c r="F770" s="430" t="n"/>
    </row>
    <row r="771" ht="14.25" customHeight="1" s="219">
      <c r="A771" s="425" t="n"/>
      <c r="B771" s="426" t="n"/>
      <c r="C771" s="431" t="n"/>
      <c r="D771" s="431" t="n"/>
      <c r="E771" s="430" t="n"/>
      <c r="F771" s="430" t="n"/>
    </row>
    <row r="772" ht="14.25" customHeight="1" s="219">
      <c r="A772" s="425" t="n"/>
      <c r="B772" s="426" t="n"/>
      <c r="C772" s="431" t="n"/>
      <c r="D772" s="431" t="n"/>
      <c r="E772" s="428" t="n"/>
      <c r="F772" s="428" t="n"/>
    </row>
    <row r="773" ht="14.25" customHeight="1" s="219">
      <c r="A773" s="425" t="n"/>
      <c r="B773" s="426" t="n"/>
      <c r="C773" s="431" t="n"/>
      <c r="D773" s="431" t="n"/>
      <c r="E773" s="430" t="n"/>
      <c r="F773" s="430" t="n"/>
    </row>
    <row r="774" ht="14.25" customHeight="1" s="219">
      <c r="A774" s="425" t="n"/>
      <c r="B774" s="426" t="n"/>
      <c r="C774" s="431" t="n"/>
      <c r="D774" s="431" t="n"/>
      <c r="E774" s="430" t="n"/>
      <c r="F774" s="430" t="n"/>
    </row>
    <row r="775" ht="14.25" customHeight="1" s="219">
      <c r="A775" s="425" t="n"/>
      <c r="B775" s="426" t="n"/>
      <c r="C775" s="431" t="n"/>
      <c r="D775" s="431" t="n"/>
      <c r="E775" s="430" t="n"/>
      <c r="F775" s="430" t="n"/>
    </row>
    <row r="776" ht="14.25" customHeight="1" s="219">
      <c r="A776" s="425" t="n"/>
      <c r="B776" s="426" t="n"/>
      <c r="C776" s="431" t="n"/>
      <c r="D776" s="431" t="n"/>
      <c r="E776" s="430" t="n"/>
      <c r="F776" s="430" t="n"/>
    </row>
    <row r="777" ht="14.25" customHeight="1" s="219">
      <c r="A777" s="425" t="n"/>
      <c r="B777" s="426" t="n"/>
      <c r="C777" s="431" t="n"/>
      <c r="D777" s="431" t="n"/>
      <c r="E777" s="430" t="n"/>
      <c r="F777" s="430" t="n"/>
    </row>
    <row r="778" ht="14.25" customHeight="1" s="219">
      <c r="A778" s="425" t="n"/>
      <c r="B778" s="426" t="n"/>
      <c r="C778" s="431" t="n"/>
      <c r="D778" s="431" t="n"/>
      <c r="E778" s="428" t="n"/>
      <c r="F778" s="428" t="n"/>
    </row>
    <row r="779" ht="14.25" customHeight="1" s="219">
      <c r="A779" s="425" t="n"/>
      <c r="B779" s="426" t="n"/>
      <c r="C779" s="431" t="n"/>
      <c r="D779" s="431" t="n"/>
      <c r="E779" s="430" t="n"/>
      <c r="F779" s="430" t="n"/>
    </row>
    <row r="780" ht="14.25" customHeight="1" s="219">
      <c r="A780" s="425" t="n"/>
      <c r="B780" s="426" t="n"/>
      <c r="C780" s="431" t="n"/>
      <c r="D780" s="431" t="n"/>
      <c r="E780" s="430" t="n"/>
      <c r="F780" s="430" t="n"/>
    </row>
    <row r="781" ht="14.25" customHeight="1" s="219">
      <c r="A781" s="425" t="n"/>
      <c r="B781" s="426" t="n"/>
      <c r="C781" s="431" t="n"/>
      <c r="D781" s="431" t="n"/>
      <c r="E781" s="430" t="n"/>
      <c r="F781" s="430" t="n"/>
    </row>
    <row r="782" ht="14.25" customHeight="1" s="219">
      <c r="A782" s="425" t="n"/>
      <c r="B782" s="426" t="n"/>
      <c r="C782" s="431" t="n"/>
      <c r="D782" s="431" t="n"/>
      <c r="E782" s="430" t="n"/>
      <c r="F782" s="430" t="n"/>
    </row>
    <row r="783" ht="14.25" customHeight="1" s="219">
      <c r="A783" s="425" t="n"/>
      <c r="B783" s="426" t="n"/>
      <c r="C783" s="431" t="n"/>
      <c r="D783" s="431" t="n"/>
      <c r="E783" s="430" t="n"/>
      <c r="F783" s="430" t="n"/>
    </row>
    <row r="784" ht="14.25" customHeight="1" s="219">
      <c r="A784" s="425" t="n"/>
      <c r="B784" s="426" t="n"/>
      <c r="C784" s="431" t="n"/>
      <c r="D784" s="431" t="n"/>
      <c r="E784" s="428" t="n"/>
      <c r="F784" s="428" t="n"/>
    </row>
    <row r="785" ht="14.25" customHeight="1" s="219">
      <c r="A785" s="425" t="n"/>
      <c r="B785" s="426" t="n"/>
      <c r="C785" s="431" t="n"/>
      <c r="D785" s="431" t="n"/>
      <c r="E785" s="430" t="n"/>
      <c r="F785" s="430" t="n"/>
    </row>
    <row r="786" ht="14.25" customHeight="1" s="219">
      <c r="A786" s="425" t="n"/>
      <c r="B786" s="426" t="n"/>
      <c r="C786" s="431" t="n"/>
      <c r="D786" s="431" t="n"/>
      <c r="E786" s="430" t="n"/>
      <c r="F786" s="430" t="n"/>
    </row>
    <row r="787" ht="14.25" customHeight="1" s="219">
      <c r="A787" s="425" t="n"/>
      <c r="B787" s="426" t="n"/>
      <c r="C787" s="431" t="n"/>
      <c r="D787" s="431" t="n"/>
      <c r="E787" s="430" t="n"/>
      <c r="F787" s="430" t="n"/>
    </row>
    <row r="788" ht="14.25" customHeight="1" s="219">
      <c r="A788" s="425" t="n"/>
      <c r="B788" s="426" t="n"/>
      <c r="C788" s="431" t="n"/>
      <c r="D788" s="431" t="n"/>
      <c r="E788" s="430" t="n"/>
      <c r="F788" s="430" t="n"/>
    </row>
    <row r="789" ht="14.25" customHeight="1" s="219">
      <c r="A789" s="425" t="n"/>
      <c r="B789" s="426" t="n"/>
      <c r="C789" s="431" t="n"/>
      <c r="D789" s="431" t="n"/>
      <c r="E789" s="430" t="n"/>
      <c r="F789" s="430" t="n"/>
    </row>
    <row r="790" ht="14.25" customHeight="1" s="219">
      <c r="A790" s="425" t="n"/>
      <c r="B790" s="426" t="n"/>
      <c r="C790" s="431" t="n"/>
      <c r="D790" s="431" t="n"/>
      <c r="E790" s="428" t="n"/>
      <c r="F790" s="428" t="n"/>
    </row>
    <row r="791" ht="14.25" customHeight="1" s="219">
      <c r="A791" s="425" t="n"/>
      <c r="B791" s="426" t="n"/>
      <c r="C791" s="431" t="n"/>
      <c r="D791" s="431" t="n"/>
      <c r="E791" s="430" t="n"/>
      <c r="F791" s="430" t="n"/>
    </row>
    <row r="792" ht="14.25" customHeight="1" s="219">
      <c r="A792" s="425" t="n"/>
      <c r="B792" s="426" t="n"/>
      <c r="C792" s="431" t="n"/>
      <c r="D792" s="431" t="n"/>
      <c r="E792" s="430" t="n"/>
      <c r="F792" s="430" t="n"/>
    </row>
    <row r="793" ht="14.25" customHeight="1" s="219">
      <c r="A793" s="425" t="n"/>
      <c r="B793" s="426" t="n"/>
      <c r="C793" s="431" t="n"/>
      <c r="D793" s="431" t="n"/>
      <c r="E793" s="430" t="n"/>
      <c r="F793" s="430" t="n"/>
    </row>
    <row r="794" ht="14.25" customHeight="1" s="219">
      <c r="A794" s="425" t="n"/>
      <c r="B794" s="426" t="n"/>
      <c r="C794" s="431" t="n"/>
      <c r="D794" s="431" t="n"/>
      <c r="E794" s="430" t="n"/>
      <c r="F794" s="430" t="n"/>
    </row>
    <row r="795" ht="14.25" customHeight="1" s="219">
      <c r="A795" s="425" t="n"/>
      <c r="B795" s="426" t="n"/>
      <c r="C795" s="431" t="n"/>
      <c r="D795" s="431" t="n"/>
      <c r="E795" s="430" t="n"/>
      <c r="F795" s="430" t="n"/>
    </row>
    <row r="796" ht="14.25" customHeight="1" s="219">
      <c r="A796" s="425" t="n"/>
      <c r="B796" s="426" t="n"/>
      <c r="C796" s="431" t="n"/>
      <c r="D796" s="431" t="n"/>
      <c r="E796" s="428" t="n"/>
      <c r="F796" s="428" t="n"/>
    </row>
    <row r="797" ht="14.25" customHeight="1" s="219">
      <c r="A797" s="425" t="n"/>
      <c r="B797" s="426" t="n"/>
      <c r="C797" s="431" t="n"/>
      <c r="D797" s="431" t="n"/>
      <c r="E797" s="430" t="n"/>
      <c r="F797" s="430" t="n"/>
    </row>
    <row r="798" ht="14.25" customHeight="1" s="219">
      <c r="A798" s="425" t="n"/>
      <c r="B798" s="426" t="n"/>
      <c r="C798" s="431" t="n"/>
      <c r="D798" s="431" t="n"/>
      <c r="E798" s="430" t="n"/>
      <c r="F798" s="430" t="n"/>
    </row>
    <row r="799" ht="14.25" customHeight="1" s="219">
      <c r="A799" s="425" t="n"/>
      <c r="B799" s="426" t="n"/>
      <c r="C799" s="431" t="n"/>
      <c r="D799" s="431" t="n"/>
      <c r="E799" s="430" t="n"/>
      <c r="F799" s="430" t="n"/>
    </row>
    <row r="800" ht="14.25" customHeight="1" s="219">
      <c r="A800" s="425" t="n"/>
      <c r="B800" s="426" t="n"/>
      <c r="C800" s="431" t="n"/>
      <c r="D800" s="431" t="n"/>
      <c r="E800" s="430" t="n"/>
      <c r="F800" s="430" t="n"/>
    </row>
    <row r="801" ht="14.25" customHeight="1" s="219">
      <c r="A801" s="425" t="n"/>
      <c r="B801" s="426" t="n"/>
      <c r="C801" s="431" t="n"/>
      <c r="D801" s="431" t="n"/>
      <c r="E801" s="430" t="n"/>
      <c r="F801" s="430" t="n"/>
    </row>
    <row r="802" ht="14.25" customHeight="1" s="219">
      <c r="A802" s="425" t="n"/>
      <c r="B802" s="426" t="n"/>
      <c r="C802" s="431" t="n"/>
      <c r="D802" s="431" t="n"/>
      <c r="E802" s="428" t="n"/>
      <c r="F802" s="428" t="n"/>
    </row>
    <row r="803" ht="14.25" customHeight="1" s="219">
      <c r="A803" s="425" t="n"/>
      <c r="B803" s="426" t="n"/>
      <c r="C803" s="431" t="n"/>
      <c r="D803" s="431" t="n"/>
      <c r="E803" s="430" t="n"/>
      <c r="F803" s="430" t="n"/>
    </row>
    <row r="804" ht="14.25" customHeight="1" s="219">
      <c r="A804" s="425" t="n"/>
      <c r="B804" s="426" t="n"/>
      <c r="C804" s="431" t="n"/>
      <c r="D804" s="431" t="n"/>
      <c r="E804" s="430" t="n"/>
      <c r="F804" s="430" t="n"/>
    </row>
    <row r="805" ht="14.25" customHeight="1" s="219">
      <c r="A805" s="425" t="n"/>
      <c r="B805" s="426" t="n"/>
      <c r="C805" s="431" t="n"/>
      <c r="D805" s="431" t="n"/>
      <c r="E805" s="430" t="n"/>
      <c r="F805" s="430" t="n"/>
    </row>
    <row r="806" ht="14.25" customHeight="1" s="219">
      <c r="A806" s="425" t="n"/>
      <c r="B806" s="426" t="n"/>
      <c r="C806" s="431" t="n"/>
      <c r="D806" s="431" t="n"/>
      <c r="E806" s="430" t="n"/>
      <c r="F806" s="430" t="n"/>
    </row>
    <row r="807" ht="14.25" customHeight="1" s="219">
      <c r="A807" s="425" t="n"/>
      <c r="B807" s="426" t="n"/>
      <c r="C807" s="431" t="n"/>
      <c r="D807" s="431" t="n"/>
      <c r="E807" s="430" t="n"/>
      <c r="F807" s="430" t="n"/>
    </row>
    <row r="808" ht="14.25" customHeight="1" s="219">
      <c r="A808" s="425" t="n"/>
      <c r="B808" s="426" t="n"/>
      <c r="C808" s="431" t="n"/>
      <c r="D808" s="431" t="n"/>
      <c r="E808" s="428" t="n"/>
      <c r="F808" s="428" t="n"/>
    </row>
    <row r="809" ht="14.25" customHeight="1" s="219">
      <c r="A809" s="425" t="n"/>
      <c r="B809" s="426" t="n"/>
      <c r="C809" s="431" t="n"/>
      <c r="D809" s="431" t="n"/>
      <c r="E809" s="430" t="n"/>
      <c r="F809" s="430" t="n"/>
    </row>
    <row r="810" ht="14.25" customHeight="1" s="219">
      <c r="A810" s="425" t="n"/>
      <c r="B810" s="426" t="n"/>
      <c r="C810" s="431" t="n"/>
      <c r="D810" s="431" t="n"/>
      <c r="E810" s="430" t="n"/>
      <c r="F810" s="430" t="n"/>
    </row>
    <row r="811" ht="14.25" customHeight="1" s="219">
      <c r="A811" s="425" t="n"/>
      <c r="B811" s="426" t="n"/>
      <c r="C811" s="431" t="n"/>
      <c r="D811" s="431" t="n"/>
      <c r="E811" s="430" t="n"/>
      <c r="F811" s="430" t="n"/>
    </row>
    <row r="812" ht="14.25" customHeight="1" s="219">
      <c r="A812" s="425" t="n"/>
      <c r="B812" s="426" t="n"/>
      <c r="C812" s="431" t="n"/>
      <c r="D812" s="431" t="n"/>
      <c r="E812" s="430" t="n"/>
      <c r="F812" s="430" t="n"/>
    </row>
    <row r="813" ht="14.25" customHeight="1" s="219">
      <c r="A813" s="425" t="n"/>
      <c r="B813" s="426" t="n"/>
      <c r="C813" s="431" t="n"/>
      <c r="D813" s="431" t="n"/>
      <c r="E813" s="430" t="n"/>
      <c r="F813" s="430" t="n"/>
    </row>
    <row r="814" ht="14.25" customHeight="1" s="219">
      <c r="A814" s="425" t="n"/>
      <c r="B814" s="426" t="n"/>
      <c r="C814" s="431" t="n"/>
      <c r="D814" s="431" t="n"/>
      <c r="E814" s="428" t="n"/>
      <c r="F814" s="428" t="n"/>
    </row>
    <row r="815" ht="14.25" customHeight="1" s="219">
      <c r="A815" s="425" t="n"/>
      <c r="B815" s="426" t="n"/>
      <c r="C815" s="431" t="n"/>
      <c r="D815" s="431" t="n"/>
      <c r="E815" s="430" t="n"/>
      <c r="F815" s="430" t="n"/>
    </row>
    <row r="816" ht="14.25" customHeight="1" s="219">
      <c r="A816" s="425" t="n"/>
      <c r="B816" s="426" t="n"/>
      <c r="C816" s="431" t="n"/>
      <c r="D816" s="431" t="n"/>
      <c r="E816" s="430" t="n"/>
      <c r="F816" s="430" t="n"/>
    </row>
    <row r="817" ht="14.25" customHeight="1" s="219">
      <c r="A817" s="425" t="n"/>
      <c r="B817" s="426" t="n"/>
      <c r="C817" s="431" t="n"/>
      <c r="D817" s="431" t="n"/>
      <c r="E817" s="430" t="n"/>
      <c r="F817" s="430" t="n"/>
    </row>
    <row r="818" ht="14.25" customHeight="1" s="219">
      <c r="A818" s="425" t="n"/>
      <c r="B818" s="426" t="n"/>
      <c r="C818" s="431" t="n"/>
      <c r="D818" s="431" t="n"/>
      <c r="E818" s="430" t="n"/>
      <c r="F818" s="430" t="n"/>
    </row>
    <row r="819" ht="14.25" customHeight="1" s="219">
      <c r="A819" s="425" t="n"/>
      <c r="B819" s="426" t="n"/>
      <c r="C819" s="431" t="n"/>
      <c r="D819" s="431" t="n"/>
      <c r="E819" s="430" t="n"/>
      <c r="F819" s="430" t="n"/>
    </row>
    <row r="820" ht="14.25" customHeight="1" s="219">
      <c r="A820" s="425" t="n"/>
      <c r="B820" s="426" t="n"/>
      <c r="C820" s="431" t="n"/>
      <c r="D820" s="431" t="n"/>
      <c r="E820" s="428" t="n"/>
      <c r="F820" s="428" t="n"/>
    </row>
    <row r="821" ht="14.25" customHeight="1" s="219">
      <c r="A821" s="425" t="n"/>
      <c r="B821" s="426" t="n"/>
      <c r="C821" s="431" t="n"/>
      <c r="D821" s="431" t="n"/>
      <c r="E821" s="430" t="n"/>
      <c r="F821" s="430" t="n"/>
    </row>
    <row r="822" ht="14.25" customHeight="1" s="219">
      <c r="A822" s="425" t="n"/>
      <c r="B822" s="426" t="n"/>
      <c r="C822" s="431" t="n"/>
      <c r="D822" s="431" t="n"/>
      <c r="E822" s="430" t="n"/>
      <c r="F822" s="430" t="n"/>
    </row>
    <row r="823" ht="14.25" customHeight="1" s="219">
      <c r="A823" s="425" t="n"/>
      <c r="B823" s="426" t="n"/>
      <c r="C823" s="431" t="n"/>
      <c r="D823" s="431" t="n"/>
      <c r="E823" s="430" t="n"/>
      <c r="F823" s="430" t="n"/>
    </row>
    <row r="824" ht="14.25" customHeight="1" s="219">
      <c r="A824" s="425" t="n"/>
      <c r="B824" s="426" t="n"/>
      <c r="C824" s="431" t="n"/>
      <c r="D824" s="431" t="n"/>
      <c r="E824" s="430" t="n"/>
      <c r="F824" s="430" t="n"/>
    </row>
    <row r="825" ht="14.25" customHeight="1" s="219">
      <c r="A825" s="425" t="n"/>
      <c r="B825" s="426" t="n"/>
      <c r="C825" s="431" t="n"/>
      <c r="D825" s="431" t="n"/>
      <c r="E825" s="430" t="n"/>
      <c r="F825" s="430" t="n"/>
    </row>
    <row r="826" ht="14.25" customHeight="1" s="219">
      <c r="A826" s="425" t="n"/>
      <c r="B826" s="426" t="n"/>
      <c r="C826" s="431" t="n"/>
      <c r="D826" s="431" t="n"/>
      <c r="E826" s="428" t="n"/>
      <c r="F826" s="428" t="n"/>
    </row>
    <row r="827" ht="14.25" customHeight="1" s="219">
      <c r="A827" s="425" t="n"/>
      <c r="B827" s="426" t="n"/>
      <c r="C827" s="431" t="n"/>
      <c r="D827" s="431" t="n"/>
      <c r="E827" s="430" t="n"/>
      <c r="F827" s="430" t="n"/>
    </row>
    <row r="828" ht="14.25" customHeight="1" s="219">
      <c r="A828" s="425" t="n"/>
      <c r="B828" s="426" t="n"/>
      <c r="C828" s="431" t="n"/>
      <c r="D828" s="431" t="n"/>
      <c r="E828" s="430" t="n"/>
      <c r="F828" s="430" t="n"/>
    </row>
    <row r="829" ht="14.25" customHeight="1" s="219">
      <c r="A829" s="425" t="n"/>
      <c r="B829" s="426" t="n"/>
      <c r="C829" s="431" t="n"/>
      <c r="D829" s="431" t="n"/>
      <c r="E829" s="430" t="n"/>
      <c r="F829" s="430" t="n"/>
    </row>
    <row r="830" ht="14.25" customHeight="1" s="219">
      <c r="A830" s="425" t="n"/>
      <c r="B830" s="426" t="n"/>
      <c r="C830" s="431" t="n"/>
      <c r="D830" s="431" t="n"/>
      <c r="E830" s="430" t="n"/>
      <c r="F830" s="430" t="n"/>
    </row>
    <row r="831" ht="14.25" customHeight="1" s="219">
      <c r="A831" s="425" t="n"/>
      <c r="B831" s="426" t="n"/>
      <c r="C831" s="431" t="n"/>
      <c r="D831" s="431" t="n"/>
      <c r="E831" s="430" t="n"/>
      <c r="F831" s="430" t="n"/>
    </row>
    <row r="832" ht="14.25" customHeight="1" s="219">
      <c r="A832" s="425" t="n"/>
      <c r="B832" s="426" t="n"/>
      <c r="C832" s="431" t="n"/>
      <c r="D832" s="431" t="n"/>
      <c r="E832" s="428" t="n"/>
      <c r="F832" s="428" t="n"/>
    </row>
    <row r="833" ht="14.25" customHeight="1" s="219">
      <c r="A833" s="425" t="n"/>
      <c r="B833" s="426" t="n"/>
      <c r="C833" s="431" t="n"/>
      <c r="D833" s="431" t="n"/>
      <c r="E833" s="430" t="n"/>
      <c r="F833" s="430" t="n"/>
    </row>
    <row r="834" ht="14.25" customHeight="1" s="219">
      <c r="A834" s="425" t="n"/>
      <c r="B834" s="426" t="n"/>
      <c r="C834" s="431" t="n"/>
      <c r="D834" s="431" t="n"/>
      <c r="E834" s="430" t="n"/>
      <c r="F834" s="430" t="n"/>
    </row>
    <row r="835" ht="14.25" customHeight="1" s="219">
      <c r="A835" s="425" t="n"/>
      <c r="B835" s="426" t="n"/>
      <c r="C835" s="431" t="n"/>
      <c r="D835" s="431" t="n"/>
      <c r="E835" s="430" t="n"/>
      <c r="F835" s="430" t="n"/>
    </row>
    <row r="836" ht="14.25" customHeight="1" s="219">
      <c r="A836" s="425" t="n"/>
      <c r="B836" s="426" t="n"/>
      <c r="C836" s="431" t="n"/>
      <c r="D836" s="431" t="n"/>
      <c r="E836" s="430" t="n"/>
      <c r="F836" s="430" t="n"/>
    </row>
    <row r="837" ht="14.25" customHeight="1" s="219">
      <c r="A837" s="425" t="n"/>
      <c r="B837" s="426" t="n"/>
      <c r="C837" s="431" t="n"/>
      <c r="D837" s="431" t="n"/>
      <c r="E837" s="430" t="n"/>
      <c r="F837" s="430" t="n"/>
    </row>
    <row r="838" ht="14.25" customHeight="1" s="219">
      <c r="A838" s="425" t="n"/>
      <c r="B838" s="426" t="n"/>
      <c r="C838" s="431" t="n"/>
      <c r="D838" s="431" t="n"/>
      <c r="E838" s="428" t="n"/>
      <c r="F838" s="428" t="n"/>
    </row>
    <row r="839" ht="14.25" customHeight="1" s="219">
      <c r="A839" s="425" t="n"/>
      <c r="B839" s="426" t="n"/>
      <c r="C839" s="431" t="n"/>
      <c r="D839" s="431" t="n"/>
      <c r="E839" s="430" t="n"/>
      <c r="F839" s="430" t="n"/>
    </row>
    <row r="840" ht="14.25" customHeight="1" s="219">
      <c r="A840" s="425" t="n"/>
      <c r="B840" s="426" t="n"/>
      <c r="C840" s="431" t="n"/>
      <c r="D840" s="431" t="n"/>
      <c r="E840" s="430" t="n"/>
      <c r="F840" s="430" t="n"/>
    </row>
    <row r="841" ht="14.25" customHeight="1" s="219">
      <c r="A841" s="425" t="n"/>
      <c r="B841" s="426" t="n"/>
      <c r="C841" s="431" t="n"/>
      <c r="D841" s="431" t="n"/>
      <c r="E841" s="430" t="n"/>
      <c r="F841" s="430" t="n"/>
    </row>
    <row r="842" ht="14.25" customHeight="1" s="219">
      <c r="A842" s="425" t="n"/>
      <c r="B842" s="426" t="n"/>
      <c r="C842" s="431" t="n"/>
      <c r="D842" s="431" t="n"/>
      <c r="E842" s="430" t="n"/>
      <c r="F842" s="430" t="n"/>
    </row>
    <row r="843" ht="14.25" customHeight="1" s="219">
      <c r="A843" s="425" t="n"/>
      <c r="B843" s="426" t="n"/>
      <c r="C843" s="431" t="n"/>
      <c r="D843" s="431" t="n"/>
      <c r="E843" s="430" t="n"/>
      <c r="F843" s="430" t="n"/>
    </row>
    <row r="844" ht="14.25" customHeight="1" s="219">
      <c r="A844" s="425" t="n"/>
      <c r="B844" s="426" t="n"/>
      <c r="C844" s="431" t="n"/>
      <c r="D844" s="431" t="n"/>
      <c r="E844" s="428" t="n"/>
      <c r="F844" s="428" t="n"/>
    </row>
    <row r="845" ht="14.25" customHeight="1" s="219">
      <c r="A845" s="425" t="n"/>
      <c r="B845" s="426" t="n"/>
      <c r="C845" s="431" t="n"/>
      <c r="D845" s="431" t="n"/>
      <c r="E845" s="430" t="n"/>
      <c r="F845" s="430" t="n"/>
    </row>
    <row r="846" ht="14.25" customHeight="1" s="219">
      <c r="A846" s="425" t="n"/>
      <c r="B846" s="426" t="n"/>
      <c r="C846" s="431" t="n"/>
      <c r="D846" s="431" t="n"/>
      <c r="E846" s="430" t="n"/>
      <c r="F846" s="430" t="n"/>
    </row>
    <row r="847" ht="14.25" customHeight="1" s="219">
      <c r="A847" s="425" t="n"/>
      <c r="B847" s="426" t="n"/>
      <c r="C847" s="431" t="n"/>
      <c r="D847" s="431" t="n"/>
      <c r="E847" s="430" t="n"/>
      <c r="F847" s="430" t="n"/>
    </row>
    <row r="848" ht="14.25" customHeight="1" s="219">
      <c r="A848" s="425" t="n"/>
      <c r="B848" s="426" t="n"/>
      <c r="C848" s="431" t="n"/>
      <c r="D848" s="431" t="n"/>
      <c r="E848" s="430" t="n"/>
      <c r="F848" s="430" t="n"/>
    </row>
    <row r="849" ht="14.25" customHeight="1" s="219">
      <c r="A849" s="425" t="n"/>
      <c r="B849" s="426" t="n"/>
      <c r="C849" s="431" t="n"/>
      <c r="D849" s="431" t="n"/>
      <c r="E849" s="430" t="n"/>
      <c r="F849" s="430" t="n"/>
    </row>
    <row r="850" ht="14.25" customHeight="1" s="219">
      <c r="A850" s="425" t="n"/>
      <c r="B850" s="426" t="n"/>
      <c r="C850" s="431" t="n"/>
      <c r="D850" s="431" t="n"/>
      <c r="E850" s="428" t="n"/>
      <c r="F850" s="428" t="n"/>
    </row>
    <row r="851" ht="14.25" customHeight="1" s="219">
      <c r="A851" s="425" t="n"/>
      <c r="B851" s="426" t="n"/>
      <c r="C851" s="431" t="n"/>
      <c r="D851" s="431" t="n"/>
      <c r="E851" s="430" t="n"/>
      <c r="F851" s="430" t="n"/>
    </row>
    <row r="852" ht="14.25" customHeight="1" s="219">
      <c r="A852" s="425" t="n"/>
      <c r="B852" s="426" t="n"/>
      <c r="C852" s="431" t="n"/>
      <c r="D852" s="431" t="n"/>
      <c r="E852" s="430" t="n"/>
      <c r="F852" s="430" t="n"/>
    </row>
    <row r="853" ht="14.25" customHeight="1" s="219">
      <c r="A853" s="425" t="n"/>
      <c r="B853" s="426" t="n"/>
      <c r="C853" s="431" t="n"/>
      <c r="D853" s="431" t="n"/>
      <c r="E853" s="430" t="n"/>
      <c r="F853" s="430" t="n"/>
    </row>
    <row r="854" ht="14.25" customHeight="1" s="219">
      <c r="A854" s="425" t="n"/>
      <c r="B854" s="426" t="n"/>
      <c r="C854" s="431" t="n"/>
      <c r="D854" s="431" t="n"/>
      <c r="E854" s="430" t="n"/>
      <c r="F854" s="430" t="n"/>
    </row>
    <row r="855" ht="14.25" customHeight="1" s="219">
      <c r="A855" s="425" t="n"/>
      <c r="B855" s="426" t="n"/>
      <c r="C855" s="431" t="n"/>
      <c r="D855" s="431" t="n"/>
      <c r="E855" s="430" t="n"/>
      <c r="F855" s="430" t="n"/>
    </row>
    <row r="856" ht="14.25" customHeight="1" s="219">
      <c r="A856" s="425" t="n"/>
      <c r="B856" s="426" t="n"/>
      <c r="C856" s="431" t="n"/>
      <c r="D856" s="431" t="n"/>
      <c r="E856" s="428" t="n"/>
      <c r="F856" s="428" t="n"/>
    </row>
    <row r="857" ht="14.25" customHeight="1" s="219">
      <c r="A857" s="425" t="n"/>
      <c r="B857" s="426" t="n"/>
      <c r="C857" s="431" t="n"/>
      <c r="D857" s="431" t="n"/>
      <c r="E857" s="430" t="n"/>
      <c r="F857" s="430" t="n"/>
    </row>
    <row r="858" ht="14.25" customHeight="1" s="219">
      <c r="A858" s="425" t="n"/>
      <c r="B858" s="426" t="n"/>
      <c r="C858" s="431" t="n"/>
      <c r="D858" s="431" t="n"/>
      <c r="E858" s="430" t="n"/>
      <c r="F858" s="430" t="n"/>
    </row>
    <row r="859" ht="14.25" customHeight="1" s="219">
      <c r="A859" s="425" t="n"/>
      <c r="B859" s="426" t="n"/>
      <c r="C859" s="431" t="n"/>
      <c r="D859" s="431" t="n"/>
      <c r="E859" s="430" t="n"/>
      <c r="F859" s="430" t="n"/>
    </row>
    <row r="860" ht="14.25" customHeight="1" s="219">
      <c r="A860" s="425" t="n"/>
      <c r="B860" s="426" t="n"/>
      <c r="C860" s="431" t="n"/>
      <c r="D860" s="431" t="n"/>
      <c r="E860" s="430" t="n"/>
      <c r="F860" s="430" t="n"/>
    </row>
    <row r="861" ht="14.25" customHeight="1" s="219">
      <c r="A861" s="425" t="n"/>
      <c r="B861" s="426" t="n"/>
      <c r="C861" s="431" t="n"/>
      <c r="D861" s="431" t="n"/>
      <c r="E861" s="430" t="n"/>
      <c r="F861" s="430" t="n"/>
    </row>
    <row r="862" ht="14.25" customHeight="1" s="219">
      <c r="A862" s="425" t="n"/>
      <c r="B862" s="426" t="n"/>
      <c r="C862" s="431" t="n"/>
      <c r="D862" s="431" t="n"/>
      <c r="E862" s="428" t="n"/>
      <c r="F862" s="428" t="n"/>
    </row>
    <row r="863" ht="14.25" customHeight="1" s="219">
      <c r="A863" s="425" t="n"/>
      <c r="B863" s="426" t="n"/>
      <c r="C863" s="431" t="n"/>
      <c r="D863" s="431" t="n"/>
      <c r="E863" s="430" t="n"/>
      <c r="F863" s="430" t="n"/>
    </row>
    <row r="864" ht="14.25" customHeight="1" s="219">
      <c r="A864" s="425" t="n"/>
      <c r="B864" s="426" t="n"/>
      <c r="C864" s="431" t="n"/>
      <c r="D864" s="431" t="n"/>
      <c r="E864" s="430" t="n"/>
      <c r="F864" s="430" t="n"/>
    </row>
    <row r="865" ht="14.25" customHeight="1" s="219">
      <c r="A865" s="425" t="n"/>
      <c r="B865" s="426" t="n"/>
      <c r="C865" s="431" t="n"/>
      <c r="D865" s="431" t="n"/>
      <c r="E865" s="430" t="n"/>
      <c r="F865" s="430" t="n"/>
    </row>
    <row r="866" ht="14.25" customHeight="1" s="219">
      <c r="A866" s="425" t="n"/>
      <c r="B866" s="426" t="n"/>
      <c r="C866" s="431" t="n"/>
      <c r="D866" s="431" t="n"/>
      <c r="E866" s="430" t="n"/>
      <c r="F866" s="430" t="n"/>
    </row>
    <row r="867" ht="14.25" customHeight="1" s="219">
      <c r="A867" s="425" t="n"/>
      <c r="B867" s="426" t="n"/>
      <c r="C867" s="431" t="n"/>
      <c r="D867" s="431" t="n"/>
      <c r="E867" s="430" t="n"/>
      <c r="F867" s="430" t="n"/>
    </row>
    <row r="868" ht="14.25" customHeight="1" s="219">
      <c r="A868" s="425" t="n"/>
      <c r="B868" s="426" t="n"/>
      <c r="C868" s="431" t="n"/>
      <c r="D868" s="431" t="n"/>
      <c r="E868" s="428" t="n"/>
      <c r="F868" s="428" t="n"/>
    </row>
    <row r="869" ht="14.25" customHeight="1" s="219">
      <c r="A869" s="425" t="n"/>
      <c r="B869" s="426" t="n"/>
      <c r="C869" s="431" t="n"/>
      <c r="D869" s="431" t="n"/>
      <c r="E869" s="430" t="n"/>
      <c r="F869" s="430" t="n"/>
    </row>
    <row r="870" ht="14.25" customHeight="1" s="219">
      <c r="A870" s="425" t="n"/>
      <c r="B870" s="426" t="n"/>
      <c r="C870" s="431" t="n"/>
      <c r="D870" s="431" t="n"/>
      <c r="E870" s="430" t="n"/>
      <c r="F870" s="430" t="n"/>
    </row>
    <row r="871" ht="14.25" customHeight="1" s="219">
      <c r="A871" s="425" t="n"/>
      <c r="B871" s="426" t="n"/>
      <c r="C871" s="431" t="n"/>
      <c r="D871" s="431" t="n"/>
      <c r="E871" s="430" t="n"/>
      <c r="F871" s="430" t="n"/>
    </row>
    <row r="872" ht="14.25" customHeight="1" s="219">
      <c r="A872" s="425" t="n"/>
      <c r="B872" s="426" t="n"/>
      <c r="C872" s="431" t="n"/>
      <c r="D872" s="431" t="n"/>
      <c r="E872" s="430" t="n"/>
      <c r="F872" s="430" t="n"/>
    </row>
    <row r="873" ht="14.25" customHeight="1" s="219">
      <c r="A873" s="425" t="n"/>
      <c r="B873" s="426" t="n"/>
      <c r="C873" s="431" t="n"/>
      <c r="D873" s="431" t="n"/>
      <c r="E873" s="430" t="n"/>
      <c r="F873" s="430" t="n"/>
    </row>
    <row r="874" ht="14.25" customHeight="1" s="219">
      <c r="A874" s="425" t="n"/>
      <c r="B874" s="426" t="n"/>
      <c r="C874" s="431" t="n"/>
      <c r="D874" s="431" t="n"/>
      <c r="E874" s="428" t="n"/>
      <c r="F874" s="428" t="n"/>
    </row>
    <row r="875" ht="14.25" customHeight="1" s="219">
      <c r="A875" s="425" t="n"/>
      <c r="B875" s="426" t="n"/>
      <c r="C875" s="431" t="n"/>
      <c r="D875" s="431" t="n"/>
      <c r="E875" s="430" t="n"/>
      <c r="F875" s="430" t="n"/>
    </row>
    <row r="876" ht="14.25" customHeight="1" s="219">
      <c r="A876" s="425" t="n"/>
      <c r="B876" s="426" t="n"/>
      <c r="C876" s="431" t="n"/>
      <c r="D876" s="431" t="n"/>
      <c r="E876" s="430" t="n"/>
      <c r="F876" s="430" t="n"/>
    </row>
    <row r="877" ht="14.25" customHeight="1" s="219">
      <c r="A877" s="425" t="n"/>
      <c r="B877" s="426" t="n"/>
      <c r="C877" s="431" t="n"/>
      <c r="D877" s="431" t="n"/>
      <c r="E877" s="430" t="n"/>
      <c r="F877" s="430" t="n"/>
    </row>
    <row r="878" ht="14.25" customHeight="1" s="219">
      <c r="A878" s="425" t="n"/>
      <c r="B878" s="426" t="n"/>
      <c r="C878" s="431" t="n"/>
      <c r="D878" s="431" t="n"/>
      <c r="E878" s="430" t="n"/>
      <c r="F878" s="430" t="n"/>
    </row>
    <row r="879" ht="14.25" customHeight="1" s="219">
      <c r="A879" s="425" t="n"/>
      <c r="B879" s="426" t="n"/>
      <c r="C879" s="431" t="n"/>
      <c r="D879" s="431" t="n"/>
      <c r="E879" s="430" t="n"/>
      <c r="F879" s="430" t="n"/>
    </row>
    <row r="880" ht="14.25" customHeight="1" s="219">
      <c r="A880" s="425" t="n"/>
      <c r="B880" s="426" t="n"/>
      <c r="C880" s="431" t="n"/>
      <c r="D880" s="431" t="n"/>
      <c r="E880" s="428" t="n"/>
      <c r="F880" s="428" t="n"/>
    </row>
    <row r="881" ht="14.25" customHeight="1" s="219">
      <c r="A881" s="425" t="n"/>
      <c r="B881" s="426" t="n"/>
      <c r="C881" s="431" t="n"/>
      <c r="D881" s="431" t="n"/>
      <c r="E881" s="430" t="n"/>
      <c r="F881" s="430" t="n"/>
    </row>
    <row r="882" ht="14.25" customHeight="1" s="219">
      <c r="A882" s="425" t="n"/>
      <c r="B882" s="426" t="n"/>
      <c r="C882" s="431" t="n"/>
      <c r="D882" s="431" t="n"/>
      <c r="E882" s="430" t="n"/>
      <c r="F882" s="430" t="n"/>
    </row>
    <row r="883" ht="14.25" customHeight="1" s="219">
      <c r="A883" s="425" t="n"/>
      <c r="B883" s="426" t="n"/>
      <c r="C883" s="431" t="n"/>
      <c r="D883" s="431" t="n"/>
      <c r="E883" s="430" t="n"/>
      <c r="F883" s="430" t="n"/>
    </row>
    <row r="884" ht="14.25" customHeight="1" s="219">
      <c r="A884" s="425" t="n"/>
      <c r="B884" s="426" t="n"/>
      <c r="C884" s="431" t="n"/>
      <c r="D884" s="431" t="n"/>
      <c r="E884" s="430" t="n"/>
      <c r="F884" s="430" t="n"/>
    </row>
    <row r="885" ht="14.25" customHeight="1" s="219">
      <c r="A885" s="425" t="n"/>
      <c r="B885" s="426" t="n"/>
      <c r="C885" s="431" t="n"/>
      <c r="D885" s="431" t="n"/>
      <c r="E885" s="430" t="n"/>
      <c r="F885" s="430" t="n"/>
    </row>
    <row r="886" ht="14.25" customHeight="1" s="219">
      <c r="A886" s="425" t="n"/>
      <c r="B886" s="426" t="n"/>
      <c r="C886" s="431" t="n"/>
      <c r="D886" s="431" t="n"/>
      <c r="E886" s="428" t="n"/>
      <c r="F886" s="428" t="n"/>
    </row>
    <row r="887" ht="14.25" customHeight="1" s="219">
      <c r="A887" s="425" t="n"/>
      <c r="B887" s="426" t="n"/>
      <c r="C887" s="431" t="n"/>
      <c r="D887" s="431" t="n"/>
      <c r="E887" s="430" t="n"/>
      <c r="F887" s="430" t="n"/>
    </row>
    <row r="888" ht="14.25" customHeight="1" s="219">
      <c r="A888" s="425" t="n"/>
      <c r="B888" s="426" t="n"/>
      <c r="C888" s="431" t="n"/>
      <c r="D888" s="431" t="n"/>
      <c r="E888" s="430" t="n"/>
      <c r="F888" s="430" t="n"/>
    </row>
    <row r="889" ht="14.25" customHeight="1" s="219">
      <c r="A889" s="425" t="n"/>
      <c r="B889" s="426" t="n"/>
      <c r="C889" s="431" t="n"/>
      <c r="D889" s="431" t="n"/>
      <c r="E889" s="430" t="n"/>
      <c r="F889" s="430" t="n"/>
    </row>
    <row r="890" ht="14.25" customHeight="1" s="219">
      <c r="A890" s="425" t="n"/>
      <c r="B890" s="426" t="n"/>
      <c r="C890" s="431" t="n"/>
      <c r="D890" s="431" t="n"/>
      <c r="E890" s="430" t="n"/>
      <c r="F890" s="430" t="n"/>
    </row>
    <row r="891" ht="14.25" customHeight="1" s="219">
      <c r="A891" s="425" t="n"/>
      <c r="B891" s="426" t="n"/>
      <c r="C891" s="431" t="n"/>
      <c r="D891" s="431" t="n"/>
      <c r="E891" s="430" t="n"/>
      <c r="F891" s="430" t="n"/>
    </row>
    <row r="892" ht="14.25" customHeight="1" s="219">
      <c r="A892" s="425" t="n"/>
      <c r="B892" s="426" t="n"/>
      <c r="C892" s="431" t="n"/>
      <c r="D892" s="431" t="n"/>
      <c r="E892" s="428" t="n"/>
      <c r="F892" s="428" t="n"/>
    </row>
    <row r="893" ht="14.25" customHeight="1" s="219">
      <c r="A893" s="425" t="n"/>
      <c r="B893" s="426" t="n"/>
      <c r="C893" s="431" t="n"/>
      <c r="D893" s="431" t="n"/>
      <c r="E893" s="430" t="n"/>
      <c r="F893" s="430" t="n"/>
    </row>
    <row r="894" ht="14.25" customHeight="1" s="219">
      <c r="A894" s="425" t="n"/>
      <c r="B894" s="426" t="n"/>
      <c r="C894" s="431" t="n"/>
      <c r="D894" s="431" t="n"/>
      <c r="E894" s="430" t="n"/>
      <c r="F894" s="430" t="n"/>
    </row>
    <row r="895" ht="14.25" customHeight="1" s="219">
      <c r="A895" s="425" t="n"/>
      <c r="B895" s="426" t="n"/>
      <c r="C895" s="431" t="n"/>
      <c r="D895" s="431" t="n"/>
      <c r="E895" s="430" t="n"/>
      <c r="F895" s="430" t="n"/>
    </row>
    <row r="896" ht="14.25" customHeight="1" s="219">
      <c r="A896" s="425" t="n"/>
      <c r="B896" s="426" t="n"/>
      <c r="C896" s="431" t="n"/>
      <c r="D896" s="431" t="n"/>
      <c r="E896" s="430" t="n"/>
      <c r="F896" s="430" t="n"/>
    </row>
    <row r="897" ht="14.25" customHeight="1" s="219">
      <c r="A897" s="425" t="n"/>
      <c r="B897" s="426" t="n"/>
      <c r="C897" s="431" t="n"/>
      <c r="D897" s="431" t="n"/>
      <c r="E897" s="430" t="n"/>
      <c r="F897" s="430" t="n"/>
    </row>
    <row r="898" ht="14.25" customHeight="1" s="219">
      <c r="A898" s="425" t="n"/>
      <c r="B898" s="426" t="n"/>
      <c r="C898" s="431" t="n"/>
      <c r="D898" s="431" t="n"/>
      <c r="E898" s="428" t="n"/>
      <c r="F898" s="428" t="n"/>
    </row>
    <row r="899" ht="14.25" customHeight="1" s="219">
      <c r="A899" s="425" t="n"/>
      <c r="B899" s="426" t="n"/>
      <c r="C899" s="431" t="n"/>
      <c r="D899" s="431" t="n"/>
      <c r="E899" s="430" t="n"/>
      <c r="F899" s="430" t="n"/>
    </row>
    <row r="900" ht="14.25" customHeight="1" s="219">
      <c r="A900" s="425" t="n"/>
      <c r="B900" s="426" t="n"/>
      <c r="C900" s="431" t="n"/>
      <c r="D900" s="431" t="n"/>
      <c r="E900" s="430" t="n"/>
      <c r="F900" s="430" t="n"/>
    </row>
    <row r="901" ht="14.25" customHeight="1" s="219">
      <c r="A901" s="425" t="n"/>
      <c r="B901" s="426" t="n"/>
      <c r="C901" s="431" t="n"/>
      <c r="D901" s="431" t="n"/>
      <c r="E901" s="430" t="n"/>
      <c r="F901" s="430" t="n"/>
    </row>
    <row r="902" ht="14.25" customHeight="1" s="219">
      <c r="A902" s="425" t="n"/>
      <c r="B902" s="426" t="n"/>
      <c r="C902" s="431" t="n"/>
      <c r="D902" s="431" t="n"/>
      <c r="E902" s="430" t="n"/>
      <c r="F902" s="430" t="n"/>
    </row>
    <row r="903" ht="14.25" customHeight="1" s="219">
      <c r="A903" s="425" t="n"/>
      <c r="B903" s="426" t="n"/>
      <c r="C903" s="431" t="n"/>
      <c r="D903" s="431" t="n"/>
      <c r="E903" s="430" t="n"/>
      <c r="F903" s="430" t="n"/>
    </row>
    <row r="904" ht="14.25" customHeight="1" s="219">
      <c r="A904" s="425" t="n"/>
      <c r="B904" s="426" t="n"/>
      <c r="C904" s="431" t="n"/>
      <c r="D904" s="431" t="n"/>
      <c r="E904" s="428" t="n"/>
      <c r="F904" s="428" t="n"/>
    </row>
    <row r="905" ht="14.25" customHeight="1" s="219">
      <c r="A905" s="425" t="n"/>
      <c r="B905" s="426" t="n"/>
      <c r="C905" s="431" t="n"/>
      <c r="D905" s="431" t="n"/>
      <c r="E905" s="430" t="n"/>
      <c r="F905" s="430" t="n"/>
    </row>
    <row r="906" ht="14.25" customHeight="1" s="219">
      <c r="A906" s="425" t="n"/>
      <c r="B906" s="426" t="n"/>
      <c r="C906" s="431" t="n"/>
      <c r="D906" s="431" t="n"/>
      <c r="E906" s="430" t="n"/>
      <c r="F906" s="430" t="n"/>
    </row>
    <row r="907" ht="14.25" customHeight="1" s="219">
      <c r="A907" s="425" t="n"/>
      <c r="B907" s="426" t="n"/>
      <c r="C907" s="431" t="n"/>
      <c r="D907" s="431" t="n"/>
      <c r="E907" s="430" t="n"/>
      <c r="F907" s="430" t="n"/>
    </row>
    <row r="908" ht="14.25" customHeight="1" s="219">
      <c r="A908" s="425" t="n"/>
      <c r="B908" s="426" t="n"/>
      <c r="C908" s="431" t="n"/>
      <c r="D908" s="431" t="n"/>
      <c r="E908" s="430" t="n"/>
      <c r="F908" s="430" t="n"/>
    </row>
    <row r="909" ht="14.25" customHeight="1" s="219">
      <c r="A909" s="425" t="n"/>
      <c r="B909" s="426" t="n"/>
      <c r="C909" s="431" t="n"/>
      <c r="D909" s="431" t="n"/>
      <c r="E909" s="430" t="n"/>
      <c r="F909" s="430" t="n"/>
    </row>
    <row r="910" ht="14.25" customHeight="1" s="219">
      <c r="A910" s="425" t="n"/>
      <c r="B910" s="426" t="n"/>
      <c r="C910" s="431" t="n"/>
      <c r="D910" s="431" t="n"/>
      <c r="E910" s="428" t="n"/>
      <c r="F910" s="428" t="n"/>
    </row>
    <row r="911" ht="14.25" customHeight="1" s="219">
      <c r="A911" s="425" t="n"/>
      <c r="B911" s="426" t="n"/>
      <c r="C911" s="431" t="n"/>
      <c r="D911" s="431" t="n"/>
      <c r="E911" s="430" t="n"/>
      <c r="F911" s="430" t="n"/>
    </row>
    <row r="912" ht="14.25" customHeight="1" s="219">
      <c r="A912" s="425" t="n"/>
      <c r="B912" s="426" t="n"/>
      <c r="C912" s="431" t="n"/>
      <c r="D912" s="431" t="n"/>
      <c r="E912" s="430" t="n"/>
      <c r="F912" s="430" t="n"/>
    </row>
    <row r="913" ht="14.25" customHeight="1" s="219">
      <c r="A913" s="425" t="n"/>
      <c r="B913" s="426" t="n"/>
      <c r="C913" s="431" t="n"/>
      <c r="D913" s="431" t="n"/>
      <c r="E913" s="430" t="n"/>
      <c r="F913" s="430" t="n"/>
    </row>
    <row r="914" ht="14.25" customHeight="1" s="219">
      <c r="A914" s="425" t="n"/>
      <c r="B914" s="426" t="n"/>
      <c r="C914" s="431" t="n"/>
      <c r="D914" s="431" t="n"/>
      <c r="E914" s="430" t="n"/>
      <c r="F914" s="430" t="n"/>
    </row>
    <row r="915" ht="14.25" customHeight="1" s="219">
      <c r="A915" s="425" t="n"/>
      <c r="B915" s="426" t="n"/>
      <c r="C915" s="431" t="n"/>
      <c r="D915" s="431" t="n"/>
      <c r="E915" s="430" t="n"/>
      <c r="F915" s="430" t="n"/>
    </row>
    <row r="916" ht="14.25" customHeight="1" s="219">
      <c r="A916" s="425" t="n"/>
      <c r="B916" s="426" t="n"/>
      <c r="C916" s="431" t="n"/>
      <c r="D916" s="431" t="n"/>
      <c r="E916" s="428" t="n"/>
      <c r="F916" s="428" t="n"/>
    </row>
    <row r="917" ht="14.25" customHeight="1" s="219">
      <c r="A917" s="425" t="n"/>
      <c r="B917" s="426" t="n"/>
      <c r="C917" s="431" t="n"/>
      <c r="D917" s="431" t="n"/>
      <c r="E917" s="430" t="n"/>
      <c r="F917" s="430" t="n"/>
    </row>
    <row r="918" ht="14.25" customHeight="1" s="219">
      <c r="A918" s="425" t="n"/>
      <c r="B918" s="426" t="n"/>
      <c r="C918" s="431" t="n"/>
      <c r="D918" s="431" t="n"/>
      <c r="E918" s="430" t="n"/>
      <c r="F918" s="430" t="n"/>
    </row>
    <row r="919" ht="14.25" customHeight="1" s="219">
      <c r="A919" s="425" t="n"/>
      <c r="B919" s="426" t="n"/>
      <c r="C919" s="431" t="n"/>
      <c r="D919" s="431" t="n"/>
      <c r="E919" s="430" t="n"/>
      <c r="F919" s="430" t="n"/>
    </row>
    <row r="920" ht="14.25" customHeight="1" s="219">
      <c r="A920" s="425" t="n"/>
      <c r="B920" s="426" t="n"/>
      <c r="C920" s="431" t="n"/>
      <c r="D920" s="431" t="n"/>
      <c r="E920" s="430" t="n"/>
      <c r="F920" s="430" t="n"/>
    </row>
    <row r="921" ht="14.25" customHeight="1" s="219">
      <c r="A921" s="425" t="n"/>
      <c r="B921" s="426" t="n"/>
      <c r="C921" s="431" t="n"/>
      <c r="D921" s="431" t="n"/>
      <c r="E921" s="430" t="n"/>
      <c r="F921" s="430" t="n"/>
    </row>
    <row r="922" ht="14.25" customHeight="1" s="219">
      <c r="A922" s="425" t="n"/>
      <c r="B922" s="426" t="n"/>
      <c r="C922" s="431" t="n"/>
      <c r="D922" s="431" t="n"/>
      <c r="E922" s="428" t="n"/>
      <c r="F922" s="428" t="n"/>
    </row>
    <row r="923" ht="14.25" customHeight="1" s="219">
      <c r="A923" s="425" t="n"/>
      <c r="B923" s="426" t="n"/>
      <c r="C923" s="431" t="n"/>
      <c r="D923" s="431" t="n"/>
      <c r="E923" s="430" t="n"/>
      <c r="F923" s="430" t="n"/>
    </row>
    <row r="924" ht="14.25" customHeight="1" s="219">
      <c r="A924" s="425" t="n"/>
      <c r="B924" s="426" t="n"/>
      <c r="C924" s="431" t="n"/>
      <c r="D924" s="431" t="n"/>
      <c r="E924" s="430" t="n"/>
      <c r="F924" s="430" t="n"/>
    </row>
    <row r="925" ht="14.25" customHeight="1" s="219">
      <c r="A925" s="425" t="n"/>
      <c r="B925" s="426" t="n"/>
      <c r="C925" s="431" t="n"/>
      <c r="D925" s="431" t="n"/>
      <c r="E925" s="430" t="n"/>
      <c r="F925" s="430" t="n"/>
    </row>
    <row r="926" ht="14.25" customHeight="1" s="219">
      <c r="A926" s="425" t="n"/>
      <c r="B926" s="426" t="n"/>
      <c r="C926" s="431" t="n"/>
      <c r="D926" s="431" t="n"/>
      <c r="E926" s="430" t="n"/>
      <c r="F926" s="430" t="n"/>
    </row>
    <row r="927" ht="14.25" customHeight="1" s="219">
      <c r="A927" s="425" t="n"/>
      <c r="B927" s="426" t="n"/>
      <c r="C927" s="431" t="n"/>
      <c r="D927" s="431" t="n"/>
      <c r="E927" s="430" t="n"/>
      <c r="F927" s="430" t="n"/>
    </row>
    <row r="928" ht="14.25" customHeight="1" s="219">
      <c r="A928" s="425" t="n"/>
      <c r="B928" s="426" t="n"/>
      <c r="C928" s="431" t="n"/>
      <c r="D928" s="431" t="n"/>
      <c r="E928" s="428" t="n"/>
      <c r="F928" s="428" t="n"/>
    </row>
    <row r="929" ht="14.25" customHeight="1" s="219">
      <c r="A929" s="425" t="n"/>
      <c r="B929" s="426" t="n"/>
      <c r="C929" s="431" t="n"/>
      <c r="D929" s="431" t="n"/>
      <c r="E929" s="430" t="n"/>
      <c r="F929" s="430" t="n"/>
    </row>
    <row r="930" ht="14.25" customHeight="1" s="219">
      <c r="A930" s="425" t="n"/>
      <c r="B930" s="426" t="n"/>
      <c r="C930" s="431" t="n"/>
      <c r="D930" s="431" t="n"/>
      <c r="E930" s="430" t="n"/>
      <c r="F930" s="430" t="n"/>
    </row>
    <row r="931" ht="14.25" customHeight="1" s="219">
      <c r="A931" s="425" t="n"/>
      <c r="B931" s="426" t="n"/>
      <c r="C931" s="431" t="n"/>
      <c r="D931" s="431" t="n"/>
      <c r="E931" s="430" t="n"/>
      <c r="F931" s="430" t="n"/>
    </row>
    <row r="932" ht="14.25" customHeight="1" s="219">
      <c r="A932" s="425" t="n"/>
      <c r="B932" s="426" t="n"/>
      <c r="C932" s="431" t="n"/>
      <c r="D932" s="431" t="n"/>
      <c r="E932" s="430" t="n"/>
      <c r="F932" s="430" t="n"/>
    </row>
    <row r="933" ht="14.25" customHeight="1" s="219">
      <c r="A933" s="425" t="n"/>
      <c r="B933" s="426" t="n"/>
      <c r="C933" s="431" t="n"/>
      <c r="D933" s="431" t="n"/>
      <c r="E933" s="430" t="n"/>
      <c r="F933" s="430" t="n"/>
    </row>
    <row r="934" ht="14.25" customHeight="1" s="219">
      <c r="A934" s="425" t="n"/>
      <c r="B934" s="426" t="n"/>
      <c r="C934" s="431" t="n"/>
      <c r="D934" s="431" t="n"/>
      <c r="E934" s="428" t="n"/>
      <c r="F934" s="428" t="n"/>
    </row>
    <row r="935" ht="14.25" customHeight="1" s="219">
      <c r="A935" s="425" t="n"/>
      <c r="B935" s="426" t="n"/>
      <c r="C935" s="431" t="n"/>
      <c r="D935" s="431" t="n"/>
      <c r="E935" s="430" t="n"/>
      <c r="F935" s="430" t="n"/>
    </row>
    <row r="936" ht="14.25" customHeight="1" s="219">
      <c r="A936" s="425" t="n"/>
      <c r="B936" s="426" t="n"/>
      <c r="C936" s="431" t="n"/>
      <c r="D936" s="431" t="n"/>
      <c r="E936" s="430" t="n"/>
      <c r="F936" s="430" t="n"/>
    </row>
    <row r="937" ht="14.25" customHeight="1" s="219">
      <c r="A937" s="425" t="n"/>
      <c r="B937" s="426" t="n"/>
      <c r="C937" s="431" t="n"/>
      <c r="D937" s="431" t="n"/>
      <c r="E937" s="430" t="n"/>
      <c r="F937" s="430" t="n"/>
    </row>
    <row r="938" ht="14.25" customHeight="1" s="219">
      <c r="A938" s="425" t="n"/>
      <c r="B938" s="426" t="n"/>
      <c r="C938" s="431" t="n"/>
      <c r="D938" s="431" t="n"/>
      <c r="E938" s="430" t="n"/>
      <c r="F938" s="430" t="n"/>
    </row>
    <row r="939" ht="14.25" customHeight="1" s="219">
      <c r="A939" s="425" t="n"/>
      <c r="B939" s="426" t="n"/>
      <c r="C939" s="431" t="n"/>
      <c r="D939" s="431" t="n"/>
      <c r="E939" s="430" t="n"/>
      <c r="F939" s="430" t="n"/>
    </row>
    <row r="940" ht="14.25" customHeight="1" s="219">
      <c r="A940" s="425" t="n"/>
      <c r="B940" s="426" t="n"/>
      <c r="C940" s="431" t="n"/>
      <c r="D940" s="431" t="n"/>
      <c r="E940" s="428" t="n"/>
      <c r="F940" s="428" t="n"/>
    </row>
    <row r="941" ht="14.25" customHeight="1" s="219">
      <c r="A941" s="425" t="n"/>
      <c r="B941" s="426" t="n"/>
      <c r="C941" s="431" t="n"/>
      <c r="D941" s="431" t="n"/>
      <c r="E941" s="430" t="n"/>
      <c r="F941" s="430" t="n"/>
    </row>
    <row r="942" ht="14.25" customHeight="1" s="219">
      <c r="A942" s="425" t="n"/>
      <c r="B942" s="426" t="n"/>
      <c r="C942" s="431" t="n"/>
      <c r="D942" s="431" t="n"/>
      <c r="E942" s="430" t="n"/>
      <c r="F942" s="430" t="n"/>
    </row>
    <row r="943" ht="14.25" customHeight="1" s="219">
      <c r="A943" s="425" t="n"/>
      <c r="B943" s="426" t="n"/>
      <c r="C943" s="431" t="n"/>
      <c r="D943" s="431" t="n"/>
      <c r="E943" s="430" t="n"/>
      <c r="F943" s="430" t="n"/>
    </row>
    <row r="944" ht="14.25" customHeight="1" s="219">
      <c r="A944" s="425" t="n"/>
      <c r="B944" s="426" t="n"/>
      <c r="C944" s="431" t="n"/>
      <c r="D944" s="431" t="n"/>
      <c r="E944" s="430" t="n"/>
      <c r="F944" s="430" t="n"/>
    </row>
    <row r="945" ht="14.25" customHeight="1" s="219">
      <c r="A945" s="425" t="n"/>
      <c r="B945" s="426" t="n"/>
      <c r="C945" s="431" t="n"/>
      <c r="D945" s="431" t="n"/>
      <c r="E945" s="430" t="n"/>
      <c r="F945" s="430" t="n"/>
    </row>
    <row r="946" ht="14.25" customHeight="1" s="219">
      <c r="A946" s="425" t="n"/>
      <c r="B946" s="426" t="n"/>
      <c r="C946" s="431" t="n"/>
      <c r="D946" s="431" t="n"/>
      <c r="E946" s="428" t="n"/>
      <c r="F946" s="428" t="n"/>
    </row>
    <row r="947" ht="14.25" customHeight="1" s="219">
      <c r="A947" s="425" t="n"/>
      <c r="B947" s="426" t="n"/>
      <c r="C947" s="431" t="n"/>
      <c r="D947" s="431" t="n"/>
      <c r="E947" s="430" t="n"/>
      <c r="F947" s="430" t="n"/>
    </row>
    <row r="948" ht="14.25" customHeight="1" s="219">
      <c r="A948" s="425" t="n"/>
      <c r="B948" s="426" t="n"/>
      <c r="C948" s="431" t="n"/>
      <c r="D948" s="431" t="n"/>
      <c r="E948" s="430" t="n"/>
      <c r="F948" s="430" t="n"/>
    </row>
    <row r="949" ht="14.25" customHeight="1" s="219">
      <c r="A949" s="425" t="n"/>
      <c r="B949" s="426" t="n"/>
      <c r="C949" s="431" t="n"/>
      <c r="D949" s="431" t="n"/>
      <c r="E949" s="430" t="n"/>
      <c r="F949" s="430" t="n"/>
    </row>
    <row r="950" ht="14.25" customHeight="1" s="219">
      <c r="A950" s="425" t="n"/>
      <c r="B950" s="426" t="n"/>
      <c r="C950" s="431" t="n"/>
      <c r="D950" s="431" t="n"/>
      <c r="E950" s="430" t="n"/>
      <c r="F950" s="430" t="n"/>
    </row>
    <row r="951" ht="14.25" customHeight="1" s="219">
      <c r="A951" s="425" t="n"/>
      <c r="B951" s="426" t="n"/>
      <c r="C951" s="431" t="n"/>
      <c r="D951" s="431" t="n"/>
      <c r="E951" s="430" t="n"/>
      <c r="F951" s="430" t="n"/>
    </row>
    <row r="952" ht="14.25" customHeight="1" s="219">
      <c r="A952" s="425" t="n"/>
      <c r="B952" s="426" t="n"/>
      <c r="C952" s="431" t="n"/>
      <c r="D952" s="431" t="n"/>
      <c r="E952" s="428" t="n"/>
      <c r="F952" s="428" t="n"/>
    </row>
    <row r="953" ht="14.25" customHeight="1" s="219">
      <c r="A953" s="425" t="n"/>
      <c r="B953" s="426" t="n"/>
      <c r="C953" s="431" t="n"/>
      <c r="D953" s="431" t="n"/>
      <c r="E953" s="430" t="n"/>
      <c r="F953" s="430" t="n"/>
    </row>
    <row r="954" ht="14.25" customHeight="1" s="219">
      <c r="A954" s="425" t="n"/>
      <c r="B954" s="426" t="n"/>
      <c r="C954" s="431" t="n"/>
      <c r="D954" s="431" t="n"/>
      <c r="E954" s="430" t="n"/>
      <c r="F954" s="430" t="n"/>
    </row>
    <row r="955" ht="14.25" customHeight="1" s="219">
      <c r="A955" s="425" t="n"/>
      <c r="B955" s="426" t="n"/>
      <c r="C955" s="431" t="n"/>
      <c r="D955" s="431" t="n"/>
      <c r="E955" s="430" t="n"/>
      <c r="F955" s="430" t="n"/>
    </row>
    <row r="956" ht="14.25" customHeight="1" s="219">
      <c r="A956" s="425" t="n"/>
      <c r="B956" s="426" t="n"/>
      <c r="C956" s="431" t="n"/>
      <c r="D956" s="431" t="n"/>
      <c r="E956" s="430" t="n"/>
      <c r="F956" s="430" t="n"/>
    </row>
    <row r="957" ht="14.25" customHeight="1" s="219">
      <c r="A957" s="425" t="n"/>
      <c r="B957" s="426" t="n"/>
      <c r="C957" s="431" t="n"/>
      <c r="D957" s="431" t="n"/>
      <c r="E957" s="430" t="n"/>
      <c r="F957" s="430" t="n"/>
    </row>
    <row r="958" ht="14.25" customHeight="1" s="219">
      <c r="A958" s="425" t="n"/>
      <c r="B958" s="426" t="n"/>
      <c r="C958" s="431" t="n"/>
      <c r="D958" s="431" t="n"/>
      <c r="E958" s="428" t="n"/>
      <c r="F958" s="428" t="n"/>
    </row>
    <row r="959" ht="14.25" customHeight="1" s="219">
      <c r="A959" s="425" t="n"/>
      <c r="B959" s="426" t="n"/>
      <c r="C959" s="431" t="n"/>
      <c r="D959" s="431" t="n"/>
      <c r="E959" s="430" t="n"/>
      <c r="F959" s="430" t="n"/>
    </row>
    <row r="960" ht="14.25" customHeight="1" s="219">
      <c r="A960" s="425" t="n"/>
      <c r="B960" s="426" t="n"/>
      <c r="C960" s="431" t="n"/>
      <c r="D960" s="431" t="n"/>
      <c r="E960" s="430" t="n"/>
      <c r="F960" s="430" t="n"/>
    </row>
    <row r="961" ht="14.25" customHeight="1" s="219">
      <c r="A961" s="425" t="n"/>
      <c r="B961" s="426" t="n"/>
      <c r="C961" s="431" t="n"/>
      <c r="D961" s="431" t="n"/>
      <c r="E961" s="430" t="n"/>
      <c r="F961" s="430" t="n"/>
    </row>
    <row r="962" ht="14.25" customHeight="1" s="219">
      <c r="A962" s="425" t="n"/>
      <c r="B962" s="426" t="n"/>
      <c r="C962" s="431" t="n"/>
      <c r="D962" s="431" t="n"/>
      <c r="E962" s="430" t="n"/>
      <c r="F962" s="430" t="n"/>
    </row>
    <row r="963" ht="14.25" customHeight="1" s="219">
      <c r="A963" s="425" t="n"/>
      <c r="B963" s="426" t="n"/>
      <c r="C963" s="431" t="n"/>
      <c r="D963" s="431" t="n"/>
      <c r="E963" s="430" t="n"/>
      <c r="F963" s="430" t="n"/>
    </row>
    <row r="964" ht="14.25" customHeight="1" s="219">
      <c r="A964" s="425" t="n"/>
      <c r="B964" s="426" t="n"/>
      <c r="C964" s="431" t="n"/>
      <c r="D964" s="431" t="n"/>
      <c r="E964" s="428" t="n"/>
      <c r="F964" s="428" t="n"/>
    </row>
    <row r="965" ht="14.25" customHeight="1" s="219">
      <c r="A965" s="425" t="n"/>
      <c r="B965" s="426" t="n"/>
      <c r="C965" s="431" t="n"/>
      <c r="D965" s="431" t="n"/>
      <c r="E965" s="430" t="n"/>
      <c r="F965" s="430" t="n"/>
    </row>
    <row r="966" ht="14.25" customHeight="1" s="219">
      <c r="A966" s="425" t="n"/>
      <c r="B966" s="426" t="n"/>
      <c r="C966" s="431" t="n"/>
      <c r="D966" s="431" t="n"/>
      <c r="E966" s="430" t="n"/>
      <c r="F966" s="430" t="n"/>
    </row>
    <row r="967" ht="14.25" customHeight="1" s="219">
      <c r="A967" s="425" t="n"/>
      <c r="B967" s="426" t="n"/>
      <c r="C967" s="431" t="n"/>
      <c r="D967" s="431" t="n"/>
      <c r="E967" s="430" t="n"/>
      <c r="F967" s="430" t="n"/>
    </row>
    <row r="968" ht="14.25" customHeight="1" s="219">
      <c r="A968" s="425" t="n"/>
      <c r="B968" s="426" t="n"/>
      <c r="C968" s="431" t="n"/>
      <c r="D968" s="431" t="n"/>
      <c r="E968" s="430" t="n"/>
      <c r="F968" s="430" t="n"/>
    </row>
    <row r="969" ht="14.25" customHeight="1" s="219">
      <c r="A969" s="425" t="n"/>
      <c r="B969" s="426" t="n"/>
      <c r="C969" s="431" t="n"/>
      <c r="D969" s="431" t="n"/>
      <c r="E969" s="430" t="n"/>
      <c r="F969" s="430" t="n"/>
    </row>
    <row r="970" ht="14.25" customHeight="1" s="219">
      <c r="A970" s="425" t="n"/>
      <c r="B970" s="426" t="n"/>
      <c r="C970" s="431" t="n"/>
      <c r="D970" s="431" t="n"/>
      <c r="E970" s="428" t="n"/>
      <c r="F970" s="428" t="n"/>
    </row>
    <row r="971" ht="14.25" customHeight="1" s="219">
      <c r="A971" s="425" t="n"/>
      <c r="B971" s="426" t="n"/>
      <c r="C971" s="431" t="n"/>
      <c r="D971" s="431" t="n"/>
      <c r="E971" s="430" t="n"/>
      <c r="F971" s="430" t="n"/>
    </row>
    <row r="972" ht="14.25" customHeight="1" s="219">
      <c r="A972" s="425" t="n"/>
      <c r="B972" s="426" t="n"/>
      <c r="C972" s="431" t="n"/>
      <c r="D972" s="431" t="n"/>
      <c r="E972" s="430" t="n"/>
      <c r="F972" s="430" t="n"/>
    </row>
    <row r="973" ht="14.25" customHeight="1" s="219">
      <c r="A973" s="425" t="n"/>
      <c r="B973" s="426" t="n"/>
      <c r="C973" s="431" t="n"/>
      <c r="D973" s="431" t="n"/>
      <c r="E973" s="430" t="n"/>
      <c r="F973" s="430" t="n"/>
    </row>
    <row r="974" ht="14.25" customHeight="1" s="219">
      <c r="A974" s="425" t="n"/>
      <c r="B974" s="426" t="n"/>
      <c r="C974" s="431" t="n"/>
      <c r="D974" s="431" t="n"/>
      <c r="E974" s="430" t="n"/>
      <c r="F974" s="430" t="n"/>
    </row>
    <row r="975" ht="14.25" customHeight="1" s="219">
      <c r="A975" s="425" t="n"/>
      <c r="B975" s="426" t="n"/>
      <c r="C975" s="431" t="n"/>
      <c r="D975" s="431" t="n"/>
      <c r="E975" s="430" t="n"/>
      <c r="F975" s="430" t="n"/>
    </row>
    <row r="976" ht="14.25" customHeight="1" s="219">
      <c r="A976" s="425" t="n"/>
      <c r="B976" s="426" t="n"/>
      <c r="C976" s="431" t="n"/>
      <c r="D976" s="431" t="n"/>
      <c r="E976" s="428" t="n"/>
      <c r="F976" s="428" t="n"/>
    </row>
    <row r="977" ht="14.25" customHeight="1" s="219">
      <c r="A977" s="425" t="n"/>
      <c r="B977" s="426" t="n"/>
      <c r="C977" s="431" t="n"/>
      <c r="D977" s="431" t="n"/>
      <c r="E977" s="430" t="n"/>
      <c r="F977" s="430" t="n"/>
    </row>
    <row r="978" ht="14.25" customHeight="1" s="219">
      <c r="A978" s="425" t="n"/>
      <c r="B978" s="426" t="n"/>
      <c r="C978" s="431" t="n"/>
      <c r="D978" s="431" t="n"/>
      <c r="E978" s="430" t="n"/>
      <c r="F978" s="430" t="n"/>
    </row>
    <row r="979" ht="14.25" customHeight="1" s="219">
      <c r="A979" s="425" t="n"/>
      <c r="B979" s="426" t="n"/>
      <c r="C979" s="431" t="n"/>
      <c r="D979" s="431" t="n"/>
      <c r="E979" s="430" t="n"/>
      <c r="F979" s="430" t="n"/>
    </row>
    <row r="980" ht="14.25" customHeight="1" s="219">
      <c r="A980" s="425" t="n"/>
      <c r="B980" s="426" t="n"/>
      <c r="C980" s="431" t="n"/>
      <c r="D980" s="431" t="n"/>
      <c r="E980" s="430" t="n"/>
      <c r="F980" s="430" t="n"/>
    </row>
    <row r="981" ht="14.25" customHeight="1" s="219">
      <c r="A981" s="425" t="n"/>
      <c r="B981" s="426" t="n"/>
      <c r="C981" s="431" t="n"/>
      <c r="D981" s="431" t="n"/>
      <c r="E981" s="430" t="n"/>
      <c r="F981" s="430" t="n"/>
    </row>
    <row r="982" ht="14.25" customHeight="1" s="219">
      <c r="A982" s="425" t="n"/>
      <c r="B982" s="426" t="n"/>
      <c r="C982" s="431" t="n"/>
      <c r="D982" s="431" t="n"/>
      <c r="E982" s="428" t="n"/>
      <c r="F982" s="428" t="n"/>
    </row>
    <row r="983" ht="14.25" customHeight="1" s="219">
      <c r="A983" s="425" t="n"/>
      <c r="B983" s="426" t="n"/>
      <c r="C983" s="431" t="n"/>
      <c r="D983" s="431" t="n"/>
      <c r="E983" s="430" t="n"/>
      <c r="F983" s="430" t="n"/>
    </row>
    <row r="984" ht="14.25" customHeight="1" s="219">
      <c r="A984" s="425" t="n"/>
      <c r="B984" s="426" t="n"/>
      <c r="C984" s="431" t="n"/>
      <c r="D984" s="431" t="n"/>
      <c r="E984" s="430" t="n"/>
      <c r="F984" s="430" t="n"/>
    </row>
    <row r="985" ht="14.25" customHeight="1" s="219">
      <c r="A985" s="425" t="n"/>
      <c r="B985" s="426" t="n"/>
      <c r="C985" s="431" t="n"/>
      <c r="D985" s="431" t="n"/>
      <c r="E985" s="430" t="n"/>
      <c r="F985" s="430" t="n"/>
    </row>
    <row r="986" ht="14.25" customHeight="1" s="219">
      <c r="A986" s="425" t="n"/>
      <c r="B986" s="426" t="n"/>
      <c r="C986" s="431" t="n"/>
      <c r="D986" s="431" t="n"/>
      <c r="E986" s="430" t="n"/>
      <c r="F986" s="430" t="n"/>
    </row>
    <row r="987" ht="14.25" customHeight="1" s="219">
      <c r="A987" s="425" t="n"/>
      <c r="B987" s="426" t="n"/>
      <c r="C987" s="431" t="n"/>
      <c r="D987" s="431" t="n"/>
      <c r="E987" s="430" t="n"/>
      <c r="F987" s="430" t="n"/>
    </row>
    <row r="988" ht="14.25" customHeight="1" s="219">
      <c r="A988" s="425" t="n"/>
      <c r="B988" s="426" t="n"/>
      <c r="C988" s="431" t="n"/>
      <c r="D988" s="431" t="n"/>
      <c r="E988" s="428" t="n"/>
      <c r="F988" s="428" t="n"/>
    </row>
    <row r="989" ht="14.25" customHeight="1" s="219">
      <c r="A989" s="425" t="n"/>
      <c r="B989" s="426" t="n"/>
      <c r="C989" s="431" t="n"/>
      <c r="D989" s="431" t="n"/>
      <c r="E989" s="430" t="n"/>
      <c r="F989" s="430" t="n"/>
    </row>
    <row r="990" ht="14.25" customHeight="1" s="219">
      <c r="A990" s="425" t="n"/>
      <c r="B990" s="426" t="n"/>
      <c r="C990" s="431" t="n"/>
      <c r="D990" s="431" t="n"/>
      <c r="E990" s="430" t="n"/>
      <c r="F990" s="430" t="n"/>
    </row>
    <row r="991" ht="14.25" customHeight="1" s="219">
      <c r="A991" s="425" t="n"/>
      <c r="B991" s="426" t="n"/>
      <c r="C991" s="431" t="n"/>
      <c r="D991" s="431" t="n"/>
      <c r="E991" s="430" t="n"/>
      <c r="F991" s="430" t="n"/>
    </row>
    <row r="992" ht="14.25" customHeight="1" s="219">
      <c r="A992" s="425" t="n"/>
      <c r="B992" s="426" t="n"/>
      <c r="C992" s="431" t="n"/>
      <c r="D992" s="431" t="n"/>
      <c r="E992" s="430" t="n"/>
      <c r="F992" s="430" t="n"/>
    </row>
    <row r="993" ht="14.25" customHeight="1" s="219">
      <c r="A993" s="425" t="n"/>
      <c r="B993" s="426" t="n"/>
      <c r="C993" s="431" t="n"/>
      <c r="D993" s="431" t="n"/>
      <c r="E993" s="430" t="n"/>
      <c r="F993" s="430" t="n"/>
    </row>
    <row r="994" ht="14.25" customHeight="1" s="219">
      <c r="A994" s="425" t="n"/>
      <c r="B994" s="426" t="n"/>
      <c r="C994" s="431" t="n"/>
      <c r="D994" s="431" t="n"/>
      <c r="E994" s="428" t="n"/>
      <c r="F994" s="428" t="n"/>
    </row>
    <row r="995" ht="14.25" customHeight="1" s="219">
      <c r="A995" s="425" t="n"/>
      <c r="B995" s="426" t="n"/>
      <c r="C995" s="431" t="n"/>
      <c r="D995" s="431" t="n"/>
      <c r="E995" s="430" t="n"/>
      <c r="F995" s="430" t="n"/>
    </row>
    <row r="996" ht="14.25" customHeight="1" s="219">
      <c r="A996" s="425" t="n"/>
      <c r="B996" s="426" t="n"/>
      <c r="C996" s="431" t="n"/>
      <c r="D996" s="431" t="n"/>
      <c r="E996" s="430" t="n"/>
      <c r="F996" s="430" t="n"/>
    </row>
    <row r="997" ht="14.25" customHeight="1" s="219">
      <c r="A997" s="425" t="n"/>
      <c r="B997" s="426" t="n"/>
      <c r="C997" s="431" t="n"/>
      <c r="D997" s="431" t="n"/>
      <c r="E997" s="430" t="n"/>
      <c r="F997" s="430" t="n"/>
    </row>
    <row r="998" ht="14.25" customHeight="1" s="219">
      <c r="A998" s="425" t="n"/>
      <c r="B998" s="426" t="n"/>
      <c r="C998" s="431" t="n"/>
      <c r="D998" s="431" t="n"/>
      <c r="E998" s="430" t="n"/>
      <c r="F998" s="430" t="n"/>
    </row>
    <row r="999" ht="14.25" customHeight="1" s="219">
      <c r="A999" s="425" t="n"/>
      <c r="B999" s="426" t="n"/>
      <c r="C999" s="431" t="n"/>
      <c r="D999" s="431" t="n"/>
      <c r="E999" s="430" t="n"/>
      <c r="F999" s="430" t="n"/>
    </row>
    <row r="1000" ht="14.25" customHeight="1" s="219">
      <c r="A1000" s="425" t="n"/>
      <c r="B1000" s="426" t="n"/>
      <c r="C1000" s="431" t="n"/>
      <c r="D1000" s="431" t="n"/>
      <c r="E1000" s="428" t="n"/>
      <c r="F1000" s="428" t="n"/>
    </row>
    <row r="1001" ht="14.25" customHeight="1" s="219">
      <c r="A1001" s="425" t="n"/>
      <c r="B1001" s="426" t="n"/>
      <c r="C1001" s="431" t="n"/>
      <c r="D1001" s="431" t="n"/>
      <c r="E1001" s="430" t="n"/>
      <c r="F1001" s="430" t="n"/>
    </row>
    <row r="1002" ht="14.25" customHeight="1" s="219">
      <c r="A1002" s="425" t="n"/>
      <c r="B1002" s="426" t="n"/>
      <c r="C1002" s="431" t="n"/>
      <c r="D1002" s="431" t="n"/>
      <c r="E1002" s="430" t="n"/>
      <c r="F1002" s="430" t="n"/>
    </row>
    <row r="1003" ht="14.25" customHeight="1" s="219">
      <c r="A1003" s="425" t="n"/>
      <c r="B1003" s="426" t="n"/>
      <c r="C1003" s="431" t="n"/>
      <c r="D1003" s="431" t="n"/>
      <c r="E1003" s="430" t="n"/>
      <c r="F1003" s="430" t="n"/>
    </row>
    <row r="1004" ht="14.25" customHeight="1" s="219">
      <c r="A1004" s="425" t="n"/>
      <c r="B1004" s="426" t="n"/>
      <c r="C1004" s="431" t="n"/>
      <c r="D1004" s="431" t="n"/>
      <c r="E1004" s="430" t="n"/>
      <c r="F1004" s="430" t="n"/>
    </row>
    <row r="1005" ht="14.25" customHeight="1" s="219">
      <c r="A1005" s="425" t="n"/>
      <c r="B1005" s="426" t="n"/>
      <c r="C1005" s="431" t="n"/>
      <c r="D1005" s="431" t="n"/>
      <c r="E1005" s="430" t="n"/>
      <c r="F1005" s="430" t="n"/>
    </row>
    <row r="1006" ht="14.25" customHeight="1" s="219">
      <c r="A1006" s="425" t="n"/>
      <c r="B1006" s="426" t="n"/>
      <c r="C1006" s="431" t="n"/>
      <c r="D1006" s="431" t="n"/>
      <c r="E1006" s="428" t="n"/>
      <c r="F1006" s="428" t="n"/>
    </row>
    <row r="1007" ht="14.25" customHeight="1" s="219">
      <c r="A1007" s="425" t="n"/>
      <c r="B1007" s="426" t="n"/>
      <c r="C1007" s="431" t="n"/>
      <c r="D1007" s="431" t="n"/>
      <c r="E1007" s="430" t="n"/>
      <c r="F1007" s="430" t="n"/>
    </row>
    <row r="1008" ht="14.25" customHeight="1" s="219">
      <c r="A1008" s="425" t="n"/>
      <c r="B1008" s="426" t="n"/>
      <c r="C1008" s="431" t="n"/>
      <c r="D1008" s="431" t="n"/>
      <c r="E1008" s="430" t="n"/>
      <c r="F1008" s="430" t="n"/>
    </row>
    <row r="1009" ht="14.25" customHeight="1" s="219">
      <c r="A1009" s="425" t="n"/>
      <c r="B1009" s="426" t="n"/>
      <c r="C1009" s="431" t="n"/>
      <c r="D1009" s="431" t="n"/>
      <c r="E1009" s="430" t="n"/>
      <c r="F1009" s="430" t="n"/>
    </row>
    <row r="1010" ht="14.25" customHeight="1" s="219">
      <c r="A1010" s="425" t="n"/>
      <c r="B1010" s="426" t="n"/>
      <c r="C1010" s="431" t="n"/>
      <c r="D1010" s="431" t="n"/>
      <c r="E1010" s="430" t="n"/>
      <c r="F1010" s="430" t="n"/>
    </row>
    <row r="1011" ht="14.25" customHeight="1" s="219">
      <c r="A1011" s="425" t="n"/>
      <c r="B1011" s="426" t="n"/>
      <c r="C1011" s="431" t="n"/>
      <c r="D1011" s="431" t="n"/>
      <c r="E1011" s="430" t="n"/>
      <c r="F1011" s="430" t="n"/>
    </row>
    <row r="1012" ht="14.25" customHeight="1" s="219">
      <c r="A1012" s="425" t="n"/>
      <c r="B1012" s="426" t="n"/>
      <c r="C1012" s="431" t="n"/>
      <c r="D1012" s="431" t="n"/>
      <c r="E1012" s="428" t="n"/>
      <c r="F1012" s="428" t="n"/>
    </row>
    <row r="1013" ht="14.25" customHeight="1" s="219">
      <c r="A1013" s="425" t="n"/>
      <c r="B1013" s="426" t="n"/>
      <c r="C1013" s="431" t="n"/>
      <c r="D1013" s="431" t="n"/>
      <c r="E1013" s="430" t="n"/>
      <c r="F1013" s="430" t="n"/>
    </row>
    <row r="1014" ht="14.25" customHeight="1" s="219">
      <c r="A1014" s="425" t="n"/>
      <c r="B1014" s="426" t="n"/>
      <c r="C1014" s="431" t="n"/>
      <c r="D1014" s="431" t="n"/>
      <c r="E1014" s="430" t="n"/>
      <c r="F1014" s="430" t="n"/>
    </row>
    <row r="1015" ht="14.25" customHeight="1" s="219">
      <c r="A1015" s="425" t="n"/>
      <c r="B1015" s="426" t="n"/>
      <c r="C1015" s="431" t="n"/>
      <c r="D1015" s="431" t="n"/>
      <c r="E1015" s="430" t="n"/>
      <c r="F1015" s="430" t="n"/>
    </row>
    <row r="1016" ht="14.25" customHeight="1" s="219">
      <c r="A1016" s="425" t="n"/>
      <c r="B1016" s="426" t="n"/>
      <c r="C1016" s="431" t="n"/>
      <c r="D1016" s="431" t="n"/>
      <c r="E1016" s="430" t="n"/>
      <c r="F1016" s="430" t="n"/>
    </row>
    <row r="1017" ht="14.25" customHeight="1" s="219">
      <c r="A1017" s="425" t="n"/>
      <c r="B1017" s="426" t="n"/>
      <c r="C1017" s="431" t="n"/>
      <c r="D1017" s="431" t="n"/>
      <c r="E1017" s="430" t="n"/>
      <c r="F1017" s="430" t="n"/>
    </row>
    <row r="1018" ht="14.25" customHeight="1" s="219">
      <c r="A1018" s="425" t="n"/>
      <c r="B1018" s="426" t="n"/>
      <c r="C1018" s="431" t="n"/>
      <c r="D1018" s="431" t="n"/>
      <c r="E1018" s="428" t="n"/>
      <c r="F1018" s="428" t="n"/>
    </row>
    <row r="1019" ht="14.25" customHeight="1" s="219">
      <c r="A1019" s="425" t="n"/>
      <c r="B1019" s="426" t="n"/>
      <c r="C1019" s="431" t="n"/>
      <c r="D1019" s="431" t="n"/>
      <c r="E1019" s="430" t="n"/>
      <c r="F1019" s="430" t="n"/>
    </row>
    <row r="1020" ht="14.25" customHeight="1" s="219">
      <c r="A1020" s="425" t="n"/>
      <c r="B1020" s="426" t="n"/>
      <c r="C1020" s="431" t="n"/>
      <c r="D1020" s="431" t="n"/>
      <c r="E1020" s="430" t="n"/>
      <c r="F1020" s="430" t="n"/>
    </row>
    <row r="1021" ht="14.25" customHeight="1" s="219">
      <c r="A1021" s="425" t="n"/>
      <c r="B1021" s="426" t="n"/>
      <c r="C1021" s="431" t="n"/>
      <c r="D1021" s="431" t="n"/>
      <c r="E1021" s="430" t="n"/>
      <c r="F1021" s="430" t="n"/>
    </row>
    <row r="1022" ht="14.25" customHeight="1" s="219">
      <c r="A1022" s="425" t="n"/>
      <c r="B1022" s="426" t="n"/>
      <c r="C1022" s="431" t="n"/>
      <c r="D1022" s="431" t="n"/>
      <c r="E1022" s="430" t="n"/>
      <c r="F1022" s="430" t="n"/>
    </row>
    <row r="1023" ht="14.25" customHeight="1" s="219">
      <c r="A1023" s="425" t="n"/>
      <c r="B1023" s="426" t="n"/>
      <c r="C1023" s="431" t="n"/>
      <c r="D1023" s="431" t="n"/>
      <c r="E1023" s="430" t="n"/>
      <c r="F1023" s="430" t="n"/>
    </row>
    <row r="1024" ht="14.25" customHeight="1" s="219">
      <c r="A1024" s="425" t="n"/>
      <c r="B1024" s="426" t="n"/>
      <c r="C1024" s="431" t="n"/>
      <c r="D1024" s="431" t="n"/>
      <c r="E1024" s="428" t="n"/>
      <c r="F1024" s="428" t="n"/>
    </row>
    <row r="1025" ht="14.25" customHeight="1" s="219">
      <c r="A1025" s="425" t="n"/>
      <c r="B1025" s="426" t="n"/>
      <c r="C1025" s="431" t="n"/>
      <c r="D1025" s="431" t="n"/>
      <c r="E1025" s="430" t="n"/>
      <c r="F1025" s="430" t="n"/>
    </row>
    <row r="1026" ht="14.25" customHeight="1" s="219">
      <c r="A1026" s="425" t="n"/>
      <c r="B1026" s="426" t="n"/>
      <c r="C1026" s="431" t="n"/>
      <c r="D1026" s="431" t="n"/>
      <c r="E1026" s="430" t="n"/>
      <c r="F1026" s="430" t="n"/>
    </row>
    <row r="1027" ht="14.25" customHeight="1" s="219">
      <c r="A1027" s="425" t="n"/>
      <c r="B1027" s="426" t="n"/>
      <c r="C1027" s="431" t="n"/>
      <c r="D1027" s="431" t="n"/>
      <c r="E1027" s="430" t="n"/>
      <c r="F1027" s="430" t="n"/>
    </row>
    <row r="1028" ht="14.25" customHeight="1" s="219">
      <c r="A1028" s="425" t="n"/>
      <c r="B1028" s="426" t="n"/>
      <c r="C1028" s="431" t="n"/>
      <c r="D1028" s="431" t="n"/>
      <c r="E1028" s="430" t="n"/>
      <c r="F1028" s="430" t="n"/>
    </row>
    <row r="1029" ht="14.25" customHeight="1" s="219">
      <c r="A1029" s="425" t="n"/>
      <c r="B1029" s="426" t="n"/>
      <c r="C1029" s="431" t="n"/>
      <c r="D1029" s="431" t="n"/>
      <c r="E1029" s="430" t="n"/>
      <c r="F1029" s="430" t="n"/>
    </row>
    <row r="1030" ht="14.25" customHeight="1" s="219">
      <c r="A1030" s="425" t="n"/>
      <c r="B1030" s="426" t="n"/>
      <c r="C1030" s="431" t="n"/>
      <c r="D1030" s="431" t="n"/>
      <c r="E1030" s="428" t="n"/>
      <c r="F1030" s="428" t="n"/>
    </row>
    <row r="1031" ht="14.25" customHeight="1" s="219">
      <c r="A1031" s="425" t="n"/>
      <c r="B1031" s="426" t="n"/>
      <c r="C1031" s="431" t="n"/>
      <c r="D1031" s="431" t="n"/>
      <c r="E1031" s="430" t="n"/>
      <c r="F1031" s="430" t="n"/>
    </row>
    <row r="1032" ht="14.25" customHeight="1" s="219">
      <c r="A1032" s="425" t="n"/>
      <c r="B1032" s="426" t="n"/>
      <c r="C1032" s="431" t="n"/>
      <c r="D1032" s="431" t="n"/>
      <c r="E1032" s="430" t="n"/>
      <c r="F1032" s="430" t="n"/>
    </row>
    <row r="1033" ht="14.25" customHeight="1" s="219">
      <c r="A1033" s="425" t="n"/>
      <c r="B1033" s="426" t="n"/>
      <c r="C1033" s="431" t="n"/>
      <c r="D1033" s="431" t="n"/>
      <c r="E1033" s="430" t="n"/>
      <c r="F1033" s="430" t="n"/>
    </row>
    <row r="1034" ht="14.25" customHeight="1" s="219">
      <c r="A1034" s="425" t="n"/>
      <c r="B1034" s="426" t="n"/>
      <c r="C1034" s="431" t="n"/>
      <c r="D1034" s="431" t="n"/>
      <c r="E1034" s="430" t="n"/>
      <c r="F1034" s="430" t="n"/>
    </row>
    <row r="1035" ht="14.25" customHeight="1" s="219">
      <c r="A1035" s="425" t="n"/>
      <c r="B1035" s="426" t="n"/>
      <c r="C1035" s="431" t="n"/>
      <c r="D1035" s="431" t="n"/>
      <c r="E1035" s="430" t="n"/>
      <c r="F1035" s="430" t="n"/>
    </row>
    <row r="1036" ht="14.25" customHeight="1" s="219">
      <c r="A1036" s="425" t="n"/>
      <c r="B1036" s="426" t="n"/>
      <c r="C1036" s="431" t="n"/>
      <c r="D1036" s="431" t="n"/>
      <c r="E1036" s="428" t="n"/>
      <c r="F1036" s="428" t="n"/>
    </row>
    <row r="1037" ht="14.25" customHeight="1" s="219">
      <c r="A1037" s="425" t="n"/>
      <c r="B1037" s="426" t="n"/>
      <c r="C1037" s="431" t="n"/>
      <c r="D1037" s="431" t="n"/>
      <c r="E1037" s="430" t="n"/>
      <c r="F1037" s="430" t="n"/>
    </row>
    <row r="1038" ht="14.25" customHeight="1" s="219">
      <c r="A1038" s="425" t="n"/>
      <c r="B1038" s="426" t="n"/>
      <c r="C1038" s="431" t="n"/>
      <c r="D1038" s="431" t="n"/>
      <c r="E1038" s="430" t="n"/>
      <c r="F1038" s="430" t="n"/>
    </row>
    <row r="1039" ht="14.25" customHeight="1" s="219">
      <c r="A1039" s="425" t="n"/>
      <c r="B1039" s="426" t="n"/>
      <c r="C1039" s="431" t="n"/>
      <c r="D1039" s="431" t="n"/>
      <c r="E1039" s="430" t="n"/>
      <c r="F1039" s="430" t="n"/>
    </row>
    <row r="1040" ht="14.25" customHeight="1" s="219">
      <c r="A1040" s="425" t="n"/>
      <c r="B1040" s="426" t="n"/>
      <c r="C1040" s="431" t="n"/>
      <c r="D1040" s="431" t="n"/>
      <c r="E1040" s="430" t="n"/>
      <c r="F1040" s="430" t="n"/>
    </row>
    <row r="1041" ht="14.25" customHeight="1" s="219">
      <c r="A1041" s="425" t="n"/>
      <c r="B1041" s="426" t="n"/>
      <c r="C1041" s="431" t="n"/>
      <c r="D1041" s="431" t="n"/>
      <c r="E1041" s="430" t="n"/>
      <c r="F1041" s="430" t="n"/>
    </row>
    <row r="1042" ht="14.25" customHeight="1" s="219">
      <c r="A1042" s="425" t="n"/>
      <c r="B1042" s="426" t="n"/>
      <c r="C1042" s="431" t="n"/>
      <c r="D1042" s="431" t="n"/>
      <c r="E1042" s="428" t="n"/>
      <c r="F1042" s="428" t="n"/>
    </row>
    <row r="1043" ht="14.25" customHeight="1" s="219">
      <c r="A1043" s="425" t="n"/>
      <c r="B1043" s="426" t="n"/>
      <c r="C1043" s="431" t="n"/>
      <c r="D1043" s="431" t="n"/>
      <c r="E1043" s="430" t="n"/>
      <c r="F1043" s="430" t="n"/>
    </row>
    <row r="1044" ht="14.25" customHeight="1" s="219">
      <c r="A1044" s="425" t="n"/>
      <c r="B1044" s="426" t="n"/>
      <c r="C1044" s="431" t="n"/>
      <c r="D1044" s="431" t="n"/>
      <c r="E1044" s="430" t="n"/>
      <c r="F1044" s="430" t="n"/>
    </row>
    <row r="1045" ht="14.25" customHeight="1" s="219">
      <c r="A1045" s="425" t="n"/>
      <c r="B1045" s="426" t="n"/>
      <c r="C1045" s="431" t="n"/>
      <c r="D1045" s="431" t="n"/>
      <c r="E1045" s="430" t="n"/>
      <c r="F1045" s="430" t="n"/>
    </row>
    <row r="1046" ht="14.25" customHeight="1" s="219">
      <c r="A1046" s="425" t="n"/>
      <c r="B1046" s="426" t="n"/>
      <c r="C1046" s="431" t="n"/>
      <c r="D1046" s="431" t="n"/>
      <c r="E1046" s="430" t="n"/>
      <c r="F1046" s="430" t="n"/>
    </row>
    <row r="1047" ht="14.25" customHeight="1" s="219">
      <c r="A1047" s="425" t="n"/>
      <c r="B1047" s="426" t="n"/>
      <c r="C1047" s="431" t="n"/>
      <c r="D1047" s="431" t="n"/>
      <c r="E1047" s="430" t="n"/>
      <c r="F1047" s="430" t="n"/>
    </row>
    <row r="1048" ht="14.25" customHeight="1" s="219">
      <c r="A1048" s="425" t="n"/>
      <c r="B1048" s="426" t="n"/>
      <c r="C1048" s="431" t="n"/>
      <c r="D1048" s="431" t="n"/>
      <c r="E1048" s="428" t="n"/>
      <c r="F1048" s="428" t="n"/>
    </row>
    <row r="1049" ht="14.25" customHeight="1" s="219">
      <c r="A1049" s="425" t="n"/>
      <c r="B1049" s="426" t="n"/>
      <c r="C1049" s="431" t="n"/>
      <c r="D1049" s="431" t="n"/>
      <c r="E1049" s="430" t="n"/>
      <c r="F1049" s="430" t="n"/>
    </row>
    <row r="1050" ht="14.25" customHeight="1" s="219">
      <c r="A1050" s="425" t="n"/>
      <c r="B1050" s="426" t="n"/>
      <c r="C1050" s="431" t="n"/>
      <c r="D1050" s="431" t="n"/>
      <c r="E1050" s="430" t="n"/>
      <c r="F1050" s="430" t="n"/>
    </row>
    <row r="1051" ht="14.25" customHeight="1" s="219">
      <c r="A1051" s="425" t="n"/>
      <c r="B1051" s="426" t="n"/>
      <c r="C1051" s="431" t="n"/>
      <c r="D1051" s="431" t="n"/>
      <c r="E1051" s="430" t="n"/>
      <c r="F1051" s="430" t="n"/>
    </row>
    <row r="1052" ht="14.25" customHeight="1" s="219">
      <c r="A1052" s="425" t="n"/>
      <c r="B1052" s="426" t="n"/>
      <c r="C1052" s="431" t="n"/>
      <c r="D1052" s="431" t="n"/>
      <c r="E1052" s="430" t="n"/>
      <c r="F1052" s="430" t="n"/>
    </row>
    <row r="1053" ht="14.25" customHeight="1" s="219">
      <c r="A1053" s="425" t="n"/>
      <c r="B1053" s="426" t="n"/>
      <c r="C1053" s="431" t="n"/>
      <c r="D1053" s="431" t="n"/>
      <c r="E1053" s="430" t="n"/>
      <c r="F1053" s="430" t="n"/>
    </row>
    <row r="1054" ht="14.25" customHeight="1" s="219">
      <c r="A1054" s="425" t="n"/>
      <c r="B1054" s="426" t="n"/>
      <c r="C1054" s="431" t="n"/>
      <c r="D1054" s="431" t="n"/>
      <c r="E1054" s="428" t="n"/>
      <c r="F1054" s="428" t="n"/>
    </row>
    <row r="1055" ht="14.25" customHeight="1" s="219">
      <c r="A1055" s="425" t="n"/>
      <c r="B1055" s="426" t="n"/>
      <c r="C1055" s="431" t="n"/>
      <c r="D1055" s="431" t="n"/>
      <c r="E1055" s="430" t="n"/>
      <c r="F1055" s="430" t="n"/>
    </row>
    <row r="1056" ht="14.25" customHeight="1" s="219">
      <c r="A1056" s="425" t="n"/>
      <c r="B1056" s="426" t="n"/>
      <c r="C1056" s="431" t="n"/>
      <c r="D1056" s="431" t="n"/>
      <c r="E1056" s="430" t="n"/>
      <c r="F1056" s="430" t="n"/>
    </row>
    <row r="1057" ht="14.25" customHeight="1" s="219">
      <c r="A1057" s="425" t="n"/>
      <c r="B1057" s="426" t="n"/>
      <c r="C1057" s="431" t="n"/>
      <c r="D1057" s="431" t="n"/>
      <c r="E1057" s="430" t="n"/>
      <c r="F1057" s="430" t="n"/>
    </row>
    <row r="1058" ht="14.25" customHeight="1" s="219">
      <c r="A1058" s="425" t="n"/>
      <c r="B1058" s="426" t="n"/>
      <c r="C1058" s="431" t="n"/>
      <c r="D1058" s="431" t="n"/>
      <c r="E1058" s="430" t="n"/>
      <c r="F1058" s="430" t="n"/>
    </row>
    <row r="1059" ht="14.25" customHeight="1" s="219">
      <c r="A1059" s="425" t="n"/>
      <c r="B1059" s="426" t="n"/>
      <c r="C1059" s="431" t="n"/>
      <c r="D1059" s="431" t="n"/>
      <c r="E1059" s="430" t="n"/>
      <c r="F1059" s="430" t="n"/>
    </row>
    <row r="1060" ht="14.25" customHeight="1" s="219">
      <c r="A1060" s="425" t="n"/>
      <c r="B1060" s="426" t="n"/>
      <c r="C1060" s="431" t="n"/>
      <c r="D1060" s="431" t="n"/>
      <c r="E1060" s="428" t="n"/>
      <c r="F1060" s="428" t="n"/>
    </row>
    <row r="1061" ht="14.25" customHeight="1" s="219">
      <c r="A1061" s="425" t="n"/>
      <c r="B1061" s="426" t="n"/>
      <c r="C1061" s="431" t="n"/>
      <c r="D1061" s="431" t="n"/>
      <c r="E1061" s="430" t="n"/>
      <c r="F1061" s="430" t="n"/>
    </row>
    <row r="1062" ht="14.25" customHeight="1" s="219">
      <c r="A1062" s="425" t="n"/>
      <c r="B1062" s="426" t="n"/>
      <c r="C1062" s="431" t="n"/>
      <c r="D1062" s="431" t="n"/>
      <c r="E1062" s="430" t="n"/>
      <c r="F1062" s="430" t="n"/>
    </row>
    <row r="1063" ht="14.25" customHeight="1" s="219">
      <c r="A1063" s="425" t="n"/>
      <c r="B1063" s="426" t="n"/>
      <c r="C1063" s="431" t="n"/>
      <c r="D1063" s="431" t="n"/>
      <c r="E1063" s="430" t="n"/>
      <c r="F1063" s="430" t="n"/>
    </row>
    <row r="1064" ht="14.25" customHeight="1" s="219">
      <c r="A1064" s="425" t="n"/>
      <c r="B1064" s="426" t="n"/>
      <c r="C1064" s="431" t="n"/>
      <c r="D1064" s="431" t="n"/>
      <c r="E1064" s="430" t="n"/>
      <c r="F1064" s="430" t="n"/>
    </row>
    <row r="1065" ht="14.25" customHeight="1" s="219">
      <c r="A1065" s="425" t="n"/>
      <c r="B1065" s="426" t="n"/>
      <c r="C1065" s="431" t="n"/>
      <c r="D1065" s="431" t="n"/>
      <c r="E1065" s="430" t="n"/>
      <c r="F1065" s="430" t="n"/>
    </row>
    <row r="1066" ht="14.25" customHeight="1" s="219">
      <c r="A1066" s="425" t="n"/>
      <c r="B1066" s="426" t="n"/>
      <c r="C1066" s="431" t="n"/>
      <c r="D1066" s="431" t="n"/>
      <c r="E1066" s="428" t="n"/>
      <c r="F1066" s="428" t="n"/>
    </row>
    <row r="1067" ht="14.25" customHeight="1" s="219">
      <c r="A1067" s="425" t="n"/>
      <c r="B1067" s="426" t="n"/>
      <c r="C1067" s="431" t="n"/>
      <c r="D1067" s="431" t="n"/>
      <c r="E1067" s="430" t="n"/>
      <c r="F1067" s="430" t="n"/>
    </row>
    <row r="1068" ht="14.25" customHeight="1" s="219">
      <c r="A1068" s="425" t="n"/>
      <c r="B1068" s="426" t="n"/>
      <c r="C1068" s="431" t="n"/>
      <c r="D1068" s="431" t="n"/>
      <c r="E1068" s="430" t="n"/>
      <c r="F1068" s="430" t="n"/>
    </row>
    <row r="1069" ht="14.25" customHeight="1" s="219">
      <c r="A1069" s="425" t="n"/>
      <c r="B1069" s="426" t="n"/>
      <c r="C1069" s="431" t="n"/>
      <c r="D1069" s="431" t="n"/>
      <c r="E1069" s="430" t="n"/>
      <c r="F1069" s="430" t="n"/>
    </row>
    <row r="1070" ht="14.25" customHeight="1" s="219">
      <c r="A1070" s="425" t="n"/>
      <c r="B1070" s="426" t="n"/>
      <c r="C1070" s="431" t="n"/>
      <c r="D1070" s="431" t="n"/>
      <c r="E1070" s="430" t="n"/>
      <c r="F1070" s="430" t="n"/>
    </row>
    <row r="1071" ht="14.25" customHeight="1" s="219">
      <c r="A1071" s="425" t="n"/>
      <c r="B1071" s="426" t="n"/>
      <c r="C1071" s="431" t="n"/>
      <c r="D1071" s="431" t="n"/>
      <c r="E1071" s="430" t="n"/>
      <c r="F1071" s="430" t="n"/>
    </row>
    <row r="1072" ht="14.25" customHeight="1" s="219">
      <c r="A1072" s="425" t="n"/>
      <c r="B1072" s="426" t="n"/>
      <c r="C1072" s="431" t="n"/>
      <c r="D1072" s="431" t="n"/>
      <c r="E1072" s="428" t="n"/>
      <c r="F1072" s="428" t="n"/>
    </row>
    <row r="1073" ht="14.25" customHeight="1" s="219">
      <c r="A1073" s="425" t="n"/>
      <c r="B1073" s="426" t="n"/>
      <c r="C1073" s="431" t="n"/>
      <c r="D1073" s="431" t="n"/>
      <c r="E1073" s="430" t="n"/>
      <c r="F1073" s="430" t="n"/>
    </row>
    <row r="1074" ht="14.25" customHeight="1" s="219">
      <c r="A1074" s="425" t="n"/>
      <c r="B1074" s="426" t="n"/>
      <c r="C1074" s="431" t="n"/>
      <c r="D1074" s="431" t="n"/>
      <c r="E1074" s="430" t="n"/>
      <c r="F1074" s="430" t="n"/>
    </row>
    <row r="1075" ht="14.25" customHeight="1" s="219">
      <c r="A1075" s="425" t="n"/>
      <c r="B1075" s="426" t="n"/>
      <c r="C1075" s="431" t="n"/>
      <c r="D1075" s="431" t="n"/>
      <c r="E1075" s="430" t="n"/>
      <c r="F1075" s="430" t="n"/>
    </row>
    <row r="1076" ht="14.25" customHeight="1" s="219">
      <c r="A1076" s="425" t="n"/>
      <c r="B1076" s="426" t="n"/>
      <c r="C1076" s="431" t="n"/>
      <c r="D1076" s="431" t="n"/>
      <c r="E1076" s="430" t="n"/>
      <c r="F1076" s="430" t="n"/>
    </row>
    <row r="1077" ht="14.25" customHeight="1" s="219">
      <c r="A1077" s="425" t="n"/>
      <c r="B1077" s="426" t="n"/>
      <c r="C1077" s="431" t="n"/>
      <c r="D1077" s="431" t="n"/>
      <c r="E1077" s="430" t="n"/>
      <c r="F1077" s="430" t="n"/>
    </row>
    <row r="1078" ht="14.25" customHeight="1" s="219">
      <c r="A1078" s="425" t="n"/>
      <c r="B1078" s="426" t="n"/>
      <c r="C1078" s="431" t="n"/>
      <c r="D1078" s="431" t="n"/>
      <c r="E1078" s="428" t="n"/>
      <c r="F1078" s="428" t="n"/>
    </row>
    <row r="1079" ht="14.25" customHeight="1" s="219">
      <c r="A1079" s="425" t="n"/>
      <c r="B1079" s="426" t="n"/>
      <c r="C1079" s="431" t="n"/>
      <c r="D1079" s="431" t="n"/>
      <c r="E1079" s="430" t="n"/>
      <c r="F1079" s="430" t="n"/>
    </row>
    <row r="1080" ht="14.25" customHeight="1" s="219">
      <c r="A1080" s="425" t="n"/>
      <c r="B1080" s="426" t="n"/>
      <c r="C1080" s="431" t="n"/>
      <c r="D1080" s="431" t="n"/>
      <c r="E1080" s="430" t="n"/>
      <c r="F1080" s="430" t="n"/>
    </row>
    <row r="1081" ht="14.25" customHeight="1" s="219">
      <c r="A1081" s="425" t="n"/>
      <c r="B1081" s="426" t="n"/>
      <c r="C1081" s="431" t="n"/>
      <c r="D1081" s="431" t="n"/>
      <c r="E1081" s="430" t="n"/>
      <c r="F1081" s="430" t="n"/>
    </row>
    <row r="1082" ht="14.25" customHeight="1" s="219">
      <c r="A1082" s="425" t="n"/>
      <c r="B1082" s="426" t="n"/>
      <c r="C1082" s="431" t="n"/>
      <c r="D1082" s="431" t="n"/>
      <c r="E1082" s="430" t="n"/>
      <c r="F1082" s="430" t="n"/>
    </row>
    <row r="1083" ht="14.25" customHeight="1" s="219">
      <c r="A1083" s="425" t="n"/>
      <c r="B1083" s="426" t="n"/>
      <c r="C1083" s="431" t="n"/>
      <c r="D1083" s="431" t="n"/>
      <c r="E1083" s="430" t="n"/>
      <c r="F1083" s="430" t="n"/>
    </row>
    <row r="1084" ht="14.25" customHeight="1" s="219">
      <c r="A1084" s="425" t="n"/>
      <c r="B1084" s="426" t="n"/>
      <c r="C1084" s="431" t="n"/>
      <c r="D1084" s="431" t="n"/>
      <c r="E1084" s="428" t="n"/>
      <c r="F1084" s="428" t="n"/>
    </row>
    <row r="1085" ht="14.25" customHeight="1" s="219">
      <c r="A1085" s="425" t="n"/>
      <c r="B1085" s="426" t="n"/>
      <c r="C1085" s="431" t="n"/>
      <c r="D1085" s="431" t="n"/>
      <c r="E1085" s="430" t="n"/>
      <c r="F1085" s="430" t="n"/>
    </row>
    <row r="1086" ht="14.25" customHeight="1" s="219">
      <c r="A1086" s="425" t="n"/>
      <c r="B1086" s="426" t="n"/>
      <c r="C1086" s="431" t="n"/>
      <c r="D1086" s="431" t="n"/>
      <c r="E1086" s="430" t="n"/>
      <c r="F1086" s="430" t="n"/>
    </row>
    <row r="1087" ht="14.25" customHeight="1" s="219">
      <c r="A1087" s="425" t="n"/>
      <c r="B1087" s="426" t="n"/>
      <c r="C1087" s="431" t="n"/>
      <c r="D1087" s="431" t="n"/>
      <c r="E1087" s="430" t="n"/>
      <c r="F1087" s="430" t="n"/>
    </row>
    <row r="1088" ht="14.25" customHeight="1" s="219">
      <c r="A1088" s="425" t="n"/>
      <c r="B1088" s="426" t="n"/>
      <c r="C1088" s="431" t="n"/>
      <c r="D1088" s="431" t="n"/>
      <c r="E1088" s="430" t="n"/>
      <c r="F1088" s="430" t="n"/>
    </row>
    <row r="1089" ht="14.25" customHeight="1" s="219">
      <c r="A1089" s="425" t="n"/>
      <c r="B1089" s="426" t="n"/>
      <c r="C1089" s="431" t="n"/>
      <c r="D1089" s="431" t="n"/>
      <c r="E1089" s="430" t="n"/>
      <c r="F1089" s="430" t="n"/>
    </row>
    <row r="1090" ht="14.25" customHeight="1" s="219">
      <c r="A1090" s="425" t="n"/>
      <c r="B1090" s="426" t="n"/>
      <c r="C1090" s="431" t="n"/>
      <c r="D1090" s="431" t="n"/>
      <c r="E1090" s="428" t="n"/>
      <c r="F1090" s="428" t="n"/>
    </row>
    <row r="1091" ht="14.25" customHeight="1" s="219">
      <c r="A1091" s="425" t="n"/>
      <c r="B1091" s="426" t="n"/>
      <c r="C1091" s="431" t="n"/>
      <c r="D1091" s="431" t="n"/>
      <c r="E1091" s="430" t="n"/>
      <c r="F1091" s="430" t="n"/>
    </row>
    <row r="1092" ht="14.25" customHeight="1" s="219">
      <c r="A1092" s="425" t="n"/>
      <c r="B1092" s="426" t="n"/>
      <c r="C1092" s="431" t="n"/>
      <c r="D1092" s="431" t="n"/>
      <c r="E1092" s="430" t="n"/>
      <c r="F1092" s="430" t="n"/>
    </row>
    <row r="1093" ht="14.25" customHeight="1" s="219">
      <c r="A1093" s="425" t="n"/>
      <c r="B1093" s="426" t="n"/>
      <c r="C1093" s="431" t="n"/>
      <c r="D1093" s="431" t="n"/>
      <c r="E1093" s="430" t="n"/>
      <c r="F1093" s="430" t="n"/>
    </row>
    <row r="1094" ht="14.25" customHeight="1" s="219">
      <c r="A1094" s="425" t="n"/>
      <c r="B1094" s="426" t="n"/>
      <c r="C1094" s="431" t="n"/>
      <c r="D1094" s="431" t="n"/>
      <c r="E1094" s="430" t="n"/>
      <c r="F1094" s="430" t="n"/>
    </row>
    <row r="1095" ht="14.25" customHeight="1" s="219">
      <c r="A1095" s="425" t="n"/>
      <c r="B1095" s="426" t="n"/>
      <c r="C1095" s="431" t="n"/>
      <c r="D1095" s="431" t="n"/>
      <c r="E1095" s="430" t="n"/>
      <c r="F1095" s="430" t="n"/>
    </row>
    <row r="1096" ht="14.25" customHeight="1" s="219">
      <c r="A1096" s="425" t="n"/>
      <c r="B1096" s="426" t="n"/>
      <c r="C1096" s="431" t="n"/>
      <c r="D1096" s="431" t="n"/>
      <c r="E1096" s="428" t="n"/>
      <c r="F1096" s="428" t="n"/>
    </row>
    <row r="1097" ht="14.25" customHeight="1" s="219">
      <c r="A1097" s="425" t="n"/>
      <c r="B1097" s="426" t="n"/>
      <c r="C1097" s="431" t="n"/>
      <c r="D1097" s="431" t="n"/>
      <c r="E1097" s="430" t="n"/>
      <c r="F1097" s="430" t="n"/>
    </row>
    <row r="1098" ht="14.25" customHeight="1" s="219">
      <c r="A1098" s="425" t="n"/>
      <c r="B1098" s="426" t="n"/>
      <c r="C1098" s="431" t="n"/>
      <c r="D1098" s="431" t="n"/>
      <c r="E1098" s="430" t="n"/>
      <c r="F1098" s="430" t="n"/>
    </row>
    <row r="1099" ht="14.25" customHeight="1" s="219">
      <c r="A1099" s="425" t="n"/>
      <c r="B1099" s="426" t="n"/>
      <c r="C1099" s="431" t="n"/>
      <c r="D1099" s="431" t="n"/>
      <c r="E1099" s="430" t="n"/>
      <c r="F1099" s="430" t="n"/>
    </row>
    <row r="1100" ht="14.25" customHeight="1" s="219">
      <c r="A1100" s="425" t="n"/>
      <c r="B1100" s="426" t="n"/>
      <c r="C1100" s="431" t="n"/>
      <c r="D1100" s="431" t="n"/>
      <c r="E1100" s="430" t="n"/>
      <c r="F1100" s="430" t="n"/>
    </row>
    <row r="1101" ht="14.25" customHeight="1" s="219">
      <c r="A1101" s="425" t="n"/>
      <c r="B1101" s="426" t="n"/>
      <c r="C1101" s="431" t="n"/>
      <c r="D1101" s="431" t="n"/>
      <c r="E1101" s="430" t="n"/>
      <c r="F1101" s="430" t="n"/>
    </row>
    <row r="1102" ht="14.25" customHeight="1" s="219">
      <c r="A1102" s="425" t="n"/>
      <c r="B1102" s="426" t="n"/>
      <c r="C1102" s="431" t="n"/>
      <c r="D1102" s="431" t="n"/>
      <c r="E1102" s="428" t="n"/>
      <c r="F1102" s="428" t="n"/>
    </row>
    <row r="1103" ht="14.25" customHeight="1" s="219">
      <c r="A1103" s="425" t="n"/>
      <c r="B1103" s="426" t="n"/>
      <c r="C1103" s="431" t="n"/>
      <c r="D1103" s="431" t="n"/>
      <c r="E1103" s="430" t="n"/>
      <c r="F1103" s="430" t="n"/>
    </row>
    <row r="1104" ht="14.25" customHeight="1" s="219">
      <c r="A1104" s="425" t="n"/>
      <c r="B1104" s="426" t="n"/>
      <c r="C1104" s="431" t="n"/>
      <c r="D1104" s="431" t="n"/>
      <c r="E1104" s="430" t="n"/>
      <c r="F1104" s="430" t="n"/>
    </row>
    <row r="1105" ht="14.25" customHeight="1" s="219">
      <c r="A1105" s="425" t="n"/>
      <c r="B1105" s="426" t="n"/>
      <c r="C1105" s="431" t="n"/>
      <c r="D1105" s="431" t="n"/>
      <c r="E1105" s="430" t="n"/>
      <c r="F1105" s="430" t="n"/>
    </row>
    <row r="1106" ht="14.25" customHeight="1" s="219">
      <c r="A1106" s="425" t="n"/>
      <c r="B1106" s="426" t="n"/>
      <c r="C1106" s="431" t="n"/>
      <c r="D1106" s="431" t="n"/>
      <c r="E1106" s="430" t="n"/>
      <c r="F1106" s="430" t="n"/>
    </row>
    <row r="1107" ht="14.25" customHeight="1" s="219">
      <c r="A1107" s="425" t="n"/>
      <c r="B1107" s="426" t="n"/>
      <c r="C1107" s="431" t="n"/>
      <c r="D1107" s="431" t="n"/>
      <c r="E1107" s="430" t="n"/>
      <c r="F1107" s="430" t="n"/>
    </row>
    <row r="1108" ht="14.25" customHeight="1" s="219">
      <c r="A1108" s="425" t="n"/>
      <c r="B1108" s="426" t="n"/>
      <c r="C1108" s="431" t="n"/>
      <c r="D1108" s="431" t="n"/>
      <c r="E1108" s="428" t="n"/>
      <c r="F1108" s="428" t="n"/>
    </row>
    <row r="1109" ht="14.25" customHeight="1" s="219">
      <c r="A1109" s="425" t="n"/>
      <c r="B1109" s="426" t="n"/>
      <c r="C1109" s="431" t="n"/>
      <c r="D1109" s="431" t="n"/>
      <c r="E1109" s="430" t="n"/>
      <c r="F1109" s="430" t="n"/>
    </row>
    <row r="1110" ht="14.25" customHeight="1" s="219">
      <c r="A1110" s="425" t="n"/>
      <c r="B1110" s="426" t="n"/>
      <c r="C1110" s="431" t="n"/>
      <c r="D1110" s="431" t="n"/>
      <c r="E1110" s="430" t="n"/>
      <c r="F1110" s="430" t="n"/>
    </row>
    <row r="1111" ht="14.25" customHeight="1" s="219">
      <c r="A1111" s="425" t="n"/>
      <c r="B1111" s="426" t="n"/>
      <c r="C1111" s="431" t="n"/>
      <c r="D1111" s="431" t="n"/>
      <c r="E1111" s="430" t="n"/>
      <c r="F1111" s="430" t="n"/>
    </row>
    <row r="1112" ht="14.25" customHeight="1" s="219">
      <c r="A1112" s="425" t="n"/>
      <c r="B1112" s="426" t="n"/>
      <c r="C1112" s="431" t="n"/>
      <c r="D1112" s="431" t="n"/>
      <c r="E1112" s="430" t="n"/>
      <c r="F1112" s="430" t="n"/>
    </row>
    <row r="1113" ht="14.25" customHeight="1" s="219">
      <c r="A1113" s="425" t="n"/>
      <c r="B1113" s="426" t="n"/>
      <c r="C1113" s="431" t="n"/>
      <c r="D1113" s="431" t="n"/>
      <c r="E1113" s="430" t="n"/>
      <c r="F1113" s="430" t="n"/>
    </row>
    <row r="1114" ht="14.25" customHeight="1" s="219">
      <c r="A1114" s="425" t="n"/>
      <c r="B1114" s="426" t="n"/>
      <c r="C1114" s="431" t="n"/>
      <c r="D1114" s="431" t="n"/>
      <c r="E1114" s="428" t="n"/>
      <c r="F1114" s="428" t="n"/>
    </row>
    <row r="1115" ht="14.25" customHeight="1" s="219">
      <c r="A1115" s="425" t="n"/>
      <c r="B1115" s="426" t="n"/>
      <c r="C1115" s="431" t="n"/>
      <c r="D1115" s="431" t="n"/>
      <c r="E1115" s="430" t="n"/>
      <c r="F1115" s="430" t="n"/>
    </row>
    <row r="1116" ht="14.25" customHeight="1" s="219">
      <c r="A1116" s="425" t="n"/>
      <c r="B1116" s="426" t="n"/>
      <c r="C1116" s="431" t="n"/>
      <c r="D1116" s="431" t="n"/>
      <c r="E1116" s="430" t="n"/>
      <c r="F1116" s="430" t="n"/>
    </row>
    <row r="1117" ht="14.25" customHeight="1" s="219">
      <c r="A1117" s="425" t="n"/>
      <c r="B1117" s="426" t="n"/>
      <c r="C1117" s="431" t="n"/>
      <c r="D1117" s="431" t="n"/>
      <c r="E1117" s="430" t="n"/>
      <c r="F1117" s="430" t="n"/>
    </row>
    <row r="1118" ht="14.25" customHeight="1" s="219">
      <c r="A1118" s="425" t="n"/>
      <c r="B1118" s="426" t="n"/>
      <c r="C1118" s="431" t="n"/>
      <c r="D1118" s="431" t="n"/>
      <c r="E1118" s="430" t="n"/>
      <c r="F1118" s="430" t="n"/>
    </row>
    <row r="1119" ht="14.25" customHeight="1" s="219">
      <c r="A1119" s="425" t="n"/>
      <c r="B1119" s="426" t="n"/>
      <c r="C1119" s="431" t="n"/>
      <c r="D1119" s="431" t="n"/>
      <c r="E1119" s="430" t="n"/>
      <c r="F1119" s="430" t="n"/>
    </row>
    <row r="1120" ht="14.25" customHeight="1" s="219">
      <c r="A1120" s="425" t="n"/>
      <c r="B1120" s="426" t="n"/>
      <c r="C1120" s="431" t="n"/>
      <c r="D1120" s="431" t="n"/>
      <c r="E1120" s="428" t="n"/>
      <c r="F1120" s="428" t="n"/>
    </row>
    <row r="1121" ht="14.25" customHeight="1" s="219">
      <c r="A1121" s="425" t="n"/>
      <c r="B1121" s="426" t="n"/>
      <c r="C1121" s="431" t="n"/>
      <c r="D1121" s="431" t="n"/>
      <c r="E1121" s="430" t="n"/>
      <c r="F1121" s="430" t="n"/>
    </row>
    <row r="1122" ht="14.25" customHeight="1" s="219">
      <c r="A1122" s="425" t="n"/>
      <c r="B1122" s="426" t="n"/>
      <c r="C1122" s="431" t="n"/>
      <c r="D1122" s="431" t="n"/>
      <c r="E1122" s="430" t="n"/>
      <c r="F1122" s="430" t="n"/>
    </row>
    <row r="1123" ht="14.25" customHeight="1" s="219">
      <c r="A1123" s="425" t="n"/>
      <c r="B1123" s="426" t="n"/>
      <c r="C1123" s="431" t="n"/>
      <c r="D1123" s="431" t="n"/>
      <c r="E1123" s="430" t="n"/>
      <c r="F1123" s="430" t="n"/>
    </row>
    <row r="1124" ht="14.25" customHeight="1" s="219">
      <c r="A1124" s="425" t="n"/>
      <c r="B1124" s="426" t="n"/>
      <c r="C1124" s="431" t="n"/>
      <c r="D1124" s="431" t="n"/>
      <c r="E1124" s="430" t="n"/>
      <c r="F1124" s="430" t="n"/>
    </row>
    <row r="1125" ht="14.25" customHeight="1" s="219">
      <c r="A1125" s="425" t="n"/>
      <c r="B1125" s="426" t="n"/>
      <c r="C1125" s="431" t="n"/>
      <c r="D1125" s="431" t="n"/>
      <c r="E1125" s="430" t="n"/>
      <c r="F1125" s="430" t="n"/>
    </row>
    <row r="1126" ht="14.25" customHeight="1" s="219">
      <c r="A1126" s="425" t="n"/>
      <c r="B1126" s="426" t="n"/>
      <c r="C1126" s="431" t="n"/>
      <c r="D1126" s="431" t="n"/>
      <c r="E1126" s="428" t="n"/>
      <c r="F1126" s="428" t="n"/>
    </row>
    <row r="1127" ht="14.25" customHeight="1" s="219">
      <c r="A1127" s="425" t="n"/>
      <c r="B1127" s="426" t="n"/>
      <c r="C1127" s="431" t="n"/>
      <c r="D1127" s="431" t="n"/>
      <c r="E1127" s="430" t="n"/>
      <c r="F1127" s="430" t="n"/>
    </row>
    <row r="1128" ht="14.25" customHeight="1" s="219">
      <c r="A1128" s="425" t="n"/>
      <c r="B1128" s="426" t="n"/>
      <c r="C1128" s="431" t="n"/>
      <c r="D1128" s="431" t="n"/>
      <c r="E1128" s="430" t="n"/>
      <c r="F1128" s="430" t="n"/>
    </row>
    <row r="1129" ht="14.25" customHeight="1" s="219">
      <c r="A1129" s="425" t="n"/>
      <c r="B1129" s="426" t="n"/>
      <c r="C1129" s="431" t="n"/>
      <c r="D1129" s="431" t="n"/>
      <c r="E1129" s="430" t="n"/>
      <c r="F1129" s="430" t="n"/>
    </row>
    <row r="1130" ht="14.25" customHeight="1" s="219">
      <c r="A1130" s="425" t="n"/>
      <c r="B1130" s="426" t="n"/>
      <c r="C1130" s="431" t="n"/>
      <c r="D1130" s="431" t="n"/>
      <c r="E1130" s="430" t="n"/>
      <c r="F1130" s="430" t="n"/>
    </row>
    <row r="1131" ht="14.25" customHeight="1" s="219">
      <c r="A1131" s="425" t="n"/>
      <c r="B1131" s="426" t="n"/>
      <c r="C1131" s="431" t="n"/>
      <c r="D1131" s="431" t="n"/>
      <c r="E1131" s="430" t="n"/>
      <c r="F1131" s="430" t="n"/>
    </row>
    <row r="1132" ht="14.25" customHeight="1" s="219">
      <c r="A1132" s="425" t="n"/>
      <c r="B1132" s="426" t="n"/>
      <c r="C1132" s="431" t="n"/>
      <c r="D1132" s="431" t="n"/>
      <c r="E1132" s="428" t="n"/>
      <c r="F1132" s="428" t="n"/>
    </row>
    <row r="1133" ht="14.25" customHeight="1" s="219">
      <c r="A1133" s="425" t="n"/>
      <c r="B1133" s="426" t="n"/>
      <c r="C1133" s="431" t="n"/>
      <c r="D1133" s="431" t="n"/>
      <c r="E1133" s="430" t="n"/>
      <c r="F1133" s="430" t="n"/>
    </row>
    <row r="1134" ht="14.25" customHeight="1" s="219">
      <c r="A1134" s="425" t="n"/>
      <c r="B1134" s="426" t="n"/>
      <c r="C1134" s="431" t="n"/>
      <c r="D1134" s="431" t="n"/>
      <c r="E1134" s="430" t="n"/>
      <c r="F1134" s="430" t="n"/>
    </row>
    <row r="1135" ht="14.25" customHeight="1" s="219">
      <c r="A1135" s="425" t="n"/>
      <c r="B1135" s="426" t="n"/>
      <c r="C1135" s="431" t="n"/>
      <c r="D1135" s="431" t="n"/>
      <c r="E1135" s="430" t="n"/>
      <c r="F1135" s="430" t="n"/>
    </row>
    <row r="1136" ht="14.25" customHeight="1" s="219">
      <c r="A1136" s="425" t="n"/>
      <c r="B1136" s="426" t="n"/>
      <c r="C1136" s="431" t="n"/>
      <c r="D1136" s="431" t="n"/>
      <c r="E1136" s="430" t="n"/>
      <c r="F1136" s="430" t="n"/>
    </row>
    <row r="1137" ht="14.25" customHeight="1" s="219">
      <c r="A1137" s="425" t="n"/>
      <c r="B1137" s="426" t="n"/>
      <c r="C1137" s="431" t="n"/>
      <c r="D1137" s="431" t="n"/>
      <c r="E1137" s="430" t="n"/>
      <c r="F1137" s="430" t="n"/>
    </row>
    <row r="1138" ht="14.25" customHeight="1" s="219">
      <c r="A1138" s="425" t="n"/>
      <c r="B1138" s="426" t="n"/>
      <c r="C1138" s="431" t="n"/>
      <c r="D1138" s="431" t="n"/>
      <c r="E1138" s="428" t="n"/>
      <c r="F1138" s="428" t="n"/>
    </row>
    <row r="1139" ht="14.25" customHeight="1" s="219">
      <c r="A1139" s="425" t="n"/>
      <c r="B1139" s="426" t="n"/>
      <c r="C1139" s="431" t="n"/>
      <c r="D1139" s="431" t="n"/>
      <c r="E1139" s="430" t="n"/>
      <c r="F1139" s="430" t="n"/>
    </row>
    <row r="1140" ht="14.25" customHeight="1" s="219">
      <c r="A1140" s="425" t="n"/>
      <c r="B1140" s="426" t="n"/>
      <c r="C1140" s="431" t="n"/>
      <c r="D1140" s="431" t="n"/>
      <c r="E1140" s="430" t="n"/>
      <c r="F1140" s="430" t="n"/>
    </row>
    <row r="1141" ht="14.25" customHeight="1" s="219">
      <c r="A1141" s="425" t="n"/>
      <c r="B1141" s="426" t="n"/>
      <c r="C1141" s="431" t="n"/>
      <c r="D1141" s="431" t="n"/>
      <c r="E1141" s="430" t="n"/>
      <c r="F1141" s="430" t="n"/>
    </row>
    <row r="1142" ht="14.25" customHeight="1" s="219">
      <c r="A1142" s="425" t="n"/>
      <c r="B1142" s="426" t="n"/>
      <c r="C1142" s="431" t="n"/>
      <c r="D1142" s="431" t="n"/>
      <c r="E1142" s="430" t="n"/>
      <c r="F1142" s="430" t="n"/>
    </row>
    <row r="1143" ht="14.25" customHeight="1" s="219">
      <c r="A1143" s="425" t="n"/>
      <c r="B1143" s="426" t="n"/>
      <c r="C1143" s="431" t="n"/>
      <c r="D1143" s="431" t="n"/>
      <c r="E1143" s="430" t="n"/>
      <c r="F1143" s="430" t="n"/>
    </row>
    <row r="1144" ht="14.25" customHeight="1" s="219">
      <c r="A1144" s="425" t="n"/>
      <c r="B1144" s="426" t="n"/>
      <c r="C1144" s="431" t="n"/>
      <c r="D1144" s="431" t="n"/>
      <c r="E1144" s="428" t="n"/>
      <c r="F1144" s="428" t="n"/>
    </row>
    <row r="1145" ht="14.25" customHeight="1" s="219">
      <c r="A1145" s="425" t="n"/>
      <c r="B1145" s="426" t="n"/>
      <c r="C1145" s="431" t="n"/>
      <c r="D1145" s="431" t="n"/>
      <c r="E1145" s="430" t="n"/>
      <c r="F1145" s="430" t="n"/>
    </row>
    <row r="1146" ht="14.25" customHeight="1" s="219">
      <c r="A1146" s="425" t="n"/>
      <c r="B1146" s="426" t="n"/>
      <c r="C1146" s="431" t="n"/>
      <c r="D1146" s="431" t="n"/>
      <c r="E1146" s="430" t="n"/>
      <c r="F1146" s="430" t="n"/>
    </row>
    <row r="1147" ht="14.25" customHeight="1" s="219">
      <c r="A1147" s="425" t="n"/>
      <c r="B1147" s="426" t="n"/>
      <c r="C1147" s="431" t="n"/>
      <c r="D1147" s="431" t="n"/>
      <c r="E1147" s="430" t="n"/>
      <c r="F1147" s="430" t="n"/>
    </row>
    <row r="1148" ht="14.25" customHeight="1" s="219">
      <c r="A1148" s="425" t="n"/>
      <c r="B1148" s="426" t="n"/>
      <c r="C1148" s="431" t="n"/>
      <c r="D1148" s="431" t="n"/>
      <c r="E1148" s="430" t="n"/>
      <c r="F1148" s="430" t="n"/>
    </row>
    <row r="1149" ht="14.25" customHeight="1" s="219">
      <c r="A1149" s="425" t="n"/>
      <c r="B1149" s="426" t="n"/>
      <c r="C1149" s="431" t="n"/>
      <c r="D1149" s="431" t="n"/>
      <c r="E1149" s="430" t="n"/>
      <c r="F1149" s="430" t="n"/>
    </row>
    <row r="1150" ht="14.25" customHeight="1" s="219">
      <c r="A1150" s="425" t="n"/>
      <c r="B1150" s="426" t="n"/>
      <c r="C1150" s="431" t="n"/>
      <c r="D1150" s="431" t="n"/>
      <c r="E1150" s="428" t="n"/>
      <c r="F1150" s="428" t="n"/>
    </row>
    <row r="1151" ht="14.25" customHeight="1" s="219">
      <c r="A1151" s="425" t="n"/>
      <c r="B1151" s="426" t="n"/>
      <c r="C1151" s="431" t="n"/>
      <c r="D1151" s="431" t="n"/>
      <c r="E1151" s="430" t="n"/>
      <c r="F1151" s="430" t="n"/>
    </row>
    <row r="1152" ht="14.25" customHeight="1" s="219">
      <c r="A1152" s="425" t="n"/>
      <c r="B1152" s="426" t="n"/>
      <c r="C1152" s="431" t="n"/>
      <c r="D1152" s="431" t="n"/>
      <c r="E1152" s="430" t="n"/>
      <c r="F1152" s="430" t="n"/>
    </row>
    <row r="1153" ht="14.25" customHeight="1" s="219">
      <c r="A1153" s="425" t="n"/>
      <c r="B1153" s="426" t="n"/>
      <c r="C1153" s="431" t="n"/>
      <c r="D1153" s="431" t="n"/>
      <c r="E1153" s="430" t="n"/>
      <c r="F1153" s="430" t="n"/>
    </row>
    <row r="1154" ht="14.25" customHeight="1" s="219">
      <c r="A1154" s="425" t="n"/>
      <c r="B1154" s="426" t="n"/>
      <c r="C1154" s="431" t="n"/>
      <c r="D1154" s="431" t="n"/>
      <c r="E1154" s="430" t="n"/>
      <c r="F1154" s="430" t="n"/>
    </row>
    <row r="1155" ht="14.25" customHeight="1" s="219">
      <c r="A1155" s="425" t="n"/>
      <c r="B1155" s="426" t="n"/>
      <c r="C1155" s="431" t="n"/>
      <c r="D1155" s="431" t="n"/>
      <c r="E1155" s="430" t="n"/>
      <c r="F1155" s="430" t="n"/>
    </row>
    <row r="1156" ht="14.25" customHeight="1" s="219">
      <c r="A1156" s="425" t="n"/>
      <c r="B1156" s="426" t="n"/>
      <c r="C1156" s="431" t="n"/>
      <c r="D1156" s="431" t="n"/>
      <c r="E1156" s="428" t="n"/>
      <c r="F1156" s="428" t="n"/>
    </row>
    <row r="1157" ht="14.25" customHeight="1" s="219">
      <c r="A1157" s="425" t="n"/>
      <c r="B1157" s="426" t="n"/>
      <c r="C1157" s="431" t="n"/>
      <c r="D1157" s="431" t="n"/>
      <c r="E1157" s="430" t="n"/>
      <c r="F1157" s="430" t="n"/>
    </row>
    <row r="1158" ht="14.25" customHeight="1" s="219">
      <c r="A1158" s="425" t="n"/>
      <c r="B1158" s="426" t="n"/>
      <c r="C1158" s="431" t="n"/>
      <c r="D1158" s="431" t="n"/>
      <c r="E1158" s="430" t="n"/>
      <c r="F1158" s="430" t="n"/>
    </row>
    <row r="1159" ht="14.25" customHeight="1" s="219">
      <c r="A1159" s="425" t="n"/>
      <c r="B1159" s="426" t="n"/>
      <c r="C1159" s="431" t="n"/>
      <c r="D1159" s="431" t="n"/>
      <c r="E1159" s="430" t="n"/>
      <c r="F1159" s="430" t="n"/>
    </row>
    <row r="1160" ht="14.25" customHeight="1" s="219">
      <c r="A1160" s="425" t="n"/>
      <c r="B1160" s="426" t="n"/>
      <c r="C1160" s="431" t="n"/>
      <c r="D1160" s="431" t="n"/>
      <c r="E1160" s="430" t="n"/>
      <c r="F1160" s="430" t="n"/>
    </row>
    <row r="1161" ht="14.25" customHeight="1" s="219">
      <c r="A1161" s="425" t="n"/>
      <c r="B1161" s="426" t="n"/>
      <c r="C1161" s="431" t="n"/>
      <c r="D1161" s="431" t="n"/>
      <c r="E1161" s="430" t="n"/>
      <c r="F1161" s="430" t="n"/>
    </row>
    <row r="1162" ht="14.25" customHeight="1" s="219">
      <c r="A1162" s="425" t="n"/>
      <c r="B1162" s="426" t="n"/>
      <c r="C1162" s="431" t="n"/>
      <c r="D1162" s="431" t="n"/>
      <c r="E1162" s="428" t="n"/>
      <c r="F1162" s="428" t="n"/>
    </row>
    <row r="1163" ht="14.25" customHeight="1" s="219">
      <c r="A1163" s="425" t="n"/>
      <c r="B1163" s="426" t="n"/>
      <c r="C1163" s="431" t="n"/>
      <c r="D1163" s="431" t="n"/>
      <c r="E1163" s="430" t="n"/>
      <c r="F1163" s="430" t="n"/>
    </row>
    <row r="1164" ht="14.25" customHeight="1" s="219">
      <c r="A1164" s="425" t="n"/>
      <c r="B1164" s="426" t="n"/>
      <c r="C1164" s="431" t="n"/>
      <c r="D1164" s="431" t="n"/>
      <c r="E1164" s="430" t="n"/>
      <c r="F1164" s="430" t="n"/>
    </row>
    <row r="1165" ht="14.25" customHeight="1" s="219">
      <c r="A1165" s="425" t="n"/>
      <c r="B1165" s="426" t="n"/>
      <c r="C1165" s="431" t="n"/>
      <c r="D1165" s="431" t="n"/>
      <c r="E1165" s="430" t="n"/>
      <c r="F1165" s="430" t="n"/>
    </row>
    <row r="1166" ht="14.25" customHeight="1" s="219">
      <c r="A1166" s="425" t="n"/>
      <c r="B1166" s="426" t="n"/>
      <c r="C1166" s="431" t="n"/>
      <c r="D1166" s="431" t="n"/>
      <c r="E1166" s="430" t="n"/>
      <c r="F1166" s="430" t="n"/>
    </row>
    <row r="1167" ht="14.25" customHeight="1" s="219">
      <c r="A1167" s="425" t="n"/>
      <c r="B1167" s="426" t="n"/>
      <c r="C1167" s="431" t="n"/>
      <c r="D1167" s="431" t="n"/>
      <c r="E1167" s="430" t="n"/>
      <c r="F1167" s="430" t="n"/>
    </row>
    <row r="1168" ht="14.25" customHeight="1" s="219">
      <c r="A1168" s="425" t="n"/>
      <c r="B1168" s="426" t="n"/>
      <c r="C1168" s="431" t="n"/>
      <c r="D1168" s="431" t="n"/>
      <c r="E1168" s="428" t="n"/>
      <c r="F1168" s="428" t="n"/>
    </row>
    <row r="1169" ht="14.25" customHeight="1" s="219">
      <c r="A1169" s="425" t="n"/>
      <c r="B1169" s="426" t="n"/>
      <c r="C1169" s="431" t="n"/>
      <c r="D1169" s="431" t="n"/>
      <c r="E1169" s="430" t="n"/>
      <c r="F1169" s="430" t="n"/>
    </row>
    <row r="1170" ht="14.25" customHeight="1" s="219">
      <c r="A1170" s="425" t="n"/>
      <c r="B1170" s="426" t="n"/>
      <c r="C1170" s="431" t="n"/>
      <c r="D1170" s="431" t="n"/>
      <c r="E1170" s="430" t="n"/>
      <c r="F1170" s="430" t="n"/>
    </row>
    <row r="1171" ht="14.25" customHeight="1" s="219">
      <c r="A1171" s="425" t="n"/>
      <c r="B1171" s="426" t="n"/>
      <c r="C1171" s="431" t="n"/>
      <c r="D1171" s="431" t="n"/>
      <c r="E1171" s="430" t="n"/>
      <c r="F1171" s="430" t="n"/>
    </row>
    <row r="1172" ht="14.25" customHeight="1" s="219">
      <c r="A1172" s="425" t="n"/>
      <c r="B1172" s="426" t="n"/>
      <c r="C1172" s="431" t="n"/>
      <c r="D1172" s="431" t="n"/>
      <c r="E1172" s="430" t="n"/>
      <c r="F1172" s="430" t="n"/>
    </row>
    <row r="1173" ht="14.25" customHeight="1" s="219">
      <c r="A1173" s="425" t="n"/>
      <c r="B1173" s="426" t="n"/>
      <c r="C1173" s="431" t="n"/>
      <c r="D1173" s="431" t="n"/>
      <c r="E1173" s="430" t="n"/>
      <c r="F1173" s="430" t="n"/>
    </row>
    <row r="1174" ht="14.25" customHeight="1" s="219">
      <c r="A1174" s="425" t="n"/>
      <c r="B1174" s="426" t="n"/>
      <c r="C1174" s="431" t="n"/>
      <c r="D1174" s="431" t="n"/>
      <c r="E1174" s="428" t="n"/>
      <c r="F1174" s="428" t="n"/>
    </row>
    <row r="1175" ht="14.25" customHeight="1" s="219">
      <c r="A1175" s="425" t="n"/>
      <c r="B1175" s="426" t="n"/>
      <c r="C1175" s="431" t="n"/>
      <c r="D1175" s="431" t="n"/>
      <c r="E1175" s="430" t="n"/>
      <c r="F1175" s="430" t="n"/>
    </row>
    <row r="1176" ht="14.25" customHeight="1" s="219">
      <c r="A1176" s="425" t="n"/>
      <c r="B1176" s="426" t="n"/>
      <c r="C1176" s="431" t="n"/>
      <c r="D1176" s="431" t="n"/>
      <c r="E1176" s="430" t="n"/>
      <c r="F1176" s="430" t="n"/>
    </row>
    <row r="1177" ht="14.25" customHeight="1" s="219">
      <c r="A1177" s="425" t="n"/>
      <c r="B1177" s="426" t="n"/>
      <c r="C1177" s="431" t="n"/>
      <c r="D1177" s="431" t="n"/>
      <c r="E1177" s="430" t="n"/>
      <c r="F1177" s="430" t="n"/>
    </row>
    <row r="1178" ht="14.25" customHeight="1" s="219">
      <c r="A1178" s="425" t="n"/>
      <c r="B1178" s="426" t="n"/>
      <c r="C1178" s="431" t="n"/>
      <c r="D1178" s="431" t="n"/>
      <c r="E1178" s="430" t="n"/>
      <c r="F1178" s="430" t="n"/>
    </row>
  </sheetData>
  <autoFilter ref="D1:D1182"/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C1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9" activeCellId="0" sqref="C9"/>
    </sheetView>
  </sheetViews>
  <sheetFormatPr baseColWidth="8" defaultColWidth="10.6796875" defaultRowHeight="14.25" zeroHeight="0" outlineLevelRow="0"/>
  <cols>
    <col width="12.67" customWidth="1" style="213" min="1" max="1"/>
    <col width="11.56" customWidth="1" style="213" min="3" max="3"/>
  </cols>
  <sheetData>
    <row r="1" ht="14.25" customHeight="1" s="219">
      <c r="A1" s="213" t="inlineStr">
        <is>
          <t>CDE</t>
        </is>
      </c>
      <c r="B1" s="213" t="n">
        <v>604020000</v>
      </c>
      <c r="C1" s="213" t="n">
        <v>467100000</v>
      </c>
    </row>
    <row r="2" ht="14.25" customHeight="1" s="219">
      <c r="A2" s="213" t="inlineStr">
        <is>
          <t>Croix-Rouge</t>
        </is>
      </c>
      <c r="B2" s="213" t="n">
        <v>604021000</v>
      </c>
      <c r="C2" s="213" t="n">
        <v>467110000</v>
      </c>
    </row>
    <row r="3" ht="14.25" customHeight="1" s="219">
      <c r="A3" s="213" t="inlineStr">
        <is>
          <t>PASTEUR</t>
        </is>
      </c>
      <c r="B3" s="213" t="n">
        <v>604022000</v>
      </c>
      <c r="C3" s="213" t="n">
        <v>467120000</v>
      </c>
    </row>
    <row r="4" ht="14.25" customHeight="1" s="219">
      <c r="A4" s="213" t="inlineStr">
        <is>
          <t>MDM</t>
        </is>
      </c>
      <c r="B4" s="213" t="n">
        <v>604023000</v>
      </c>
      <c r="C4" s="213" t="n">
        <v>467130000</v>
      </c>
    </row>
    <row r="5" ht="14.25" customHeight="1" s="219">
      <c r="A5" s="213" t="inlineStr">
        <is>
          <t>WWF</t>
        </is>
      </c>
      <c r="B5" s="213" t="n">
        <v>604024000</v>
      </c>
      <c r="C5" s="213" t="n">
        <v>467140000</v>
      </c>
    </row>
    <row r="6" ht="14.25" customHeight="1" s="219">
      <c r="A6" s="440" t="inlineStr">
        <is>
          <t>ACTIONFAIM</t>
        </is>
      </c>
      <c r="B6" s="213" t="n">
        <v>604031000</v>
      </c>
      <c r="C6" s="213" t="n">
        <v>467210000</v>
      </c>
    </row>
    <row r="7" ht="14.25" customHeight="1" s="219">
      <c r="A7" s="213" t="inlineStr">
        <is>
          <t>UNCHR</t>
        </is>
      </c>
      <c r="B7" s="213" t="n">
        <v>604025000</v>
      </c>
      <c r="C7" s="213" t="n">
        <v>467150000</v>
      </c>
    </row>
    <row r="8" ht="14.25" customHeight="1" s="219">
      <c r="A8" s="213" t="inlineStr">
        <is>
          <t>EFS</t>
        </is>
      </c>
      <c r="B8" s="213" t="n">
        <v>604032000</v>
      </c>
      <c r="C8" s="213" t="n">
        <v>467220000</v>
      </c>
    </row>
    <row r="9" ht="14.25" customHeight="1" s="219">
      <c r="A9" s="213" t="inlineStr">
        <is>
          <t>ACTION FAIM</t>
        </is>
      </c>
      <c r="B9" s="213" t="n">
        <v>604026000</v>
      </c>
      <c r="C9" s="213" t="n">
        <v>467160000</v>
      </c>
    </row>
    <row r="10" ht="14.25" customHeight="1" s="219">
      <c r="A10" s="213" t="inlineStr">
        <is>
          <t>UNICEF</t>
        </is>
      </c>
      <c r="B10" s="213" t="n">
        <v>604027000</v>
      </c>
      <c r="C10" s="213" t="n">
        <v>467170000</v>
      </c>
    </row>
    <row r="11" ht="14.25" customHeight="1" s="219">
      <c r="A11" s="213" t="inlineStr">
        <is>
          <t>CARE</t>
        </is>
      </c>
      <c r="B11" s="213" t="n">
        <v>604030000</v>
      </c>
      <c r="C11" s="213" t="n">
        <v>467200000</v>
      </c>
    </row>
    <row r="12" ht="14.25" customHeight="1" s="219">
      <c r="A12" s="213" t="inlineStr">
        <is>
          <t>QUITOQUE</t>
        </is>
      </c>
      <c r="B12" s="213" t="n">
        <v>604028000</v>
      </c>
      <c r="C12" s="213" t="n">
        <v>467180000</v>
      </c>
    </row>
    <row r="13" ht="14.25" customHeight="1" s="219">
      <c r="A13" s="213" t="inlineStr">
        <is>
          <t>Solidarites</t>
        </is>
      </c>
      <c r="B13" s="213" t="n">
        <v>604029000</v>
      </c>
      <c r="C13" s="213" t="n">
        <v>467190000</v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Eva Blazejewski</dc:creator>
  <dc:language>en-US</dc:language>
  <dcterms:created xsi:type="dcterms:W3CDTF">2023-08-11T13:04:13Z</dcterms:created>
  <dcterms:modified xsi:type="dcterms:W3CDTF">2024-11-28T14:39:14Z</dcterms:modified>
  <cp:revision>1</cp:revision>
</cp:coreProperties>
</file>