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3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4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mpho\OneDrive\Desktop\Sharing Folder (Compensation &amp; Benefit)\medical\medical outpatient &amp; dental 2025\"/>
    </mc:Choice>
  </mc:AlternateContent>
  <xr:revisionPtr revIDLastSave="0" documentId="13_ncr:1_{E5257A50-5307-414C-8DB5-ECF7C4CB4E5B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Non Panel" sheetId="1" r:id="rId1"/>
    <sheet name="Panel" sheetId="13" r:id="rId2"/>
    <sheet name="Combine" sheetId="14" r:id="rId3"/>
    <sheet name="Dental" sheetId="15" r:id="rId4"/>
  </sheets>
  <externalReferences>
    <externalReference r:id="rId5"/>
  </externalReferences>
  <definedNames>
    <definedName name="_xlnm._FilterDatabase" localSheetId="2" hidden="1">Combine!$A$6:$Z$307</definedName>
    <definedName name="_xlnm._FilterDatabase" localSheetId="3" hidden="1">Dental!$A$6:$Z$307</definedName>
    <definedName name="_xlnm._FilterDatabase" localSheetId="0" hidden="1">'Non Panel'!$A$6:$Z$307</definedName>
    <definedName name="_xlnm._FilterDatabase" localSheetId="1" hidden="1">Panel!$A$6:$Z$307</definedName>
  </definedNames>
  <calcPr calcId="191029"/>
  <extLst>
    <ext uri="GoogleSheetsCustomDataVersion2">
      <go:sheetsCustomData xmlns:go="http://customooxmlschemas.google.com/" r:id="rId16" roundtripDataChecksum="2HK3Tr23qv3ouJNUwYi8VuUW2Ay4dJVnIDcuPjEGOls="/>
    </ext>
  </extLst>
</workbook>
</file>

<file path=xl/calcChain.xml><?xml version="1.0" encoding="utf-8"?>
<calcChain xmlns="http://schemas.openxmlformats.org/spreadsheetml/2006/main">
  <c r="N69" i="14" l="1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59" i="14"/>
  <c r="N60" i="14"/>
  <c r="N61" i="14"/>
  <c r="N62" i="14"/>
  <c r="N63" i="14"/>
  <c r="N64" i="14"/>
  <c r="N65" i="14"/>
  <c r="N66" i="14"/>
  <c r="N67" i="14"/>
  <c r="N68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7" i="14"/>
  <c r="N58" i="14"/>
  <c r="N83" i="1"/>
  <c r="N17" i="1"/>
  <c r="N125" i="1"/>
  <c r="K81" i="1"/>
  <c r="K81" i="15"/>
  <c r="N156" i="1"/>
  <c r="N96" i="1"/>
  <c r="N87" i="1"/>
  <c r="N71" i="1"/>
  <c r="N48" i="1"/>
  <c r="N31" i="1"/>
  <c r="N25" i="1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7" i="14"/>
  <c r="L70" i="14"/>
  <c r="L75" i="14"/>
  <c r="L155" i="14"/>
  <c r="L157" i="14"/>
  <c r="L8" i="13"/>
  <c r="L8" i="14" s="1"/>
  <c r="L9" i="13"/>
  <c r="L9" i="14" s="1"/>
  <c r="L10" i="13"/>
  <c r="L10" i="14" s="1"/>
  <c r="L11" i="13"/>
  <c r="L11" i="14" s="1"/>
  <c r="L12" i="13"/>
  <c r="L12" i="14" s="1"/>
  <c r="L13" i="13"/>
  <c r="L13" i="14" s="1"/>
  <c r="L14" i="13"/>
  <c r="L14" i="14" s="1"/>
  <c r="L15" i="13"/>
  <c r="L15" i="14" s="1"/>
  <c r="L16" i="13"/>
  <c r="L16" i="14" s="1"/>
  <c r="L17" i="13"/>
  <c r="L17" i="14" s="1"/>
  <c r="L18" i="13"/>
  <c r="L18" i="14" s="1"/>
  <c r="L19" i="13"/>
  <c r="L19" i="14" s="1"/>
  <c r="L20" i="13"/>
  <c r="L20" i="14" s="1"/>
  <c r="L21" i="13"/>
  <c r="L21" i="14" s="1"/>
  <c r="L22" i="13"/>
  <c r="L22" i="14" s="1"/>
  <c r="L23" i="13"/>
  <c r="L23" i="14" s="1"/>
  <c r="L24" i="13"/>
  <c r="L24" i="14" s="1"/>
  <c r="L25" i="13"/>
  <c r="L25" i="14" s="1"/>
  <c r="L26" i="13"/>
  <c r="L26" i="14" s="1"/>
  <c r="L27" i="13"/>
  <c r="L27" i="14" s="1"/>
  <c r="L28" i="13"/>
  <c r="L28" i="14" s="1"/>
  <c r="L29" i="13"/>
  <c r="L29" i="14" s="1"/>
  <c r="L30" i="13"/>
  <c r="L30" i="14" s="1"/>
  <c r="L31" i="13"/>
  <c r="L31" i="14" s="1"/>
  <c r="L32" i="13"/>
  <c r="L32" i="14" s="1"/>
  <c r="L33" i="13"/>
  <c r="L33" i="14" s="1"/>
  <c r="L34" i="13"/>
  <c r="L34" i="14" s="1"/>
  <c r="L35" i="13"/>
  <c r="L35" i="14" s="1"/>
  <c r="L36" i="13"/>
  <c r="L36" i="14" s="1"/>
  <c r="L37" i="13"/>
  <c r="L37" i="14" s="1"/>
  <c r="L38" i="13"/>
  <c r="L38" i="14" s="1"/>
  <c r="L39" i="13"/>
  <c r="L39" i="14" s="1"/>
  <c r="L40" i="13"/>
  <c r="L40" i="14" s="1"/>
  <c r="L41" i="13"/>
  <c r="L41" i="14" s="1"/>
  <c r="L42" i="13"/>
  <c r="L42" i="14" s="1"/>
  <c r="L43" i="13"/>
  <c r="L43" i="14" s="1"/>
  <c r="L44" i="13"/>
  <c r="L44" i="14" s="1"/>
  <c r="L45" i="13"/>
  <c r="L45" i="14" s="1"/>
  <c r="L46" i="13"/>
  <c r="L46" i="14" s="1"/>
  <c r="L47" i="13"/>
  <c r="L47" i="14" s="1"/>
  <c r="L48" i="13"/>
  <c r="L48" i="14" s="1"/>
  <c r="L49" i="13"/>
  <c r="L49" i="14" s="1"/>
  <c r="L50" i="13"/>
  <c r="L50" i="14" s="1"/>
  <c r="L51" i="13"/>
  <c r="L51" i="14" s="1"/>
  <c r="L52" i="13"/>
  <c r="L52" i="14" s="1"/>
  <c r="L53" i="13"/>
  <c r="L53" i="14" s="1"/>
  <c r="L54" i="13"/>
  <c r="L54" i="14" s="1"/>
  <c r="L55" i="13"/>
  <c r="L55" i="14" s="1"/>
  <c r="L56" i="13"/>
  <c r="L56" i="14" s="1"/>
  <c r="L57" i="13"/>
  <c r="L57" i="14" s="1"/>
  <c r="L58" i="13"/>
  <c r="L58" i="14" s="1"/>
  <c r="L59" i="13"/>
  <c r="L59" i="14" s="1"/>
  <c r="L60" i="13"/>
  <c r="L60" i="14" s="1"/>
  <c r="L61" i="13"/>
  <c r="L61" i="14" s="1"/>
  <c r="L62" i="13"/>
  <c r="L62" i="14" s="1"/>
  <c r="L63" i="13"/>
  <c r="L63" i="14" s="1"/>
  <c r="L64" i="13"/>
  <c r="L64" i="14" s="1"/>
  <c r="L65" i="13"/>
  <c r="L65" i="14" s="1"/>
  <c r="L66" i="13"/>
  <c r="L66" i="14" s="1"/>
  <c r="L67" i="13"/>
  <c r="L67" i="14" s="1"/>
  <c r="L68" i="13"/>
  <c r="L68" i="14" s="1"/>
  <c r="L71" i="13"/>
  <c r="L71" i="14" s="1"/>
  <c r="L72" i="13"/>
  <c r="L72" i="14" s="1"/>
  <c r="L73" i="13"/>
  <c r="L73" i="14" s="1"/>
  <c r="L74" i="13"/>
  <c r="L74" i="14" s="1"/>
  <c r="L76" i="13"/>
  <c r="L76" i="14" s="1"/>
  <c r="L77" i="13"/>
  <c r="L77" i="14" s="1"/>
  <c r="L78" i="13"/>
  <c r="L78" i="14" s="1"/>
  <c r="L79" i="13"/>
  <c r="L79" i="14" s="1"/>
  <c r="L80" i="13"/>
  <c r="L80" i="14" s="1"/>
  <c r="L81" i="13"/>
  <c r="L81" i="14" s="1"/>
  <c r="L82" i="13"/>
  <c r="L82" i="14" s="1"/>
  <c r="L83" i="13"/>
  <c r="L83" i="14" s="1"/>
  <c r="L84" i="13"/>
  <c r="L84" i="14" s="1"/>
  <c r="L85" i="13"/>
  <c r="L85" i="14" s="1"/>
  <c r="L86" i="13"/>
  <c r="L86" i="14" s="1"/>
  <c r="L87" i="13"/>
  <c r="L87" i="14" s="1"/>
  <c r="L88" i="13"/>
  <c r="L88" i="14" s="1"/>
  <c r="L89" i="13"/>
  <c r="L89" i="14" s="1"/>
  <c r="L90" i="13"/>
  <c r="L90" i="14" s="1"/>
  <c r="L91" i="13"/>
  <c r="L91" i="14" s="1"/>
  <c r="L92" i="13"/>
  <c r="L92" i="14" s="1"/>
  <c r="L93" i="13"/>
  <c r="L93" i="14" s="1"/>
  <c r="L94" i="13"/>
  <c r="L94" i="14" s="1"/>
  <c r="L95" i="13"/>
  <c r="L95" i="14" s="1"/>
  <c r="L96" i="13"/>
  <c r="L96" i="14" s="1"/>
  <c r="L97" i="13"/>
  <c r="L97" i="14" s="1"/>
  <c r="L98" i="13"/>
  <c r="L98" i="14" s="1"/>
  <c r="L99" i="13"/>
  <c r="L99" i="14" s="1"/>
  <c r="L100" i="13"/>
  <c r="L100" i="14" s="1"/>
  <c r="L101" i="13"/>
  <c r="L101" i="14" s="1"/>
  <c r="L102" i="13"/>
  <c r="L102" i="14" s="1"/>
  <c r="L103" i="13"/>
  <c r="L103" i="14" s="1"/>
  <c r="L104" i="13"/>
  <c r="L104" i="14" s="1"/>
  <c r="L105" i="13"/>
  <c r="L105" i="14" s="1"/>
  <c r="L106" i="13"/>
  <c r="L106" i="14" s="1"/>
  <c r="L107" i="13"/>
  <c r="L107" i="14" s="1"/>
  <c r="L108" i="13"/>
  <c r="L108" i="14" s="1"/>
  <c r="L109" i="13"/>
  <c r="L109" i="14" s="1"/>
  <c r="L110" i="13"/>
  <c r="L110" i="14" s="1"/>
  <c r="L111" i="13"/>
  <c r="L111" i="14" s="1"/>
  <c r="L112" i="13"/>
  <c r="L112" i="14" s="1"/>
  <c r="L113" i="13"/>
  <c r="L113" i="14" s="1"/>
  <c r="L114" i="13"/>
  <c r="L114" i="14" s="1"/>
  <c r="L115" i="13"/>
  <c r="L115" i="14" s="1"/>
  <c r="L116" i="13"/>
  <c r="L116" i="14" s="1"/>
  <c r="L117" i="13"/>
  <c r="L117" i="14" s="1"/>
  <c r="L118" i="13"/>
  <c r="L118" i="14" s="1"/>
  <c r="L119" i="13"/>
  <c r="L119" i="14" s="1"/>
  <c r="L120" i="13"/>
  <c r="L120" i="14" s="1"/>
  <c r="L121" i="13"/>
  <c r="L121" i="14" s="1"/>
  <c r="L122" i="13"/>
  <c r="L122" i="14" s="1"/>
  <c r="L123" i="13"/>
  <c r="L123" i="14" s="1"/>
  <c r="L124" i="13"/>
  <c r="L124" i="14" s="1"/>
  <c r="L125" i="13"/>
  <c r="L125" i="14" s="1"/>
  <c r="L126" i="13"/>
  <c r="L126" i="14" s="1"/>
  <c r="L127" i="13"/>
  <c r="L127" i="14" s="1"/>
  <c r="L128" i="13"/>
  <c r="L128" i="14" s="1"/>
  <c r="L129" i="13"/>
  <c r="L129" i="14" s="1"/>
  <c r="L130" i="13"/>
  <c r="L130" i="14" s="1"/>
  <c r="L131" i="13"/>
  <c r="L131" i="14" s="1"/>
  <c r="L132" i="13"/>
  <c r="L132" i="14" s="1"/>
  <c r="L133" i="13"/>
  <c r="L133" i="14" s="1"/>
  <c r="L134" i="13"/>
  <c r="L134" i="14" s="1"/>
  <c r="L135" i="13"/>
  <c r="L135" i="14" s="1"/>
  <c r="L136" i="13"/>
  <c r="L136" i="14" s="1"/>
  <c r="L137" i="13"/>
  <c r="L137" i="14" s="1"/>
  <c r="L138" i="13"/>
  <c r="L138" i="14" s="1"/>
  <c r="L139" i="13"/>
  <c r="L139" i="14" s="1"/>
  <c r="L140" i="13"/>
  <c r="L140" i="14" s="1"/>
  <c r="L141" i="13"/>
  <c r="L141" i="14" s="1"/>
  <c r="L142" i="13"/>
  <c r="L142" i="14" s="1"/>
  <c r="L143" i="13"/>
  <c r="L143" i="14" s="1"/>
  <c r="L144" i="13"/>
  <c r="L144" i="14" s="1"/>
  <c r="L145" i="13"/>
  <c r="L145" i="14" s="1"/>
  <c r="L146" i="13"/>
  <c r="L146" i="14" s="1"/>
  <c r="L147" i="13"/>
  <c r="L147" i="14" s="1"/>
  <c r="L148" i="13"/>
  <c r="L148" i="14" s="1"/>
  <c r="L149" i="13"/>
  <c r="L149" i="14" s="1"/>
  <c r="L150" i="13"/>
  <c r="L150" i="14" s="1"/>
  <c r="L151" i="13"/>
  <c r="L151" i="14" s="1"/>
  <c r="L152" i="13"/>
  <c r="L152" i="14" s="1"/>
  <c r="L153" i="13"/>
  <c r="L153" i="14" s="1"/>
  <c r="L154" i="13"/>
  <c r="L154" i="14" s="1"/>
  <c r="L156" i="13"/>
  <c r="L156" i="14" s="1"/>
  <c r="L158" i="13"/>
  <c r="L158" i="14" s="1"/>
  <c r="L159" i="13"/>
  <c r="L159" i="14" s="1"/>
  <c r="L160" i="13"/>
  <c r="L160" i="14" s="1"/>
  <c r="L161" i="13"/>
  <c r="L161" i="14" s="1"/>
  <c r="L162" i="13"/>
  <c r="L162" i="14" s="1"/>
  <c r="L163" i="13"/>
  <c r="L163" i="14" s="1"/>
  <c r="L164" i="13"/>
  <c r="L164" i="14" s="1"/>
  <c r="L165" i="13"/>
  <c r="L165" i="14" s="1"/>
  <c r="L166" i="13"/>
  <c r="L166" i="14" s="1"/>
  <c r="L167" i="13"/>
  <c r="L167" i="14" s="1"/>
  <c r="L168" i="13"/>
  <c r="L168" i="14" s="1"/>
  <c r="L169" i="13"/>
  <c r="L169" i="14" s="1"/>
  <c r="L170" i="13"/>
  <c r="L170" i="14" s="1"/>
  <c r="L171" i="13"/>
  <c r="L171" i="14" s="1"/>
  <c r="L172" i="13"/>
  <c r="L172" i="14" s="1"/>
  <c r="L173" i="13"/>
  <c r="L173" i="14" s="1"/>
  <c r="L174" i="13"/>
  <c r="L174" i="14" s="1"/>
  <c r="L175" i="13"/>
  <c r="L175" i="14" s="1"/>
  <c r="L176" i="13"/>
  <c r="L176" i="14" s="1"/>
  <c r="L177" i="13"/>
  <c r="L177" i="14" s="1"/>
  <c r="L178" i="13"/>
  <c r="L178" i="14" s="1"/>
  <c r="L179" i="13"/>
  <c r="L179" i="14" s="1"/>
  <c r="L180" i="13"/>
  <c r="L180" i="14" s="1"/>
  <c r="L181" i="13"/>
  <c r="L181" i="14" s="1"/>
  <c r="L182" i="13"/>
  <c r="L182" i="14" s="1"/>
  <c r="L183" i="13"/>
  <c r="L183" i="14" s="1"/>
  <c r="L184" i="13"/>
  <c r="L184" i="14" s="1"/>
  <c r="L185" i="13"/>
  <c r="L185" i="14" s="1"/>
  <c r="L186" i="13"/>
  <c r="L186" i="14" s="1"/>
  <c r="L187" i="13"/>
  <c r="L187" i="14" s="1"/>
  <c r="L188" i="13"/>
  <c r="L188" i="14" s="1"/>
  <c r="L189" i="13"/>
  <c r="L189" i="14" s="1"/>
  <c r="L190" i="13"/>
  <c r="L190" i="14" s="1"/>
  <c r="L191" i="13"/>
  <c r="L191" i="14" s="1"/>
  <c r="L192" i="13"/>
  <c r="L192" i="14" s="1"/>
  <c r="L193" i="13"/>
  <c r="L193" i="14" s="1"/>
  <c r="L194" i="13"/>
  <c r="L194" i="14" s="1"/>
  <c r="L195" i="13"/>
  <c r="L195" i="14" s="1"/>
  <c r="L196" i="13"/>
  <c r="L196" i="14" s="1"/>
  <c r="L197" i="13"/>
  <c r="L197" i="14" s="1"/>
  <c r="L198" i="13"/>
  <c r="L198" i="14" s="1"/>
  <c r="L199" i="13"/>
  <c r="L199" i="14" s="1"/>
  <c r="L200" i="13"/>
  <c r="L200" i="14" s="1"/>
  <c r="L201" i="13"/>
  <c r="L201" i="14" s="1"/>
  <c r="L202" i="13"/>
  <c r="L202" i="14" s="1"/>
  <c r="L203" i="13"/>
  <c r="L203" i="14" s="1"/>
  <c r="L204" i="13"/>
  <c r="L204" i="14" s="1"/>
  <c r="L205" i="13"/>
  <c r="L205" i="14" s="1"/>
  <c r="L206" i="13"/>
  <c r="L206" i="14" s="1"/>
  <c r="L207" i="13"/>
  <c r="L207" i="14" s="1"/>
  <c r="L208" i="13"/>
  <c r="L208" i="14" s="1"/>
  <c r="L209" i="13"/>
  <c r="L209" i="14" s="1"/>
  <c r="L210" i="13"/>
  <c r="L210" i="14" s="1"/>
  <c r="L211" i="13"/>
  <c r="L211" i="14" s="1"/>
  <c r="L212" i="13"/>
  <c r="L212" i="14" s="1"/>
  <c r="L213" i="13"/>
  <c r="L213" i="14" s="1"/>
  <c r="L214" i="13"/>
  <c r="L214" i="14" s="1"/>
  <c r="L215" i="13"/>
  <c r="L215" i="14" s="1"/>
  <c r="L216" i="13"/>
  <c r="L216" i="14" s="1"/>
  <c r="L217" i="13"/>
  <c r="L217" i="14" s="1"/>
  <c r="L218" i="13"/>
  <c r="L218" i="14" s="1"/>
  <c r="L219" i="13"/>
  <c r="L219" i="14" s="1"/>
  <c r="L220" i="13"/>
  <c r="L220" i="14" s="1"/>
  <c r="L221" i="13"/>
  <c r="L221" i="14" s="1"/>
  <c r="L222" i="13"/>
  <c r="L222" i="14" s="1"/>
  <c r="L223" i="13"/>
  <c r="L223" i="14" s="1"/>
  <c r="L224" i="13"/>
  <c r="L224" i="14" s="1"/>
  <c r="L225" i="13"/>
  <c r="L225" i="14" s="1"/>
  <c r="L226" i="13"/>
  <c r="L226" i="14" s="1"/>
  <c r="L227" i="13"/>
  <c r="L227" i="14" s="1"/>
  <c r="L228" i="13"/>
  <c r="L228" i="14" s="1"/>
  <c r="L229" i="13"/>
  <c r="L229" i="14" s="1"/>
  <c r="L230" i="13"/>
  <c r="L230" i="14" s="1"/>
  <c r="L231" i="13"/>
  <c r="L231" i="14" s="1"/>
  <c r="L232" i="13"/>
  <c r="L232" i="14" s="1"/>
  <c r="L233" i="13"/>
  <c r="L233" i="14" s="1"/>
  <c r="L234" i="13"/>
  <c r="L234" i="14" s="1"/>
  <c r="L235" i="13"/>
  <c r="L235" i="14" s="1"/>
  <c r="L236" i="13"/>
  <c r="L236" i="14" s="1"/>
  <c r="L237" i="13"/>
  <c r="L237" i="14" s="1"/>
  <c r="L238" i="13"/>
  <c r="L238" i="14" s="1"/>
  <c r="L239" i="13"/>
  <c r="L239" i="14" s="1"/>
  <c r="L240" i="13"/>
  <c r="L240" i="14" s="1"/>
  <c r="L241" i="13"/>
  <c r="L241" i="14" s="1"/>
  <c r="L242" i="13"/>
  <c r="L242" i="14" s="1"/>
  <c r="L243" i="13"/>
  <c r="L243" i="14" s="1"/>
  <c r="L244" i="13"/>
  <c r="L244" i="14" s="1"/>
  <c r="L245" i="13"/>
  <c r="L245" i="14" s="1"/>
  <c r="L246" i="13"/>
  <c r="L246" i="14" s="1"/>
  <c r="L247" i="13"/>
  <c r="L247" i="14" s="1"/>
  <c r="L248" i="13"/>
  <c r="L248" i="14" s="1"/>
  <c r="L249" i="13"/>
  <c r="L249" i="14" s="1"/>
  <c r="L250" i="13"/>
  <c r="L250" i="14" s="1"/>
  <c r="L251" i="13"/>
  <c r="L251" i="14" s="1"/>
  <c r="L252" i="13"/>
  <c r="L252" i="14" s="1"/>
  <c r="L253" i="13"/>
  <c r="L253" i="14" s="1"/>
  <c r="L254" i="13"/>
  <c r="L254" i="14" s="1"/>
  <c r="L255" i="13"/>
  <c r="L255" i="14" s="1"/>
  <c r="L256" i="13"/>
  <c r="L256" i="14" s="1"/>
  <c r="L257" i="13"/>
  <c r="L257" i="14" s="1"/>
  <c r="L258" i="13"/>
  <c r="L258" i="14" s="1"/>
  <c r="L259" i="13"/>
  <c r="L259" i="14" s="1"/>
  <c r="L260" i="13"/>
  <c r="L260" i="14" s="1"/>
  <c r="L261" i="13"/>
  <c r="L261" i="14" s="1"/>
  <c r="L262" i="13"/>
  <c r="L262" i="14" s="1"/>
  <c r="L263" i="13"/>
  <c r="L263" i="14" s="1"/>
  <c r="L264" i="13"/>
  <c r="L264" i="14" s="1"/>
  <c r="L265" i="13"/>
  <c r="L265" i="14" s="1"/>
  <c r="L266" i="13"/>
  <c r="L266" i="14" s="1"/>
  <c r="L267" i="13"/>
  <c r="L267" i="14" s="1"/>
  <c r="L268" i="13"/>
  <c r="L268" i="14" s="1"/>
  <c r="L269" i="13"/>
  <c r="L269" i="14" s="1"/>
  <c r="L270" i="13"/>
  <c r="L270" i="14" s="1"/>
  <c r="L271" i="13"/>
  <c r="L271" i="14" s="1"/>
  <c r="L272" i="13"/>
  <c r="L272" i="14" s="1"/>
  <c r="L273" i="13"/>
  <c r="L273" i="14" s="1"/>
  <c r="L274" i="13"/>
  <c r="L274" i="14" s="1"/>
  <c r="L275" i="13"/>
  <c r="L275" i="14" s="1"/>
  <c r="L276" i="13"/>
  <c r="L276" i="14" s="1"/>
  <c r="L277" i="13"/>
  <c r="L277" i="14" s="1"/>
  <c r="L278" i="13"/>
  <c r="L278" i="14" s="1"/>
  <c r="L279" i="13"/>
  <c r="L279" i="14" s="1"/>
  <c r="L280" i="13"/>
  <c r="L280" i="14" s="1"/>
  <c r="L281" i="13"/>
  <c r="L281" i="14" s="1"/>
  <c r="L282" i="13"/>
  <c r="L282" i="14" s="1"/>
  <c r="L283" i="13"/>
  <c r="L283" i="14" s="1"/>
  <c r="L284" i="13"/>
  <c r="L284" i="14" s="1"/>
  <c r="L285" i="13"/>
  <c r="L285" i="14" s="1"/>
  <c r="L286" i="13"/>
  <c r="L286" i="14" s="1"/>
  <c r="L287" i="13"/>
  <c r="L287" i="14" s="1"/>
  <c r="L288" i="13"/>
  <c r="L288" i="14" s="1"/>
  <c r="L289" i="13"/>
  <c r="L289" i="14" s="1"/>
  <c r="L290" i="13"/>
  <c r="L290" i="14" s="1"/>
  <c r="L291" i="13"/>
  <c r="L291" i="14" s="1"/>
  <c r="L292" i="13"/>
  <c r="L292" i="14" s="1"/>
  <c r="L293" i="13"/>
  <c r="L293" i="14" s="1"/>
  <c r="L294" i="13"/>
  <c r="L294" i="14" s="1"/>
  <c r="L295" i="13"/>
  <c r="L295" i="14" s="1"/>
  <c r="L296" i="13"/>
  <c r="L296" i="14" s="1"/>
  <c r="L297" i="13"/>
  <c r="L297" i="14" s="1"/>
  <c r="L298" i="13"/>
  <c r="L298" i="14" s="1"/>
  <c r="L299" i="13"/>
  <c r="L299" i="14" s="1"/>
  <c r="L300" i="13"/>
  <c r="L300" i="14" s="1"/>
  <c r="L301" i="13"/>
  <c r="L301" i="14" s="1"/>
  <c r="L302" i="13"/>
  <c r="L302" i="14" s="1"/>
  <c r="L303" i="13"/>
  <c r="L303" i="14" s="1"/>
  <c r="L304" i="13"/>
  <c r="L304" i="14" s="1"/>
  <c r="L305" i="13"/>
  <c r="L305" i="14" s="1"/>
  <c r="L306" i="13"/>
  <c r="L306" i="14" s="1"/>
  <c r="L7" i="13"/>
  <c r="L7" i="14" s="1"/>
  <c r="L307" i="13" l="1"/>
  <c r="M307" i="1"/>
  <c r="N307" i="1" l="1"/>
  <c r="M219" i="1"/>
  <c r="M196" i="1"/>
  <c r="M83" i="1"/>
  <c r="M124" i="1"/>
  <c r="M47" i="1" l="1"/>
  <c r="M37" i="1"/>
  <c r="M25" i="1"/>
  <c r="J304" i="15" l="1"/>
  <c r="J306" i="15"/>
  <c r="J303" i="15"/>
  <c r="J302" i="15"/>
  <c r="J301" i="15"/>
  <c r="K301" i="15" s="1"/>
  <c r="J300" i="15"/>
  <c r="J299" i="15"/>
  <c r="J298" i="15"/>
  <c r="J297" i="15"/>
  <c r="J296" i="15"/>
  <c r="J295" i="15"/>
  <c r="J294" i="15"/>
  <c r="J293" i="15"/>
  <c r="K293" i="15" s="1"/>
  <c r="J292" i="15"/>
  <c r="J291" i="15"/>
  <c r="J290" i="15"/>
  <c r="J289" i="15"/>
  <c r="K289" i="15" s="1"/>
  <c r="J288" i="15"/>
  <c r="J287" i="15"/>
  <c r="J286" i="15"/>
  <c r="K286" i="15" s="1"/>
  <c r="J285" i="15"/>
  <c r="J284" i="15"/>
  <c r="J283" i="15"/>
  <c r="J282" i="15"/>
  <c r="K282" i="15" s="1"/>
  <c r="J281" i="15"/>
  <c r="K281" i="15" s="1"/>
  <c r="J280" i="15"/>
  <c r="J279" i="15"/>
  <c r="J278" i="15"/>
  <c r="J277" i="15"/>
  <c r="K277" i="15" s="1"/>
  <c r="J276" i="15"/>
  <c r="J275" i="15"/>
  <c r="K275" i="15" s="1"/>
  <c r="J274" i="15"/>
  <c r="K274" i="15" s="1"/>
  <c r="J273" i="15"/>
  <c r="J272" i="15"/>
  <c r="K272" i="15" s="1"/>
  <c r="J271" i="15"/>
  <c r="K271" i="15" s="1"/>
  <c r="J270" i="15"/>
  <c r="K270" i="15" s="1"/>
  <c r="J269" i="15"/>
  <c r="K269" i="15" s="1"/>
  <c r="J268" i="15"/>
  <c r="J267" i="15"/>
  <c r="J266" i="15"/>
  <c r="J265" i="15"/>
  <c r="K265" i="15" s="1"/>
  <c r="J264" i="15"/>
  <c r="J263" i="15"/>
  <c r="J262" i="15"/>
  <c r="K262" i="15" s="1"/>
  <c r="J261" i="15"/>
  <c r="K261" i="15" s="1"/>
  <c r="J260" i="15"/>
  <c r="K260" i="15" s="1"/>
  <c r="J259" i="15"/>
  <c r="K259" i="15" s="1"/>
  <c r="J258" i="15"/>
  <c r="K258" i="15" s="1"/>
  <c r="J257" i="15"/>
  <c r="K257" i="15" s="1"/>
  <c r="J256" i="15"/>
  <c r="J255" i="15"/>
  <c r="J254" i="15"/>
  <c r="J253" i="15"/>
  <c r="K253" i="15" s="1"/>
  <c r="J252" i="15"/>
  <c r="J251" i="15"/>
  <c r="J250" i="15"/>
  <c r="J249" i="15"/>
  <c r="K249" i="15" s="1"/>
  <c r="J248" i="15"/>
  <c r="K248" i="15" s="1"/>
  <c r="J247" i="15"/>
  <c r="K247" i="15" s="1"/>
  <c r="J246" i="15"/>
  <c r="K246" i="15" s="1"/>
  <c r="J245" i="15"/>
  <c r="K245" i="15" s="1"/>
  <c r="J244" i="15"/>
  <c r="J243" i="15"/>
  <c r="J242" i="15"/>
  <c r="J241" i="15"/>
  <c r="K241" i="15" s="1"/>
  <c r="J240" i="15"/>
  <c r="J239" i="15"/>
  <c r="J238" i="15"/>
  <c r="J237" i="15"/>
  <c r="J236" i="15"/>
  <c r="J235" i="15"/>
  <c r="J234" i="15"/>
  <c r="K234" i="15" s="1"/>
  <c r="J233" i="15"/>
  <c r="K233" i="15" s="1"/>
  <c r="J232" i="15"/>
  <c r="J231" i="15"/>
  <c r="J230" i="15"/>
  <c r="J229" i="15"/>
  <c r="K229" i="15" s="1"/>
  <c r="J228" i="15"/>
  <c r="K228" i="15" s="1"/>
  <c r="J227" i="15"/>
  <c r="K227" i="15" s="1"/>
  <c r="J226" i="15"/>
  <c r="J225" i="15"/>
  <c r="K225" i="15" s="1"/>
  <c r="J224" i="15"/>
  <c r="K224" i="15" s="1"/>
  <c r="J223" i="15"/>
  <c r="K223" i="15" s="1"/>
  <c r="J222" i="15"/>
  <c r="K222" i="15" s="1"/>
  <c r="J221" i="15"/>
  <c r="K221" i="15" s="1"/>
  <c r="J220" i="15"/>
  <c r="J219" i="15"/>
  <c r="J218" i="15"/>
  <c r="J217" i="15"/>
  <c r="K217" i="15" s="1"/>
  <c r="J216" i="15"/>
  <c r="J215" i="15"/>
  <c r="J214" i="15"/>
  <c r="K214" i="15" s="1"/>
  <c r="J213" i="15"/>
  <c r="K213" i="15" s="1"/>
  <c r="J212" i="15"/>
  <c r="K212" i="15" s="1"/>
  <c r="J211" i="15"/>
  <c r="K211" i="15" s="1"/>
  <c r="J210" i="15"/>
  <c r="K210" i="15" s="1"/>
  <c r="J209" i="15"/>
  <c r="K209" i="15" s="1"/>
  <c r="J208" i="15"/>
  <c r="J207" i="15"/>
  <c r="J206" i="15"/>
  <c r="J205" i="15"/>
  <c r="K205" i="15" s="1"/>
  <c r="J204" i="15"/>
  <c r="J203" i="15"/>
  <c r="K203" i="15" s="1"/>
  <c r="J202" i="15"/>
  <c r="K202" i="15" s="1"/>
  <c r="J201" i="15"/>
  <c r="K201" i="15" s="1"/>
  <c r="J200" i="15"/>
  <c r="K200" i="15" s="1"/>
  <c r="J199" i="15"/>
  <c r="K199" i="15" s="1"/>
  <c r="J198" i="15"/>
  <c r="K198" i="15" s="1"/>
  <c r="J197" i="15"/>
  <c r="K197" i="15" s="1"/>
  <c r="J196" i="15"/>
  <c r="J195" i="15"/>
  <c r="J194" i="15"/>
  <c r="J193" i="15"/>
  <c r="K193" i="15" s="1"/>
  <c r="J192" i="15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J185" i="15"/>
  <c r="K185" i="15" s="1"/>
  <c r="J184" i="15"/>
  <c r="J183" i="15"/>
  <c r="J182" i="15"/>
  <c r="J181" i="15"/>
  <c r="K181" i="15" s="1"/>
  <c r="J180" i="15"/>
  <c r="J179" i="15"/>
  <c r="J178" i="15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J171" i="15"/>
  <c r="J170" i="15"/>
  <c r="J169" i="15"/>
  <c r="K169" i="15" s="1"/>
  <c r="J168" i="15"/>
  <c r="J167" i="15"/>
  <c r="K167" i="15" s="1"/>
  <c r="J166" i="15"/>
  <c r="J165" i="15"/>
  <c r="K165" i="15" s="1"/>
  <c r="J164" i="15"/>
  <c r="K164" i="15" s="1"/>
  <c r="J163" i="15"/>
  <c r="K163" i="15" s="1"/>
  <c r="J162" i="15"/>
  <c r="K162" i="15" s="1"/>
  <c r="J161" i="15"/>
  <c r="K161" i="15" s="1"/>
  <c r="J160" i="15"/>
  <c r="J159" i="15"/>
  <c r="J158" i="15"/>
  <c r="J157" i="15"/>
  <c r="K157" i="15" s="1"/>
  <c r="J156" i="15"/>
  <c r="J154" i="15"/>
  <c r="J153" i="15"/>
  <c r="K153" i="15" s="1"/>
  <c r="J152" i="15"/>
  <c r="K152" i="15" s="1"/>
  <c r="J151" i="15"/>
  <c r="K151" i="15" s="1"/>
  <c r="J150" i="15"/>
  <c r="K150" i="15" s="1"/>
  <c r="J149" i="15"/>
  <c r="K149" i="15" s="1"/>
  <c r="J147" i="15"/>
  <c r="K147" i="15" s="1"/>
  <c r="J146" i="15"/>
  <c r="J144" i="15"/>
  <c r="J143" i="15"/>
  <c r="J142" i="15"/>
  <c r="K142" i="15" s="1"/>
  <c r="J141" i="15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K134" i="15" s="1"/>
  <c r="J133" i="15"/>
  <c r="J132" i="15"/>
  <c r="J131" i="15"/>
  <c r="J130" i="15"/>
  <c r="K130" i="15" s="1"/>
  <c r="J129" i="15"/>
  <c r="J128" i="15"/>
  <c r="J125" i="15"/>
  <c r="J124" i="15"/>
  <c r="J123" i="15"/>
  <c r="K123" i="15" s="1"/>
  <c r="J121" i="15"/>
  <c r="K121" i="15" s="1"/>
  <c r="J119" i="15"/>
  <c r="K119" i="15" s="1"/>
  <c r="J118" i="15"/>
  <c r="K118" i="15" s="1"/>
  <c r="J116" i="15"/>
  <c r="J115" i="15"/>
  <c r="J114" i="15"/>
  <c r="J113" i="15"/>
  <c r="K113" i="15" s="1"/>
  <c r="J111" i="15"/>
  <c r="J109" i="15"/>
  <c r="K109" i="15" s="1"/>
  <c r="J108" i="15"/>
  <c r="K108" i="15" s="1"/>
  <c r="J107" i="15"/>
  <c r="K107" i="15" s="1"/>
  <c r="J106" i="15"/>
  <c r="K106" i="15" s="1"/>
  <c r="J105" i="15"/>
  <c r="K105" i="15" s="1"/>
  <c r="J103" i="15"/>
  <c r="K103" i="15" s="1"/>
  <c r="J102" i="15"/>
  <c r="K102" i="15" s="1"/>
  <c r="J101" i="15"/>
  <c r="J99" i="15"/>
  <c r="J98" i="15"/>
  <c r="J97" i="15"/>
  <c r="K97" i="15" s="1"/>
  <c r="J96" i="15"/>
  <c r="J95" i="15"/>
  <c r="K95" i="15" s="1"/>
  <c r="J94" i="15"/>
  <c r="K94" i="15" s="1"/>
  <c r="J93" i="15"/>
  <c r="K93" i="15" s="1"/>
  <c r="J92" i="15"/>
  <c r="K92" i="15" s="1"/>
  <c r="J91" i="15"/>
  <c r="K91" i="15" s="1"/>
  <c r="J89" i="15"/>
  <c r="K89" i="15" s="1"/>
  <c r="J88" i="15"/>
  <c r="K88" i="15" s="1"/>
  <c r="J87" i="15"/>
  <c r="J86" i="15"/>
  <c r="J85" i="15"/>
  <c r="J84" i="15"/>
  <c r="K84" i="15" s="1"/>
  <c r="J81" i="15"/>
  <c r="J80" i="15"/>
  <c r="K80" i="15" s="1"/>
  <c r="J79" i="15"/>
  <c r="K79" i="15" s="1"/>
  <c r="J75" i="15"/>
  <c r="K75" i="15" s="1"/>
  <c r="J73" i="15"/>
  <c r="K73" i="15" s="1"/>
  <c r="J69" i="15"/>
  <c r="K69" i="15" s="1"/>
  <c r="J68" i="15"/>
  <c r="K68" i="15" s="1"/>
  <c r="J66" i="15"/>
  <c r="K66" i="15" s="1"/>
  <c r="J65" i="15"/>
  <c r="J64" i="15"/>
  <c r="J63" i="15"/>
  <c r="J62" i="15"/>
  <c r="K62" i="15" s="1"/>
  <c r="J60" i="15"/>
  <c r="J56" i="15"/>
  <c r="K56" i="15" s="1"/>
  <c r="J54" i="15"/>
  <c r="K54" i="15" s="1"/>
  <c r="J53" i="15"/>
  <c r="K53" i="15" s="1"/>
  <c r="J46" i="15"/>
  <c r="K46" i="15" s="1"/>
  <c r="J34" i="15"/>
  <c r="K34" i="15" s="1"/>
  <c r="J32" i="15"/>
  <c r="K32" i="15" s="1"/>
  <c r="K306" i="15"/>
  <c r="K305" i="15"/>
  <c r="K304" i="15"/>
  <c r="K303" i="15"/>
  <c r="K302" i="15"/>
  <c r="K300" i="15"/>
  <c r="K299" i="15"/>
  <c r="K298" i="15"/>
  <c r="K297" i="15"/>
  <c r="K296" i="15"/>
  <c r="K295" i="15"/>
  <c r="K294" i="15"/>
  <c r="K292" i="15"/>
  <c r="K291" i="15"/>
  <c r="K290" i="15"/>
  <c r="K288" i="15"/>
  <c r="K287" i="15"/>
  <c r="K285" i="15"/>
  <c r="K284" i="15"/>
  <c r="K283" i="15"/>
  <c r="K280" i="15"/>
  <c r="K279" i="15"/>
  <c r="K278" i="15"/>
  <c r="K276" i="15"/>
  <c r="K273" i="15"/>
  <c r="K268" i="15"/>
  <c r="K267" i="15"/>
  <c r="K266" i="15"/>
  <c r="K264" i="15"/>
  <c r="K263" i="15"/>
  <c r="K256" i="15"/>
  <c r="K255" i="15"/>
  <c r="K254" i="15"/>
  <c r="K252" i="15"/>
  <c r="K251" i="15"/>
  <c r="K250" i="15"/>
  <c r="K244" i="15"/>
  <c r="K243" i="15"/>
  <c r="K242" i="15"/>
  <c r="K240" i="15"/>
  <c r="K239" i="15"/>
  <c r="K238" i="15"/>
  <c r="K237" i="15"/>
  <c r="K236" i="15"/>
  <c r="K235" i="15"/>
  <c r="K232" i="15"/>
  <c r="K231" i="15"/>
  <c r="K230" i="15"/>
  <c r="K226" i="15"/>
  <c r="K220" i="15"/>
  <c r="K219" i="15"/>
  <c r="K218" i="15"/>
  <c r="K216" i="15"/>
  <c r="K215" i="15"/>
  <c r="K208" i="15"/>
  <c r="K207" i="15"/>
  <c r="K206" i="15"/>
  <c r="K204" i="15"/>
  <c r="K196" i="15"/>
  <c r="K195" i="15"/>
  <c r="K194" i="15"/>
  <c r="K192" i="15"/>
  <c r="K184" i="15"/>
  <c r="K183" i="15"/>
  <c r="K182" i="15"/>
  <c r="K180" i="15"/>
  <c r="K179" i="15"/>
  <c r="K178" i="15"/>
  <c r="K172" i="15"/>
  <c r="K171" i="15"/>
  <c r="K170" i="15"/>
  <c r="K168" i="15"/>
  <c r="K166" i="15"/>
  <c r="K160" i="15"/>
  <c r="K159" i="15"/>
  <c r="K158" i="15"/>
  <c r="K156" i="15"/>
  <c r="K154" i="15"/>
  <c r="K146" i="15"/>
  <c r="K144" i="15"/>
  <c r="K143" i="15"/>
  <c r="K141" i="15"/>
  <c r="K133" i="15"/>
  <c r="K132" i="15"/>
  <c r="K131" i="15"/>
  <c r="K129" i="15"/>
  <c r="K128" i="15"/>
  <c r="K125" i="15"/>
  <c r="K124" i="15"/>
  <c r="K116" i="15"/>
  <c r="K115" i="15"/>
  <c r="K114" i="15"/>
  <c r="K111" i="15"/>
  <c r="K101" i="15"/>
  <c r="K99" i="15"/>
  <c r="K98" i="15"/>
  <c r="K96" i="15"/>
  <c r="K87" i="15"/>
  <c r="K86" i="15"/>
  <c r="K85" i="15"/>
  <c r="K65" i="15"/>
  <c r="K64" i="15"/>
  <c r="K63" i="15"/>
  <c r="K60" i="15"/>
  <c r="K61" i="1"/>
  <c r="J156" i="1"/>
  <c r="K156" i="1" s="1"/>
  <c r="J144" i="1"/>
  <c r="K144" i="1" s="1"/>
  <c r="J143" i="1"/>
  <c r="K143" i="1" s="1"/>
  <c r="J103" i="1"/>
  <c r="K103" i="1" s="1"/>
  <c r="J69" i="1"/>
  <c r="K69" i="1" s="1"/>
  <c r="J61" i="1"/>
  <c r="J60" i="1"/>
  <c r="K60" i="1" s="1"/>
  <c r="J82" i="1"/>
  <c r="K82" i="1" s="1"/>
  <c r="J306" i="1"/>
  <c r="K306" i="1" s="1"/>
  <c r="J303" i="1"/>
  <c r="K303" i="1" s="1"/>
  <c r="J302" i="1"/>
  <c r="K302" i="1" s="1"/>
  <c r="J301" i="1"/>
  <c r="K301" i="1" s="1"/>
  <c r="J300" i="1"/>
  <c r="K300" i="1" s="1"/>
  <c r="J299" i="1"/>
  <c r="K299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7" i="1"/>
  <c r="K147" i="1" s="1"/>
  <c r="J146" i="1"/>
  <c r="K146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5" i="1"/>
  <c r="K125" i="1" s="1"/>
  <c r="J124" i="1"/>
  <c r="K124" i="1" s="1"/>
  <c r="J123" i="1"/>
  <c r="K123" i="1" s="1"/>
  <c r="J121" i="1"/>
  <c r="K121" i="1" s="1"/>
  <c r="J119" i="1"/>
  <c r="K119" i="1" s="1"/>
  <c r="J118" i="1"/>
  <c r="K118" i="1" s="1"/>
  <c r="J116" i="1"/>
  <c r="K116" i="1" s="1"/>
  <c r="J115" i="1"/>
  <c r="K115" i="1" s="1"/>
  <c r="J114" i="1"/>
  <c r="K114" i="1" s="1"/>
  <c r="J113" i="1"/>
  <c r="K113" i="1" s="1"/>
  <c r="J111" i="1"/>
  <c r="K111" i="1" s="1"/>
  <c r="J109" i="1"/>
  <c r="K109" i="1" s="1"/>
  <c r="J108" i="1"/>
  <c r="K108" i="1" s="1"/>
  <c r="J107" i="1"/>
  <c r="K107" i="1" s="1"/>
  <c r="J106" i="1"/>
  <c r="K106" i="1" s="1"/>
  <c r="J105" i="1"/>
  <c r="K105" i="1" s="1"/>
  <c r="J102" i="1"/>
  <c r="K102" i="1" s="1"/>
  <c r="J101" i="1"/>
  <c r="K101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1" i="1"/>
  <c r="J80" i="1"/>
  <c r="K80" i="1" s="1"/>
  <c r="J79" i="1"/>
  <c r="K79" i="1" s="1"/>
  <c r="J73" i="1"/>
  <c r="K73" i="1" s="1"/>
  <c r="J68" i="1"/>
  <c r="K68" i="1" s="1"/>
  <c r="J66" i="1"/>
  <c r="K66" i="1" s="1"/>
  <c r="J65" i="1"/>
  <c r="K65" i="1" s="1"/>
  <c r="J64" i="1"/>
  <c r="K64" i="1" s="1"/>
  <c r="J63" i="1"/>
  <c r="K63" i="1" s="1"/>
  <c r="J56" i="1"/>
  <c r="K56" i="1" s="1"/>
  <c r="J54" i="1"/>
  <c r="K54" i="1" s="1"/>
  <c r="J53" i="1"/>
  <c r="K53" i="1" s="1"/>
  <c r="J46" i="1"/>
  <c r="K46" i="1" s="1"/>
  <c r="J34" i="1"/>
  <c r="K34" i="1" s="1"/>
  <c r="J32" i="1"/>
  <c r="K32" i="1" s="1"/>
  <c r="J304" i="1"/>
  <c r="J298" i="1"/>
  <c r="K298" i="1" s="1"/>
  <c r="J62" i="1"/>
  <c r="K62" i="1" s="1"/>
  <c r="J157" i="1"/>
  <c r="K157" i="1" s="1"/>
  <c r="J305" i="1"/>
  <c r="J75" i="1"/>
  <c r="K75" i="1" s="1"/>
  <c r="L88" i="1" l="1"/>
  <c r="L58" i="1"/>
  <c r="L17" i="1" l="1"/>
  <c r="X81" i="13"/>
  <c r="X82" i="13"/>
  <c r="X81" i="14"/>
  <c r="X82" i="14"/>
  <c r="X81" i="15"/>
  <c r="X82" i="15"/>
  <c r="X13" i="15"/>
  <c r="X15" i="15"/>
  <c r="X16" i="15"/>
  <c r="X17" i="15"/>
  <c r="X19" i="15"/>
  <c r="X25" i="15"/>
  <c r="X27" i="15"/>
  <c r="X28" i="15"/>
  <c r="X29" i="15"/>
  <c r="X31" i="15"/>
  <c r="X37" i="15"/>
  <c r="X39" i="15"/>
  <c r="X40" i="15"/>
  <c r="X41" i="15"/>
  <c r="X43" i="15"/>
  <c r="X49" i="15"/>
  <c r="X51" i="15"/>
  <c r="X52" i="15"/>
  <c r="X53" i="15"/>
  <c r="X55" i="15"/>
  <c r="X61" i="15"/>
  <c r="X63" i="15"/>
  <c r="X64" i="15"/>
  <c r="X65" i="15"/>
  <c r="X67" i="15"/>
  <c r="X73" i="15"/>
  <c r="X75" i="15"/>
  <c r="X76" i="15"/>
  <c r="X77" i="15"/>
  <c r="X79" i="15"/>
  <c r="X86" i="15"/>
  <c r="X87" i="15"/>
  <c r="X88" i="15"/>
  <c r="X89" i="15"/>
  <c r="X90" i="15"/>
  <c r="X98" i="15"/>
  <c r="X99" i="15"/>
  <c r="X100" i="15"/>
  <c r="X101" i="15"/>
  <c r="X102" i="15"/>
  <c r="X110" i="15"/>
  <c r="X111" i="15"/>
  <c r="X112" i="15"/>
  <c r="X113" i="15"/>
  <c r="X114" i="15"/>
  <c r="X122" i="15"/>
  <c r="X123" i="15"/>
  <c r="X124" i="15"/>
  <c r="X125" i="15"/>
  <c r="X126" i="15"/>
  <c r="X134" i="15"/>
  <c r="X135" i="15"/>
  <c r="X136" i="15"/>
  <c r="X137" i="15"/>
  <c r="X138" i="15"/>
  <c r="X146" i="15"/>
  <c r="X147" i="15"/>
  <c r="X148" i="15"/>
  <c r="X149" i="15"/>
  <c r="X150" i="15"/>
  <c r="X158" i="15"/>
  <c r="X159" i="15"/>
  <c r="X160" i="15"/>
  <c r="X161" i="15"/>
  <c r="X162" i="15"/>
  <c r="X170" i="15"/>
  <c r="X171" i="15"/>
  <c r="X172" i="15"/>
  <c r="X173" i="15"/>
  <c r="X174" i="15"/>
  <c r="X182" i="15"/>
  <c r="X183" i="15"/>
  <c r="X184" i="15"/>
  <c r="X185" i="15"/>
  <c r="X186" i="15"/>
  <c r="X194" i="15"/>
  <c r="X195" i="15"/>
  <c r="X196" i="15"/>
  <c r="X197" i="15"/>
  <c r="X198" i="15"/>
  <c r="X206" i="15"/>
  <c r="X207" i="15"/>
  <c r="X208" i="15"/>
  <c r="X209" i="15"/>
  <c r="X210" i="15"/>
  <c r="X218" i="15"/>
  <c r="X219" i="15"/>
  <c r="X220" i="15"/>
  <c r="X221" i="15"/>
  <c r="X222" i="15"/>
  <c r="X230" i="15"/>
  <c r="X231" i="15"/>
  <c r="X232" i="15"/>
  <c r="X233" i="15"/>
  <c r="X234" i="15"/>
  <c r="X242" i="15"/>
  <c r="X243" i="15"/>
  <c r="X244" i="15"/>
  <c r="X245" i="15"/>
  <c r="X246" i="15"/>
  <c r="X254" i="15"/>
  <c r="X255" i="15"/>
  <c r="X256" i="15"/>
  <c r="X257" i="15"/>
  <c r="X258" i="15"/>
  <c r="X266" i="15"/>
  <c r="X267" i="15"/>
  <c r="X268" i="15"/>
  <c r="X269" i="15"/>
  <c r="X270" i="15"/>
  <c r="X278" i="15"/>
  <c r="X279" i="15"/>
  <c r="X280" i="15"/>
  <c r="X281" i="15"/>
  <c r="X282" i="15"/>
  <c r="X290" i="15"/>
  <c r="X291" i="15"/>
  <c r="X292" i="15"/>
  <c r="X293" i="15"/>
  <c r="X294" i="15"/>
  <c r="X302" i="15"/>
  <c r="X303" i="15"/>
  <c r="X305" i="15"/>
  <c r="W307" i="15"/>
  <c r="V307" i="15"/>
  <c r="U307" i="15"/>
  <c r="T307" i="15"/>
  <c r="S307" i="15"/>
  <c r="R307" i="15"/>
  <c r="Q307" i="15"/>
  <c r="P307" i="15"/>
  <c r="O307" i="15"/>
  <c r="N307" i="15"/>
  <c r="M307" i="15"/>
  <c r="L307" i="15"/>
  <c r="X306" i="15"/>
  <c r="X301" i="15"/>
  <c r="X300" i="15"/>
  <c r="X299" i="15"/>
  <c r="X298" i="15"/>
  <c r="X297" i="15"/>
  <c r="X296" i="15"/>
  <c r="X295" i="15"/>
  <c r="X289" i="15"/>
  <c r="X288" i="15"/>
  <c r="X287" i="15"/>
  <c r="X286" i="15"/>
  <c r="X285" i="15"/>
  <c r="X284" i="15"/>
  <c r="X283" i="15"/>
  <c r="X277" i="15"/>
  <c r="X276" i="15"/>
  <c r="X275" i="15"/>
  <c r="X274" i="15"/>
  <c r="X273" i="15"/>
  <c r="X272" i="15"/>
  <c r="X271" i="15"/>
  <c r="X265" i="15"/>
  <c r="X264" i="15"/>
  <c r="X263" i="15"/>
  <c r="X262" i="15"/>
  <c r="X261" i="15"/>
  <c r="X260" i="15"/>
  <c r="X259" i="15"/>
  <c r="X253" i="15"/>
  <c r="X252" i="15"/>
  <c r="X251" i="15"/>
  <c r="X250" i="15"/>
  <c r="X249" i="15"/>
  <c r="X248" i="15"/>
  <c r="X247" i="15"/>
  <c r="X241" i="15"/>
  <c r="X240" i="15"/>
  <c r="X239" i="15"/>
  <c r="X238" i="15"/>
  <c r="X237" i="15"/>
  <c r="X236" i="15"/>
  <c r="X235" i="15"/>
  <c r="X229" i="15"/>
  <c r="X228" i="15"/>
  <c r="X227" i="15"/>
  <c r="X226" i="15"/>
  <c r="X225" i="15"/>
  <c r="X224" i="15"/>
  <c r="X223" i="15"/>
  <c r="X217" i="15"/>
  <c r="X216" i="15"/>
  <c r="X215" i="15"/>
  <c r="X214" i="15"/>
  <c r="X213" i="15"/>
  <c r="X212" i="15"/>
  <c r="X211" i="15"/>
  <c r="X205" i="15"/>
  <c r="X204" i="15"/>
  <c r="X203" i="15"/>
  <c r="X202" i="15"/>
  <c r="X201" i="15"/>
  <c r="X200" i="15"/>
  <c r="X199" i="15"/>
  <c r="X193" i="15"/>
  <c r="X192" i="15"/>
  <c r="X191" i="15"/>
  <c r="X190" i="15"/>
  <c r="X189" i="15"/>
  <c r="X188" i="15"/>
  <c r="X187" i="15"/>
  <c r="X181" i="15"/>
  <c r="X180" i="15"/>
  <c r="X179" i="15"/>
  <c r="X178" i="15"/>
  <c r="X177" i="15"/>
  <c r="X176" i="15"/>
  <c r="X175" i="15"/>
  <c r="X169" i="15"/>
  <c r="X168" i="15"/>
  <c r="X167" i="15"/>
  <c r="X166" i="15"/>
  <c r="X165" i="15"/>
  <c r="X164" i="15"/>
  <c r="X163" i="15"/>
  <c r="X157" i="15"/>
  <c r="X156" i="15"/>
  <c r="X155" i="15"/>
  <c r="X154" i="15"/>
  <c r="X153" i="15"/>
  <c r="X152" i="15"/>
  <c r="X151" i="15"/>
  <c r="X145" i="15"/>
  <c r="X144" i="15"/>
  <c r="X143" i="15"/>
  <c r="X142" i="15"/>
  <c r="X141" i="15"/>
  <c r="X140" i="15"/>
  <c r="X139" i="15"/>
  <c r="X133" i="15"/>
  <c r="X132" i="15"/>
  <c r="X131" i="15"/>
  <c r="X130" i="15"/>
  <c r="X129" i="15"/>
  <c r="X128" i="15"/>
  <c r="X127" i="15"/>
  <c r="X121" i="15"/>
  <c r="X120" i="15"/>
  <c r="X119" i="15"/>
  <c r="X118" i="15"/>
  <c r="X117" i="15"/>
  <c r="X116" i="15"/>
  <c r="X115" i="15"/>
  <c r="X109" i="15"/>
  <c r="X108" i="15"/>
  <c r="X107" i="15"/>
  <c r="X106" i="15"/>
  <c r="X105" i="15"/>
  <c r="X104" i="15"/>
  <c r="X103" i="15"/>
  <c r="X97" i="15"/>
  <c r="X96" i="15"/>
  <c r="X95" i="15"/>
  <c r="X94" i="15"/>
  <c r="X93" i="15"/>
  <c r="X92" i="15"/>
  <c r="X91" i="15"/>
  <c r="X85" i="15"/>
  <c r="X84" i="15"/>
  <c r="X83" i="15"/>
  <c r="X80" i="15"/>
  <c r="X78" i="15"/>
  <c r="X74" i="15"/>
  <c r="X72" i="15"/>
  <c r="X71" i="15"/>
  <c r="X70" i="15"/>
  <c r="X69" i="15"/>
  <c r="X68" i="15"/>
  <c r="X66" i="15"/>
  <c r="X62" i="15"/>
  <c r="X60" i="15"/>
  <c r="X59" i="15"/>
  <c r="X58" i="15"/>
  <c r="X57" i="15"/>
  <c r="X56" i="15"/>
  <c r="X54" i="15"/>
  <c r="X50" i="15"/>
  <c r="X48" i="15"/>
  <c r="X47" i="15"/>
  <c r="X46" i="15"/>
  <c r="X45" i="15"/>
  <c r="X44" i="15"/>
  <c r="X42" i="15"/>
  <c r="X38" i="15"/>
  <c r="X36" i="15"/>
  <c r="X35" i="15"/>
  <c r="X34" i="15"/>
  <c r="X33" i="15"/>
  <c r="X32" i="15"/>
  <c r="X30" i="15"/>
  <c r="X26" i="15"/>
  <c r="X24" i="15"/>
  <c r="X23" i="15"/>
  <c r="X22" i="15"/>
  <c r="X21" i="15"/>
  <c r="X20" i="15"/>
  <c r="X18" i="15"/>
  <c r="X14" i="15"/>
  <c r="X12" i="15"/>
  <c r="X11" i="15"/>
  <c r="X10" i="15"/>
  <c r="X9" i="15"/>
  <c r="X8" i="15"/>
  <c r="X7" i="15"/>
  <c r="W307" i="14"/>
  <c r="V307" i="14"/>
  <c r="U307" i="14"/>
  <c r="T307" i="14"/>
  <c r="S307" i="14"/>
  <c r="R307" i="14"/>
  <c r="Q307" i="14"/>
  <c r="P307" i="14"/>
  <c r="O307" i="14"/>
  <c r="N307" i="14"/>
  <c r="M307" i="14"/>
  <c r="L307" i="14"/>
  <c r="X306" i="14"/>
  <c r="X305" i="14"/>
  <c r="X304" i="14"/>
  <c r="X303" i="14"/>
  <c r="X302" i="14"/>
  <c r="X301" i="14"/>
  <c r="X300" i="14"/>
  <c r="X299" i="14"/>
  <c r="X298" i="14"/>
  <c r="X297" i="14"/>
  <c r="X296" i="14"/>
  <c r="X295" i="14"/>
  <c r="X294" i="14"/>
  <c r="X293" i="14"/>
  <c r="X292" i="14"/>
  <c r="X291" i="14"/>
  <c r="X290" i="14"/>
  <c r="X289" i="14"/>
  <c r="X288" i="14"/>
  <c r="X287" i="14"/>
  <c r="X286" i="14"/>
  <c r="X285" i="14"/>
  <c r="X284" i="14"/>
  <c r="X283" i="14"/>
  <c r="X282" i="14"/>
  <c r="X281" i="14"/>
  <c r="X280" i="14"/>
  <c r="X279" i="14"/>
  <c r="X278" i="14"/>
  <c r="X277" i="14"/>
  <c r="X276" i="14"/>
  <c r="X275" i="14"/>
  <c r="X274" i="14"/>
  <c r="X273" i="14"/>
  <c r="X272" i="14"/>
  <c r="X271" i="14"/>
  <c r="X270" i="14"/>
  <c r="X269" i="14"/>
  <c r="X268" i="14"/>
  <c r="X267" i="14"/>
  <c r="X266" i="14"/>
  <c r="X265" i="14"/>
  <c r="X264" i="14"/>
  <c r="X263" i="14"/>
  <c r="X262" i="14"/>
  <c r="X261" i="14"/>
  <c r="X260" i="14"/>
  <c r="X259" i="14"/>
  <c r="X258" i="14"/>
  <c r="X257" i="14"/>
  <c r="X256" i="14"/>
  <c r="X255" i="14"/>
  <c r="X254" i="14"/>
  <c r="X253" i="14"/>
  <c r="X252" i="14"/>
  <c r="X251" i="14"/>
  <c r="X250" i="14"/>
  <c r="X249" i="14"/>
  <c r="X248" i="14"/>
  <c r="X247" i="14"/>
  <c r="X246" i="14"/>
  <c r="X245" i="14"/>
  <c r="X244" i="14"/>
  <c r="X243" i="14"/>
  <c r="X242" i="14"/>
  <c r="X241" i="14"/>
  <c r="X240" i="14"/>
  <c r="X239" i="14"/>
  <c r="X238" i="14"/>
  <c r="X237" i="14"/>
  <c r="X236" i="14"/>
  <c r="X235" i="14"/>
  <c r="X234" i="14"/>
  <c r="X233" i="14"/>
  <c r="X232" i="14"/>
  <c r="X231" i="14"/>
  <c r="X230" i="14"/>
  <c r="X229" i="14"/>
  <c r="X228" i="14"/>
  <c r="X227" i="14"/>
  <c r="X226" i="14"/>
  <c r="X225" i="14"/>
  <c r="X224" i="14"/>
  <c r="X223" i="14"/>
  <c r="X222" i="14"/>
  <c r="X221" i="14"/>
  <c r="X220" i="14"/>
  <c r="X219" i="14"/>
  <c r="X218" i="14"/>
  <c r="X217" i="14"/>
  <c r="X216" i="14"/>
  <c r="X215" i="14"/>
  <c r="X214" i="14"/>
  <c r="X213" i="14"/>
  <c r="X212" i="14"/>
  <c r="X211" i="14"/>
  <c r="X210" i="14"/>
  <c r="X209" i="14"/>
  <c r="X208" i="14"/>
  <c r="X207" i="14"/>
  <c r="X206" i="14"/>
  <c r="X205" i="14"/>
  <c r="X204" i="14"/>
  <c r="X203" i="14"/>
  <c r="X202" i="14"/>
  <c r="X201" i="14"/>
  <c r="X200" i="14"/>
  <c r="X199" i="14"/>
  <c r="X198" i="14"/>
  <c r="X197" i="14"/>
  <c r="X196" i="14"/>
  <c r="X195" i="14"/>
  <c r="X194" i="14"/>
  <c r="X193" i="14"/>
  <c r="X192" i="14"/>
  <c r="X191" i="14"/>
  <c r="X190" i="14"/>
  <c r="X189" i="14"/>
  <c r="X188" i="14"/>
  <c r="X187" i="14"/>
  <c r="X186" i="14"/>
  <c r="X185" i="14"/>
  <c r="X184" i="14"/>
  <c r="X183" i="14"/>
  <c r="X182" i="14"/>
  <c r="X181" i="14"/>
  <c r="X180" i="14"/>
  <c r="X179" i="14"/>
  <c r="X178" i="14"/>
  <c r="X177" i="14"/>
  <c r="X176" i="14"/>
  <c r="X175" i="14"/>
  <c r="X174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W307" i="13"/>
  <c r="V307" i="13"/>
  <c r="U307" i="13"/>
  <c r="T307" i="13"/>
  <c r="S307" i="13"/>
  <c r="R307" i="13"/>
  <c r="Q307" i="13"/>
  <c r="P307" i="13"/>
  <c r="O307" i="13"/>
  <c r="N307" i="13"/>
  <c r="M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X112" i="13"/>
  <c r="X111" i="13"/>
  <c r="X110" i="13"/>
  <c r="X109" i="13"/>
  <c r="X108" i="13"/>
  <c r="X107" i="13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81" i="1"/>
  <c r="X82" i="1"/>
  <c r="X301" i="1"/>
  <c r="X302" i="1"/>
  <c r="X303" i="1"/>
  <c r="K304" i="1"/>
  <c r="X304" i="1" s="1"/>
  <c r="K305" i="1"/>
  <c r="X305" i="1" s="1"/>
  <c r="X150" i="1"/>
  <c r="X149" i="1"/>
  <c r="K148" i="1"/>
  <c r="X148" i="1" s="1"/>
  <c r="X304" i="15" l="1"/>
  <c r="X157" i="1" l="1"/>
  <c r="X79" i="1"/>
  <c r="W307" i="1" l="1"/>
  <c r="X151" i="1" l="1"/>
  <c r="X156" i="1"/>
  <c r="X295" i="1"/>
  <c r="X296" i="1"/>
  <c r="X297" i="1"/>
  <c r="X298" i="1"/>
  <c r="X299" i="1"/>
  <c r="X300" i="1"/>
  <c r="X154" i="1" l="1"/>
  <c r="X80" i="1"/>
  <c r="V307" i="1" l="1"/>
  <c r="X153" i="1"/>
  <c r="K76" i="1"/>
  <c r="K74" i="1"/>
  <c r="K72" i="1"/>
  <c r="K155" i="1" l="1"/>
  <c r="X155" i="1" s="1"/>
  <c r="U307" i="1" l="1"/>
  <c r="T307" i="1"/>
  <c r="X152" i="1" l="1"/>
  <c r="S307" i="1" l="1"/>
  <c r="R307" i="1" l="1"/>
  <c r="Q307" i="1"/>
  <c r="X287" i="1" l="1"/>
  <c r="X273" i="1"/>
  <c r="X306" i="1"/>
  <c r="X294" i="1"/>
  <c r="X292" i="1"/>
  <c r="X140" i="1" l="1"/>
  <c r="X141" i="1"/>
  <c r="X75" i="1"/>
  <c r="K78" i="1"/>
  <c r="X78" i="1" s="1"/>
  <c r="X72" i="1"/>
  <c r="K70" i="1"/>
  <c r="X70" i="1" s="1"/>
  <c r="X69" i="1"/>
  <c r="X272" i="1"/>
  <c r="K13" i="1"/>
  <c r="K77" i="1" l="1"/>
  <c r="X77" i="1" s="1"/>
  <c r="X76" i="1"/>
  <c r="X73" i="1" l="1"/>
  <c r="X293" i="1" l="1"/>
  <c r="X143" i="1"/>
  <c r="X291" i="1"/>
  <c r="X142" i="1"/>
  <c r="X132" i="1"/>
  <c r="X64" i="1" l="1"/>
  <c r="P307" i="1"/>
  <c r="X74" i="1" l="1"/>
  <c r="K7" i="1"/>
  <c r="O307" i="1" l="1"/>
  <c r="X147" i="1" l="1"/>
  <c r="X158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74" i="1"/>
  <c r="X276" i="1"/>
  <c r="X278" i="1"/>
  <c r="X279" i="1"/>
  <c r="X280" i="1"/>
  <c r="X281" i="1"/>
  <c r="X282" i="1"/>
  <c r="X283" i="1"/>
  <c r="X284" i="1"/>
  <c r="X285" i="1"/>
  <c r="X277" i="1"/>
  <c r="X270" i="1"/>
  <c r="X275" i="1"/>
  <c r="X288" i="1"/>
  <c r="X271" i="1"/>
  <c r="X286" i="1"/>
  <c r="X289" i="1"/>
  <c r="X290" i="1"/>
  <c r="X144" i="1"/>
  <c r="X71" i="1"/>
  <c r="X17" i="1"/>
  <c r="X18" i="1"/>
  <c r="X11" i="1"/>
  <c r="X21" i="1"/>
  <c r="X22" i="1"/>
  <c r="X85" i="1"/>
  <c r="X86" i="1"/>
  <c r="X87" i="1"/>
  <c r="X23" i="1"/>
  <c r="X89" i="1"/>
  <c r="X90" i="1"/>
  <c r="X91" i="1"/>
  <c r="X92" i="1"/>
  <c r="X93" i="1"/>
  <c r="X94" i="1"/>
  <c r="X95" i="1"/>
  <c r="X96" i="1"/>
  <c r="X24" i="1"/>
  <c r="X97" i="1"/>
  <c r="X25" i="1"/>
  <c r="X98" i="1"/>
  <c r="X99" i="1"/>
  <c r="X101" i="1"/>
  <c r="X102" i="1"/>
  <c r="X26" i="1"/>
  <c r="X13" i="1"/>
  <c r="X27" i="1"/>
  <c r="X30" i="1"/>
  <c r="X104" i="1"/>
  <c r="X105" i="1"/>
  <c r="X106" i="1"/>
  <c r="X108" i="1"/>
  <c r="X32" i="1"/>
  <c r="X33" i="1"/>
  <c r="X34" i="1"/>
  <c r="X35" i="1"/>
  <c r="X36" i="1"/>
  <c r="X111" i="1"/>
  <c r="X14" i="1"/>
  <c r="X113" i="1"/>
  <c r="X7" i="1"/>
  <c r="X114" i="1"/>
  <c r="X115" i="1"/>
  <c r="X40" i="1"/>
  <c r="X116" i="1"/>
  <c r="X42" i="1"/>
  <c r="X8" i="1"/>
  <c r="X43" i="1"/>
  <c r="X118" i="1"/>
  <c r="X119" i="1"/>
  <c r="X45" i="1"/>
  <c r="X121" i="1"/>
  <c r="X15" i="1"/>
  <c r="X46" i="1"/>
  <c r="X48" i="1"/>
  <c r="X52" i="1"/>
  <c r="X53" i="1"/>
  <c r="X54" i="1"/>
  <c r="X61" i="1"/>
  <c r="X129" i="1"/>
  <c r="X130" i="1"/>
  <c r="X63" i="1"/>
  <c r="X136" i="1"/>
  <c r="X65" i="1"/>
  <c r="X67" i="1"/>
  <c r="X127" i="1"/>
  <c r="X135" i="1"/>
  <c r="X128" i="1"/>
  <c r="X131" i="1"/>
  <c r="X137" i="1"/>
  <c r="X66" i="1"/>
  <c r="X62" i="1"/>
  <c r="X133" i="1"/>
  <c r="X134" i="1"/>
  <c r="X138" i="1"/>
  <c r="X68" i="1"/>
  <c r="X16" i="1"/>
  <c r="X246" i="1"/>
  <c r="K145" i="1"/>
  <c r="X145" i="1" s="1"/>
  <c r="K126" i="1"/>
  <c r="X126" i="1" s="1"/>
  <c r="K59" i="1"/>
  <c r="X58" i="1"/>
  <c r="K57" i="1"/>
  <c r="X57" i="1" s="1"/>
  <c r="X56" i="1"/>
  <c r="X124" i="1"/>
  <c r="X55" i="1"/>
  <c r="X51" i="1"/>
  <c r="K50" i="1"/>
  <c r="X50" i="1" s="1"/>
  <c r="X123" i="1"/>
  <c r="X49" i="1"/>
  <c r="K122" i="1"/>
  <c r="X122" i="1" s="1"/>
  <c r="K9" i="1"/>
  <c r="X9" i="1" s="1"/>
  <c r="K44" i="1"/>
  <c r="X44" i="1" s="1"/>
  <c r="K120" i="1"/>
  <c r="X120" i="1" s="1"/>
  <c r="K117" i="1"/>
  <c r="K39" i="1"/>
  <c r="K112" i="1"/>
  <c r="X112" i="1" s="1"/>
  <c r="K38" i="1"/>
  <c r="X38" i="1" s="1"/>
  <c r="K110" i="1"/>
  <c r="X110" i="1" s="1"/>
  <c r="X31" i="1"/>
  <c r="X12" i="1"/>
  <c r="L307" i="1" l="1"/>
  <c r="X103" i="1"/>
  <c r="X146" i="1"/>
  <c r="X107" i="1"/>
  <c r="X269" i="1"/>
  <c r="X83" i="1"/>
  <c r="X159" i="1"/>
  <c r="X88" i="1"/>
  <c r="X20" i="1"/>
  <c r="X139" i="1"/>
  <c r="X84" i="1"/>
  <c r="X37" i="1"/>
  <c r="X41" i="1"/>
  <c r="X100" i="1"/>
  <c r="X195" i="1"/>
  <c r="X47" i="1"/>
  <c r="X28" i="1"/>
  <c r="X19" i="1"/>
  <c r="X10" i="1"/>
  <c r="X29" i="1"/>
  <c r="X59" i="1"/>
  <c r="X39" i="1"/>
  <c r="X109" i="1"/>
  <c r="X117" i="1"/>
  <c r="X125" i="1"/>
  <c r="X60" i="1"/>
</calcChain>
</file>

<file path=xl/sharedStrings.xml><?xml version="1.0" encoding="utf-8"?>
<sst xmlns="http://schemas.openxmlformats.org/spreadsheetml/2006/main" count="8514" uniqueCount="1014">
  <si>
    <t>Emp Code</t>
  </si>
  <si>
    <t>Employee Name</t>
  </si>
  <si>
    <t>Emp New IC</t>
  </si>
  <si>
    <t>Extra Classification Code</t>
  </si>
  <si>
    <t>Designation</t>
  </si>
  <si>
    <t>Department</t>
  </si>
  <si>
    <t>Emp Join date</t>
  </si>
  <si>
    <t>Emp Termination date</t>
  </si>
  <si>
    <t>Entitlement</t>
  </si>
  <si>
    <t>Years of Service</t>
  </si>
  <si>
    <t>Actual Entitlement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</si>
  <si>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</si>
  <si>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</si>
  <si>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</si>
  <si>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</si>
  <si>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</si>
  <si>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</si>
  <si>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</si>
  <si>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</si>
  <si>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</si>
  <si>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</si>
  <si>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</si>
  <si>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</si>
  <si>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Medical Balance</t>
  </si>
  <si>
    <t>Remarks</t>
  </si>
  <si>
    <t>Company Name</t>
  </si>
  <si>
    <t>SAUDIN BIN SULONG</t>
  </si>
  <si>
    <t>730727-11-5015</t>
  </si>
  <si>
    <t>EK2</t>
  </si>
  <si>
    <t>GENERAL MANAGER</t>
  </si>
  <si>
    <t>OPERATION</t>
  </si>
  <si>
    <t>0014</t>
  </si>
  <si>
    <t>SITI RIWATI BINTI HAMZAH</t>
  </si>
  <si>
    <t>780322-01-6372</t>
  </si>
  <si>
    <t>E3</t>
  </si>
  <si>
    <t>EXECUTIVE</t>
  </si>
  <si>
    <t>BUSINESS DEVELOPMENT</t>
  </si>
  <si>
    <t>MUHAMMAD AFIF BIN MOHD ALI</t>
  </si>
  <si>
    <t>871121-06-5147</t>
  </si>
  <si>
    <t>PROJECT MANAGEMENT</t>
  </si>
  <si>
    <t>0022</t>
  </si>
  <si>
    <t>MARNI SALIMA BINTI NAZLI</t>
  </si>
  <si>
    <t>810610-04-5244</t>
  </si>
  <si>
    <t>E4</t>
  </si>
  <si>
    <t>ENGINEER</t>
  </si>
  <si>
    <t>PROPERTY DEVELOPMENT AND CONSTRUCTION</t>
  </si>
  <si>
    <t>0030</t>
  </si>
  <si>
    <t>MOHD LOKMAN BIN CHE JUSOH</t>
  </si>
  <si>
    <t>831125-11-5037</t>
  </si>
  <si>
    <t>EK1</t>
  </si>
  <si>
    <t>MANAGER</t>
  </si>
  <si>
    <t>BUSINESS DIVISION</t>
  </si>
  <si>
    <t>0035</t>
  </si>
  <si>
    <t>NOORLEYANA BINTI MOHAMAD RANI</t>
  </si>
  <si>
    <t>820413-06-5122</t>
  </si>
  <si>
    <t>GROUP FINANCE</t>
  </si>
  <si>
    <t>0039</t>
  </si>
  <si>
    <t>TENGKU MAULIDIL HUDA BINTI TENGKU ABD MUTALIB</t>
  </si>
  <si>
    <t>911005-06-5792</t>
  </si>
  <si>
    <t>E1</t>
  </si>
  <si>
    <t>0042</t>
  </si>
  <si>
    <t>AIDA HUSNA BINTI RUSLAN</t>
  </si>
  <si>
    <t>851005-06-5694</t>
  </si>
  <si>
    <t>VICE PRESIDENT</t>
  </si>
  <si>
    <t>0045</t>
  </si>
  <si>
    <t>MOHD FAIDHY BIN MOHD SHAHUDIN</t>
  </si>
  <si>
    <t>910710-06-5793</t>
  </si>
  <si>
    <t>K5</t>
  </si>
  <si>
    <t>SUPERVISOR</t>
  </si>
  <si>
    <t>ELECTRICAL SERVICES</t>
  </si>
  <si>
    <t>0047</t>
  </si>
  <si>
    <t>MOHAMMAD AZAM BIN ABDUL RAHMAN</t>
  </si>
  <si>
    <t>940802-06-5165</t>
  </si>
  <si>
    <t>SITE SAFETY SUPERVISOR</t>
  </si>
  <si>
    <t>SAFETY, HEALTH &amp; ENVIRONMENT</t>
  </si>
  <si>
    <t>0048</t>
  </si>
  <si>
    <t>MUHAMMAD ABDULLAH BIN MAT YASIN</t>
  </si>
  <si>
    <t>950811-06-5297</t>
  </si>
  <si>
    <t>MECHANICAL SERVICES</t>
  </si>
  <si>
    <t>0049</t>
  </si>
  <si>
    <t>MUHAMAD SAFWAN BIN ABD SAMAD</t>
  </si>
  <si>
    <t>921207-06-5079</t>
  </si>
  <si>
    <t>K4</t>
  </si>
  <si>
    <t>ASSISTANT SUPERVISOR</t>
  </si>
  <si>
    <t>0050</t>
  </si>
  <si>
    <t>MUHAMMAD HAFIZUDDIN BIN MAD ZALI</t>
  </si>
  <si>
    <t>920908-11-5193</t>
  </si>
  <si>
    <t>TECHNICIAN</t>
  </si>
  <si>
    <t>0052</t>
  </si>
  <si>
    <t>RIDZUAN BIN AHMAD</t>
  </si>
  <si>
    <t>860517-33-5349</t>
  </si>
  <si>
    <t>MOHAMAD ZULKHAIREE AZAM BIN ZUKEFLI</t>
  </si>
  <si>
    <t>901019-06-5997</t>
  </si>
  <si>
    <t>0054</t>
  </si>
  <si>
    <t>MOHAMAD NOR NAZRULHAZIQ BIN YAHAYA</t>
  </si>
  <si>
    <t>910911-01-6285</t>
  </si>
  <si>
    <t>IT TECHNICIAN</t>
  </si>
  <si>
    <t>GROUP IT SOLUTIONS &amp; DEVELOPMENT</t>
  </si>
  <si>
    <t>0056</t>
  </si>
  <si>
    <t>MOHD ROHAIDEE BIN ISMAIL</t>
  </si>
  <si>
    <t>881129-08-6515</t>
  </si>
  <si>
    <t>E5</t>
  </si>
  <si>
    <t>BUILDING INFORMATION MODELING</t>
  </si>
  <si>
    <t>0066A</t>
  </si>
  <si>
    <t>SITI NURUL AIN BINTI WAN ALI</t>
  </si>
  <si>
    <t>880725-06-5732</t>
  </si>
  <si>
    <t>QUANTITY SURVEYOR</t>
  </si>
  <si>
    <t>0068</t>
  </si>
  <si>
    <t>MOHD SOBRIE BIN YAMAN</t>
  </si>
  <si>
    <t>861022-33-5819</t>
  </si>
  <si>
    <t>CIVIL STRUCTURE AND ARCHITECTURAL SERVICES</t>
  </si>
  <si>
    <t>0069</t>
  </si>
  <si>
    <t>ZAMBRI BIN ABDULLAH</t>
  </si>
  <si>
    <t>770520-02-6281</t>
  </si>
  <si>
    <t>0070</t>
  </si>
  <si>
    <t>TUAN MOHD AZMAN SHAH BIN TUAN NOR HAZAH</t>
  </si>
  <si>
    <t>920604-06-5385</t>
  </si>
  <si>
    <t>0078</t>
  </si>
  <si>
    <t>MOHD HAZWAN FITRI BIN JAMIL</t>
  </si>
  <si>
    <t>910428-03-6227</t>
  </si>
  <si>
    <t>0079</t>
  </si>
  <si>
    <t>MUHAMMAD SYARIF BIN MOHD KUSAIRI</t>
  </si>
  <si>
    <t>900324-03-5853</t>
  </si>
  <si>
    <t>0082</t>
  </si>
  <si>
    <t>AHMAD SHAFARIL BIN SHAHIDAN</t>
  </si>
  <si>
    <t>901013-06-6147</t>
  </si>
  <si>
    <t>0099</t>
  </si>
  <si>
    <t>MUHAMMAD NOOR AFNAN BIN ADELI</t>
  </si>
  <si>
    <t>940406-06-5227</t>
  </si>
  <si>
    <t>HEALTH &amp; SAFETY OFFICER</t>
  </si>
  <si>
    <t>0103</t>
  </si>
  <si>
    <t>NUR HISYAM BIN OSMAN</t>
  </si>
  <si>
    <t>870731-06-5545</t>
  </si>
  <si>
    <t>0110</t>
  </si>
  <si>
    <t>KHALILAH BINTI ABU BAKAR</t>
  </si>
  <si>
    <t>910624-06-5666</t>
  </si>
  <si>
    <t>EXECUTIVE ASSISTANT</t>
  </si>
  <si>
    <t>0114</t>
  </si>
  <si>
    <t>MUHAMAD AMIRUL SYAFIQ BIN ALIAS</t>
  </si>
  <si>
    <t>950418-11-5403</t>
  </si>
  <si>
    <t>OFFICER</t>
  </si>
  <si>
    <t>LABORATORY</t>
  </si>
  <si>
    <t>0135</t>
  </si>
  <si>
    <t>AMIRUDDIN BIN ISMAIL</t>
  </si>
  <si>
    <t>930208-11-5271</t>
  </si>
  <si>
    <t>0137</t>
  </si>
  <si>
    <t>WAN MOHD ZARULHISYAM BIN WAN MOHAMAD HASIM</t>
  </si>
  <si>
    <t>901216-06-5689</t>
  </si>
  <si>
    <t>0138</t>
  </si>
  <si>
    <t>NURUL SOLEHAH BINTI ABDUL AZIZ</t>
  </si>
  <si>
    <t>931218-11-5480</t>
  </si>
  <si>
    <t>ASSISTANT</t>
  </si>
  <si>
    <t>FACILITIES MANAGEMENT</t>
  </si>
  <si>
    <t>0141</t>
  </si>
  <si>
    <t>MOHD HADI BIN ALI</t>
  </si>
  <si>
    <t>870626-11-5061</t>
  </si>
  <si>
    <t>0142</t>
  </si>
  <si>
    <t>WAN AZLI BIN WAN MANSOR</t>
  </si>
  <si>
    <t>820326-06-5749</t>
  </si>
  <si>
    <t>0145</t>
  </si>
  <si>
    <t>TENGKU NOR AFZAN BINTI TENGKU OMAR</t>
  </si>
  <si>
    <t>860402-33-5306</t>
  </si>
  <si>
    <t>0147</t>
  </si>
  <si>
    <t>NUR SYAFIQAH AMIRA BINTI MOHD ZULKEFLI</t>
  </si>
  <si>
    <t>900831-14-5598</t>
  </si>
  <si>
    <t>E2</t>
  </si>
  <si>
    <t>CHEMIST</t>
  </si>
  <si>
    <t>0150</t>
  </si>
  <si>
    <t>NIK MUHAMMAD SHAFILLAH BIN NE MAT</t>
  </si>
  <si>
    <t>910513-06-5567</t>
  </si>
  <si>
    <t>0160</t>
  </si>
  <si>
    <t>ISMAWARNI BINTI ISMAIL</t>
  </si>
  <si>
    <t>880217-01-5720</t>
  </si>
  <si>
    <t>0162</t>
  </si>
  <si>
    <t>NURUL ATIKAH BINTI ABU BAKAR</t>
  </si>
  <si>
    <t>870204-14-5658</t>
  </si>
  <si>
    <t>0174</t>
  </si>
  <si>
    <t>MOKHTAR BIN SHAFIE</t>
  </si>
  <si>
    <t>890512-11-5387</t>
  </si>
  <si>
    <t>0178</t>
  </si>
  <si>
    <t>ALIF FALATIN BIN ABDUL LATIF</t>
  </si>
  <si>
    <t>790302-05-5285</t>
  </si>
  <si>
    <t>PROJECT ENGINEER</t>
  </si>
  <si>
    <t>0179</t>
  </si>
  <si>
    <t>LATIFAH BINTI OMAR</t>
  </si>
  <si>
    <t>800103-02-5944</t>
  </si>
  <si>
    <t>0180</t>
  </si>
  <si>
    <t>ANMAR SARHAN BIN RAZLAN</t>
  </si>
  <si>
    <t>921129-06-5021</t>
  </si>
  <si>
    <t>0183</t>
  </si>
  <si>
    <t>NORHAKIRAH BINTI ABU BAKAR</t>
  </si>
  <si>
    <t>920501-06-5278</t>
  </si>
  <si>
    <t>0191</t>
  </si>
  <si>
    <t>MUHAMMAD ZARUL SYAUQIE BIN MOHD ZAINAL</t>
  </si>
  <si>
    <t>971205-06-6129</t>
  </si>
  <si>
    <t>0194</t>
  </si>
  <si>
    <t>RUZAIDA BINTI MANSOR</t>
  </si>
  <si>
    <t>880826-05-5410</t>
  </si>
  <si>
    <t>0200</t>
  </si>
  <si>
    <t>HAIRUDDIN BIN IDRIS</t>
  </si>
  <si>
    <t>741115-06-5559</t>
  </si>
  <si>
    <t>SR. EXECUTIVE</t>
  </si>
  <si>
    <t>0202</t>
  </si>
  <si>
    <t>MUHAMMAD ADLI SHAFIQ BIN MD ZAIDI</t>
  </si>
  <si>
    <t>981013-06-5737</t>
  </si>
  <si>
    <t>GRAPHIC DESIGNER</t>
  </si>
  <si>
    <t>MARKETING &amp; COMMUNICATION</t>
  </si>
  <si>
    <t>0220</t>
  </si>
  <si>
    <t>WAN ISA BIN WAN ABDUL RAHMAN</t>
  </si>
  <si>
    <t>620413-11-5349</t>
  </si>
  <si>
    <t>EK3</t>
  </si>
  <si>
    <t>CHARGEMAN</t>
  </si>
  <si>
    <t>0221</t>
  </si>
  <si>
    <t>NUR SHAFIQAH SHAHROMLIZAN</t>
  </si>
  <si>
    <t>960411-06-5158</t>
  </si>
  <si>
    <t>0224</t>
  </si>
  <si>
    <t>ABDUL FAUZI BIN JAPAR</t>
  </si>
  <si>
    <t>720629-13-5275</t>
  </si>
  <si>
    <t>0237</t>
  </si>
  <si>
    <t>ANA NADIRAH BINTI MOHD</t>
  </si>
  <si>
    <t>951205-06-5232</t>
  </si>
  <si>
    <t>SECRETARY</t>
  </si>
  <si>
    <t>CORPORATE STRATEGIC OFFICE</t>
  </si>
  <si>
    <t>0238</t>
  </si>
  <si>
    <t>AMIRUL ANUAR BIN MOHD YATIM</t>
  </si>
  <si>
    <t>920323-13-6837</t>
  </si>
  <si>
    <t>0239</t>
  </si>
  <si>
    <t>MUHAMMAD SHAHRUL NIZAM BIN NUDIN</t>
  </si>
  <si>
    <t>951001-06-5513</t>
  </si>
  <si>
    <t>0248</t>
  </si>
  <si>
    <t>MOHAMAD FADZRUL HISYAM BIN ABD WAHAB</t>
  </si>
  <si>
    <t>930805-06-5161</t>
  </si>
  <si>
    <t>0250</t>
  </si>
  <si>
    <t>NURUL IZATI BT BAHARUDDIN</t>
  </si>
  <si>
    <t>900723-06-5638</t>
  </si>
  <si>
    <t>ADMINISTRATION</t>
  </si>
  <si>
    <t>0253</t>
  </si>
  <si>
    <t>NURUL HAFILAH BINTI MOHD YUSOFF</t>
  </si>
  <si>
    <t>890530-03-5436</t>
  </si>
  <si>
    <t>0259B</t>
  </si>
  <si>
    <t>HARIS BIN NASRUN</t>
  </si>
  <si>
    <t>970319-06-5277</t>
  </si>
  <si>
    <t>0260</t>
  </si>
  <si>
    <t>FARAH LIYANA BINTI MOHD GHAZALI</t>
  </si>
  <si>
    <t>870619-06-5414</t>
  </si>
  <si>
    <t>0261</t>
  </si>
  <si>
    <t>WAN AHMAD FAIZ B MAT ISA</t>
  </si>
  <si>
    <t>950328-03-5979</t>
  </si>
  <si>
    <t>0262</t>
  </si>
  <si>
    <t>NURUL IZZAH BINTI ZULKIPLI</t>
  </si>
  <si>
    <t>930708-14-6226</t>
  </si>
  <si>
    <t>SUHAIMI BIN MOHD DAUD</t>
  </si>
  <si>
    <t>920223-03-5633</t>
  </si>
  <si>
    <t>Synbion Sdn Bhd</t>
  </si>
  <si>
    <t>0267</t>
  </si>
  <si>
    <t>MUHAMAD HAFIZUDDIN BIN RAHAIZEK</t>
  </si>
  <si>
    <t>920331-06-5215</t>
  </si>
  <si>
    <t>0268</t>
  </si>
  <si>
    <t>MUHAMMAD HAZIQ IMAN BIN KAMARUL ISAM</t>
  </si>
  <si>
    <t>990624-14-6629</t>
  </si>
  <si>
    <t>0273</t>
  </si>
  <si>
    <t>NOR SHALFIKAH BT ABDUL MAJID</t>
  </si>
  <si>
    <t>910715-06-5290</t>
  </si>
  <si>
    <t>0276</t>
  </si>
  <si>
    <t>NOOR AINA SHAHERA BINTI AHMAD AZMI</t>
  </si>
  <si>
    <t>880511-06-5534</t>
  </si>
  <si>
    <t>0278</t>
  </si>
  <si>
    <t>MOHAMMAD ASZUANSHAH BIN MOHD ASRI</t>
  </si>
  <si>
    <t>990506-06-5609</t>
  </si>
  <si>
    <t>0283</t>
  </si>
  <si>
    <t>NUR SYAZWANI BINTI MOHD NASIR</t>
  </si>
  <si>
    <t>970223-06-5512</t>
  </si>
  <si>
    <t>0284</t>
  </si>
  <si>
    <t>ROFIZA BINTI MANSOR</t>
  </si>
  <si>
    <t>900826-06-5446</t>
  </si>
  <si>
    <t>0287</t>
  </si>
  <si>
    <t>NOOR AIDAYUWATI BINTI ZAKARIA</t>
  </si>
  <si>
    <t>870101-06-6324</t>
  </si>
  <si>
    <t>0288</t>
  </si>
  <si>
    <t>MOHAMAD HAIDAR HUSAINI BIN HALIM</t>
  </si>
  <si>
    <t>960731-06-5149</t>
  </si>
  <si>
    <t>0291</t>
  </si>
  <si>
    <t>MUHAMMAD ZULHILMI BIN MOHAMED ZAIN</t>
  </si>
  <si>
    <t>890914-06-5343</t>
  </si>
  <si>
    <t>0292</t>
  </si>
  <si>
    <t>MUHAMMAD FAIZ BIN OSMAN</t>
  </si>
  <si>
    <t>960729-11-5223</t>
  </si>
  <si>
    <t>APPLICATION SALES ENGINEER</t>
  </si>
  <si>
    <t>0294</t>
  </si>
  <si>
    <t>MOHD IKRAM BIN RAMLI</t>
  </si>
  <si>
    <t>830114-08-5931</t>
  </si>
  <si>
    <t>0295</t>
  </si>
  <si>
    <t>MOHD FAKHRIUDDIN SHAH BIN MOHD ALI</t>
  </si>
  <si>
    <t>901208-06-5603</t>
  </si>
  <si>
    <t>0296</t>
  </si>
  <si>
    <t>NURI ADILAH NASHRULMILLAH BINTI IDRIS</t>
  </si>
  <si>
    <t>910518-03-6044</t>
  </si>
  <si>
    <t>0297</t>
  </si>
  <si>
    <t>NORIZAN BINTI ABU BAKAR</t>
  </si>
  <si>
    <t>890819-10-5714</t>
  </si>
  <si>
    <t>0298</t>
  </si>
  <si>
    <t>MOHD RAIMI SAIFFUDDIN BIN ROHADI</t>
  </si>
  <si>
    <t>910803-06-5311</t>
  </si>
  <si>
    <t>PEST CONTROL SERVICES</t>
  </si>
  <si>
    <t>0299</t>
  </si>
  <si>
    <t>MUNIRA BINTI ARIFUDDIN</t>
  </si>
  <si>
    <t>970915-12-6726</t>
  </si>
  <si>
    <t>0300</t>
  </si>
  <si>
    <t>UMI KALSYUM BINTI ABDULLAH PANI</t>
  </si>
  <si>
    <t>960430-06-5268</t>
  </si>
  <si>
    <t>0301</t>
  </si>
  <si>
    <t>MOHAMMAD FAIZ AZMI BIN AHMAD NORDIN</t>
  </si>
  <si>
    <t>910516-11-5179</t>
  </si>
  <si>
    <t>0306</t>
  </si>
  <si>
    <t>MUHAMMAD RIDZWAN BIN MOHD ALI HAMI</t>
  </si>
  <si>
    <t>941004-06-5165</t>
  </si>
  <si>
    <t>0307</t>
  </si>
  <si>
    <t>NOR ZAIDATUL BASHIRAH BINTI ZAHRATAN NOR</t>
  </si>
  <si>
    <t>900802-06-5548</t>
  </si>
  <si>
    <t>0308A</t>
  </si>
  <si>
    <t>YANTY NUR AIN BINTI AZIZ</t>
  </si>
  <si>
    <t>931022-06-5944</t>
  </si>
  <si>
    <t>AHMAD ALFIRDAUS BIN MOHAMED NOOR</t>
  </si>
  <si>
    <t>870804-29-5043</t>
  </si>
  <si>
    <t>0311</t>
  </si>
  <si>
    <t>MOHD FAIZUAN BIN ABD GHANI</t>
  </si>
  <si>
    <t>951130-06-5229</t>
  </si>
  <si>
    <t>0312</t>
  </si>
  <si>
    <t>MUHAMMAD ZAMANI BIN ABDUL MANAF</t>
  </si>
  <si>
    <t>791203-06-5191</t>
  </si>
  <si>
    <t>DRIVER CUM DESPATCH</t>
  </si>
  <si>
    <t>0313</t>
  </si>
  <si>
    <t>SITI ZAKIAH BINTI MOHD RIDZUAN</t>
  </si>
  <si>
    <t>981214-06-5354</t>
  </si>
  <si>
    <t>0314</t>
  </si>
  <si>
    <t>NOR AMIRA BINTI OTHMAN</t>
  </si>
  <si>
    <t>890504-11-5192</t>
  </si>
  <si>
    <t>GROUP PROCUREMENT</t>
  </si>
  <si>
    <t>0319</t>
  </si>
  <si>
    <t>ZULKIFLI BIN MAT YAHYA</t>
  </si>
  <si>
    <t>890603-11-5665</t>
  </si>
  <si>
    <t>ENERGY OFFICER</t>
  </si>
  <si>
    <t>0322</t>
  </si>
  <si>
    <t>ANIS FATEHA BINTI BAKAR</t>
  </si>
  <si>
    <t>880506-06-5636</t>
  </si>
  <si>
    <t>VERIFIER</t>
  </si>
  <si>
    <t>0323</t>
  </si>
  <si>
    <t>MUHAMMAD SALIHIN BIN RAZALI</t>
  </si>
  <si>
    <t>881006-11-5435</t>
  </si>
  <si>
    <t>0324</t>
  </si>
  <si>
    <t>AHMAD AMIN AIZAT BIN SAIFUL BAHARI</t>
  </si>
  <si>
    <t>980428-06-5419</t>
  </si>
  <si>
    <t>0325</t>
  </si>
  <si>
    <t>MUHAMMAD ARIF IRFAN BIN AALI ZAINI</t>
  </si>
  <si>
    <t>010928-06-0609</t>
  </si>
  <si>
    <t>JR. MODELLER</t>
  </si>
  <si>
    <t>0326</t>
  </si>
  <si>
    <t>NORSHAMIMIE BINTI CHE MUD</t>
  </si>
  <si>
    <t>990412-03-6364</t>
  </si>
  <si>
    <t>BIM MODELLER</t>
  </si>
  <si>
    <t>0327</t>
  </si>
  <si>
    <t>MOHD FAIZ BIN ABD RAHAD</t>
  </si>
  <si>
    <t>890529-03-5965</t>
  </si>
  <si>
    <t>0328</t>
  </si>
  <si>
    <t>HANIS RUZAINI BINTI MAT OTHMAN</t>
  </si>
  <si>
    <t>980611-06-6022</t>
  </si>
  <si>
    <t>0331</t>
  </si>
  <si>
    <t>NOR HAYA BINTI YAHAYA</t>
  </si>
  <si>
    <t>910116-01-5670</t>
  </si>
  <si>
    <t>0333</t>
  </si>
  <si>
    <t>ZARIZAL NIZAM BIN ABDUL MANAN</t>
  </si>
  <si>
    <t>791111-04-5329</t>
  </si>
  <si>
    <t>MATERIAL CONTROLLER</t>
  </si>
  <si>
    <t>0335</t>
  </si>
  <si>
    <t>SITI NUR AIN BINTI CHE ADAN</t>
  </si>
  <si>
    <t>971220-03-7158</t>
  </si>
  <si>
    <t>0338</t>
  </si>
  <si>
    <t>MUHAMMAD IZZUAN BIN ABD AZIZ</t>
  </si>
  <si>
    <t>970712-03-5795</t>
  </si>
  <si>
    <t>0344</t>
  </si>
  <si>
    <t>MOHAMED MUSTAKEEN BIN MUSTAFFA CHEY</t>
  </si>
  <si>
    <t>980817-06-6079</t>
  </si>
  <si>
    <t>0345</t>
  </si>
  <si>
    <t>NURENA FATIHAH BINTI MOKHTAR</t>
  </si>
  <si>
    <t>990525-06-5188</t>
  </si>
  <si>
    <t>ADMINISTRATION CLERK</t>
  </si>
  <si>
    <t>MOHD ZAHIR BIN MD NOR</t>
  </si>
  <si>
    <t>0349</t>
  </si>
  <si>
    <t>MUHAMMAD HAFIZUDDIN BIN AZMI</t>
  </si>
  <si>
    <t>960125-06-5085</t>
  </si>
  <si>
    <t>ASSISTANT ARCHITECT</t>
  </si>
  <si>
    <t>0357</t>
  </si>
  <si>
    <t>MUHAMMAD ARIF BIN SHAMSUDDIN</t>
  </si>
  <si>
    <t>950608-06-5259</t>
  </si>
  <si>
    <t>0359</t>
  </si>
  <si>
    <t>AZZA HASLIJA BIN JAMALUDIN</t>
  </si>
  <si>
    <t>730118-11-5423</t>
  </si>
  <si>
    <t>HEAD OF HUMAN RESOURCES &amp; ADMINISTRATION (VP)</t>
  </si>
  <si>
    <t>HUMAN RESOURCES &amp; ADMINISTRATION</t>
  </si>
  <si>
    <t>0369</t>
  </si>
  <si>
    <t>MASNIRA KAMSARI BINTI MUSTAFA</t>
  </si>
  <si>
    <t>870330-11-5302</t>
  </si>
  <si>
    <t>GB</t>
  </si>
  <si>
    <t>GENERAL WORKER</t>
  </si>
  <si>
    <t>FACILITY CUSTODIAL SERVICES</t>
  </si>
  <si>
    <t>0340</t>
  </si>
  <si>
    <t>SITI MASZANA BINTI TEH</t>
  </si>
  <si>
    <t>880819-06-5450</t>
  </si>
  <si>
    <t>LEADER GENERAL WORKER</t>
  </si>
  <si>
    <t>0356</t>
  </si>
  <si>
    <t>MUHAMMAD HAZIQ BIN ZAMRI</t>
  </si>
  <si>
    <t>991201-06-6007</t>
  </si>
  <si>
    <t>0342</t>
  </si>
  <si>
    <t>MUHAMMAD NUR SHAFIQ BIN ARAZMI</t>
  </si>
  <si>
    <t>920117-06-5089</t>
  </si>
  <si>
    <t>0348</t>
  </si>
  <si>
    <t>HAIKAL ZUL HAKIM BIN MOHAMAD ZUL</t>
  </si>
  <si>
    <t>991114-06-6287</t>
  </si>
  <si>
    <t>0358</t>
  </si>
  <si>
    <t>MUHAMMAD ALIF ZIKRI BIN MOHD FOUZI</t>
  </si>
  <si>
    <t>990401-10-5889</t>
  </si>
  <si>
    <t>0363</t>
  </si>
  <si>
    <t>NABILAH HUSNA BINTI OMAR</t>
  </si>
  <si>
    <t>951122-04-5666</t>
  </si>
  <si>
    <t>0343</t>
  </si>
  <si>
    <t>MUHAMMAD RUZAINI BIN ABD RAZAK</t>
  </si>
  <si>
    <t>0354</t>
  </si>
  <si>
    <t>NUR LIYANA AMIRA BINTI SABRI</t>
  </si>
  <si>
    <t>0355</t>
  </si>
  <si>
    <t>MUHAMMAD AZIZ ASYRAF BIN AHMAD</t>
  </si>
  <si>
    <t>FACILITY ENGINEERING AND OPERATION MAINTENANCE</t>
  </si>
  <si>
    <t>0366</t>
  </si>
  <si>
    <t>0373</t>
  </si>
  <si>
    <t>NOOR SOLEHAH BINTI ABDULLAH SUHAIMI</t>
  </si>
  <si>
    <t>0368</t>
  </si>
  <si>
    <t>NORFATIHATUL ARIFA BINTI ZAINOL AKMAR</t>
  </si>
  <si>
    <t>0382</t>
  </si>
  <si>
    <t>NOOR AZITA BINTI IBRAHIM</t>
  </si>
  <si>
    <t>HEAD OF COMPLIANCE &amp; INTEGRITY</t>
  </si>
  <si>
    <t>COMPLIANCE &amp; INTEGRITY</t>
  </si>
  <si>
    <t>0379</t>
  </si>
  <si>
    <t>SUHARYATI BINTI SAIOM</t>
  </si>
  <si>
    <t>0381</t>
  </si>
  <si>
    <t>MUHAMMAD AIZAD BIN AWANG NGAH</t>
  </si>
  <si>
    <t>M002</t>
  </si>
  <si>
    <t>ROHAYA BINTI MOHD NOR</t>
  </si>
  <si>
    <t>670602-03-5896</t>
  </si>
  <si>
    <t>M009</t>
  </si>
  <si>
    <t>SITI NORHIDAYAH BINTI JAMIL</t>
  </si>
  <si>
    <t>920112-06-5370</t>
  </si>
  <si>
    <t>M013</t>
  </si>
  <si>
    <t>FARA WAHIDA BINTI HASSIM</t>
  </si>
  <si>
    <t>800731-08-5702</t>
  </si>
  <si>
    <t>M017</t>
  </si>
  <si>
    <t>ZURAINI BINTI AHMAD</t>
  </si>
  <si>
    <t>761011-06-5616</t>
  </si>
  <si>
    <t>M019</t>
  </si>
  <si>
    <t>ALIZA BINTI AHMAD</t>
  </si>
  <si>
    <t>690719-02-5542</t>
  </si>
  <si>
    <t>M021</t>
  </si>
  <si>
    <t>SEHANI BINTI MARSAN</t>
  </si>
  <si>
    <t>590101-10-7484</t>
  </si>
  <si>
    <t>M025</t>
  </si>
  <si>
    <t>MOHD KHAIRUDDIN BIN AWANG @ HASYIM</t>
  </si>
  <si>
    <t>800724-06-5359</t>
  </si>
  <si>
    <t>M032</t>
  </si>
  <si>
    <t>SITI FATIMAH BINTI MAD ADNAN</t>
  </si>
  <si>
    <t>910922-06-5736</t>
  </si>
  <si>
    <t>M033</t>
  </si>
  <si>
    <t>KAMARIAH BINTI SEMAN</t>
  </si>
  <si>
    <t>610203-06-5196</t>
  </si>
  <si>
    <t>M034</t>
  </si>
  <si>
    <t>PORIAH BINTI AHMAD</t>
  </si>
  <si>
    <t>640701-07-5538</t>
  </si>
  <si>
    <t>M042</t>
  </si>
  <si>
    <t>BADARIAH BINTI HASSAN</t>
  </si>
  <si>
    <t>640801-06-5732</t>
  </si>
  <si>
    <t>M045</t>
  </si>
  <si>
    <t>WAN NORUL SHAFIQAH HUSSNA BINTI WAN ROR</t>
  </si>
  <si>
    <t>910821-06-5884</t>
  </si>
  <si>
    <t>M057</t>
  </si>
  <si>
    <t>NUDIN BIN NAWANG</t>
  </si>
  <si>
    <t>650420-03-5969</t>
  </si>
  <si>
    <t>M064</t>
  </si>
  <si>
    <t>SITI ZALEHA BINTI KUTOM</t>
  </si>
  <si>
    <t>651116-06-5260</t>
  </si>
  <si>
    <t>M067</t>
  </si>
  <si>
    <t>SALMAH BINTI MOHAMAD</t>
  </si>
  <si>
    <t>600911-10-5866</t>
  </si>
  <si>
    <t>M069</t>
  </si>
  <si>
    <t>NORIYAH BINTI MERAH</t>
  </si>
  <si>
    <t>590121-09-5046</t>
  </si>
  <si>
    <t>M070</t>
  </si>
  <si>
    <t>SAZALINA BINTI MOD YUSOF</t>
  </si>
  <si>
    <t>761008-06-5690</t>
  </si>
  <si>
    <t>M073</t>
  </si>
  <si>
    <t>NURLINKAMALIAH BINTI MOHD AZAN</t>
  </si>
  <si>
    <t>880919-06-5730</t>
  </si>
  <si>
    <t>M079</t>
  </si>
  <si>
    <t>NORAINI IJURA BINTI MOHD IBRAHIM</t>
  </si>
  <si>
    <t>860929-33-5302</t>
  </si>
  <si>
    <t>M080</t>
  </si>
  <si>
    <t>NORAISHAH BINTI JOMRI</t>
  </si>
  <si>
    <t>670110-08-7278</t>
  </si>
  <si>
    <t>M081</t>
  </si>
  <si>
    <t>NOOR ZARINA BINTI JAMIL</t>
  </si>
  <si>
    <t>811031-10-5892</t>
  </si>
  <si>
    <t>M084</t>
  </si>
  <si>
    <t>NORJAMIZA BINTI ABD JABAR</t>
  </si>
  <si>
    <t>770731-06-5678</t>
  </si>
  <si>
    <t>M085</t>
  </si>
  <si>
    <t>RUSNANI BINTI MAT LAZIM</t>
  </si>
  <si>
    <t>610528-06-5354</t>
  </si>
  <si>
    <t>M086</t>
  </si>
  <si>
    <t>ZARINA BINTI GHANI</t>
  </si>
  <si>
    <t>770509-06-5482</t>
  </si>
  <si>
    <t>M087</t>
  </si>
  <si>
    <t>BIDAH BINTI GHANI</t>
  </si>
  <si>
    <t>741212-03-6012</t>
  </si>
  <si>
    <t>M096</t>
  </si>
  <si>
    <t>NORMAH BINTI AWANG</t>
  </si>
  <si>
    <t>660203-02-5894</t>
  </si>
  <si>
    <t>M100</t>
  </si>
  <si>
    <t>MOHD FAIZ BIN JAMIL</t>
  </si>
  <si>
    <t>901003-06-5415</t>
  </si>
  <si>
    <t>M110</t>
  </si>
  <si>
    <t>RAJA RAMLAH BINTI RAJA IBRAHIM</t>
  </si>
  <si>
    <t>700303-03-5348</t>
  </si>
  <si>
    <t>M115</t>
  </si>
  <si>
    <t>NORAINI BINTI MOHAMED NAWAWI</t>
  </si>
  <si>
    <t>721014-06-5076</t>
  </si>
  <si>
    <t>M126</t>
  </si>
  <si>
    <t>MOHD JAMALUDIN BIN MOHD ANIS</t>
  </si>
  <si>
    <t>730512-06-5567</t>
  </si>
  <si>
    <t>M129</t>
  </si>
  <si>
    <t>MOHD IZUWAN BIN MOHD YASIN</t>
  </si>
  <si>
    <t>860528-33-5459</t>
  </si>
  <si>
    <t>M133</t>
  </si>
  <si>
    <t>INTAN SUHANA BINTI ISHAK</t>
  </si>
  <si>
    <t>850709-06-5444</t>
  </si>
  <si>
    <t>M137</t>
  </si>
  <si>
    <t>NOR HIDAYAH BINTI HAIEROL</t>
  </si>
  <si>
    <t>970827-06-5388</t>
  </si>
  <si>
    <t>M146</t>
  </si>
  <si>
    <t>AHMAD BIN YAAKUB</t>
  </si>
  <si>
    <t>740923-02-5091</t>
  </si>
  <si>
    <t>M148</t>
  </si>
  <si>
    <t>ABDUL RAHMAN BIN MOHD YUSOF</t>
  </si>
  <si>
    <t>660512-10-5687</t>
  </si>
  <si>
    <t>M153</t>
  </si>
  <si>
    <t>NOR AZURA BINTI MOHD AZMAN</t>
  </si>
  <si>
    <t>860923-33-5774</t>
  </si>
  <si>
    <t>M164</t>
  </si>
  <si>
    <t>ZULBOKHAIRI BIN MAT TAIB</t>
  </si>
  <si>
    <t>641210-02-5493</t>
  </si>
  <si>
    <t>M165</t>
  </si>
  <si>
    <t>MOHD FADZIL BIN MD ARIFIN</t>
  </si>
  <si>
    <t>780603-06-5293</t>
  </si>
  <si>
    <t>M172</t>
  </si>
  <si>
    <t>ROSMARIANA BINTI MOHD HASHIM</t>
  </si>
  <si>
    <t>800509-06-5508</t>
  </si>
  <si>
    <t>M176</t>
  </si>
  <si>
    <t>MOHD SAIFUL FAHMI BIN AB MALEK</t>
  </si>
  <si>
    <t>980304-06-6073</t>
  </si>
  <si>
    <t>M179</t>
  </si>
  <si>
    <t>MAZILAH BINTI OMAR</t>
  </si>
  <si>
    <t>830427-06-5536</t>
  </si>
  <si>
    <t>M201</t>
  </si>
  <si>
    <t>RUNIZAN BINTI YUSOFF</t>
  </si>
  <si>
    <t>640910-03-6404</t>
  </si>
  <si>
    <t>M202</t>
  </si>
  <si>
    <t>FARIDAH BINTI JUMDAIL</t>
  </si>
  <si>
    <t>861119-49-5616</t>
  </si>
  <si>
    <t>M205</t>
  </si>
  <si>
    <t>KHZIMAH BINTI HASSAN</t>
  </si>
  <si>
    <t>650115-11-5292</t>
  </si>
  <si>
    <t>M210</t>
  </si>
  <si>
    <t>NOORMIRA BINTI MD JAMION</t>
  </si>
  <si>
    <t>760222-06-5080</t>
  </si>
  <si>
    <t>M212</t>
  </si>
  <si>
    <t>NURUL AZILA BINTI MUSA</t>
  </si>
  <si>
    <t>960525-06-5076</t>
  </si>
  <si>
    <t>M223</t>
  </si>
  <si>
    <t>HALIATUS SAKDIAH BINTI LATIF</t>
  </si>
  <si>
    <t>890923-06-5476</t>
  </si>
  <si>
    <t>M225</t>
  </si>
  <si>
    <t>MUSTAPHA BIN MOHAMED</t>
  </si>
  <si>
    <t>720607-06-5587</t>
  </si>
  <si>
    <t>M227</t>
  </si>
  <si>
    <t>NAZATULSELA BINTI PUTEH</t>
  </si>
  <si>
    <t>900127-10-5576</t>
  </si>
  <si>
    <t>M234</t>
  </si>
  <si>
    <t>APISAH BINTI ALIAS</t>
  </si>
  <si>
    <t>680601-03-6140</t>
  </si>
  <si>
    <t>M235</t>
  </si>
  <si>
    <t>NURUL AISHAH WONG BINTI ABDULLAH</t>
  </si>
  <si>
    <t>690630-06-5054</t>
  </si>
  <si>
    <t>M239</t>
  </si>
  <si>
    <t>CHE NOORAZITA BT CHE KHALID</t>
  </si>
  <si>
    <t>871204-11-5322</t>
  </si>
  <si>
    <t>M242</t>
  </si>
  <si>
    <t>NURUL FARHANA BT MOHD NOR</t>
  </si>
  <si>
    <t>961014-06-5132</t>
  </si>
  <si>
    <t>M243</t>
  </si>
  <si>
    <t>AZRUN BIN KAMARUDDIN</t>
  </si>
  <si>
    <t>760605-11-5313</t>
  </si>
  <si>
    <t>M249</t>
  </si>
  <si>
    <t>MOHD ROSLAN BIN DARUS</t>
  </si>
  <si>
    <t>850502-06-5455</t>
  </si>
  <si>
    <t>M250</t>
  </si>
  <si>
    <t>NORSAHIDA BINTI MALIKI</t>
  </si>
  <si>
    <t>900220-06-5302</t>
  </si>
  <si>
    <t>M254</t>
  </si>
  <si>
    <t>AZIERA NATASHA BINTI SUHIRMAN</t>
  </si>
  <si>
    <t>000816-06-0226</t>
  </si>
  <si>
    <t>M258</t>
  </si>
  <si>
    <t>MUHAMMAD NUR AMIRUL BIN SAMSUDDIN</t>
  </si>
  <si>
    <t>941106-06-5051</t>
  </si>
  <si>
    <t>M261</t>
  </si>
  <si>
    <t>MOHD AMIRUL ASRAF BIN AWANG</t>
  </si>
  <si>
    <t>890112-06-5501</t>
  </si>
  <si>
    <t>M263</t>
  </si>
  <si>
    <t>MASLINA BINTI JOHARI</t>
  </si>
  <si>
    <t>951215-06-5244</t>
  </si>
  <si>
    <t>M264</t>
  </si>
  <si>
    <t>JOZIENA BT JOHARI</t>
  </si>
  <si>
    <t>840106-06-5390</t>
  </si>
  <si>
    <t>M265</t>
  </si>
  <si>
    <t>ROHIMAH BINTI ABDULLAH</t>
  </si>
  <si>
    <t>640404-03-5716</t>
  </si>
  <si>
    <t>M269</t>
  </si>
  <si>
    <t>AZREN BT MOHAMMAD ARIFF</t>
  </si>
  <si>
    <t>850601-06-5506</t>
  </si>
  <si>
    <t>M270</t>
  </si>
  <si>
    <t>MUHAMMAD ZAINUDDIN B IDRIS</t>
  </si>
  <si>
    <t>770308-03-6255</t>
  </si>
  <si>
    <t>M272</t>
  </si>
  <si>
    <t>MUHAMMAD SYAZWAN BIN MAD YUSOF</t>
  </si>
  <si>
    <t>941219-06-5015</t>
  </si>
  <si>
    <t>M275</t>
  </si>
  <si>
    <t>SAMAT BIN SALLAM</t>
  </si>
  <si>
    <t>660918-06-5451</t>
  </si>
  <si>
    <t>M282</t>
  </si>
  <si>
    <t>IZZATI SYAZAMIRA BINTI AZHAR</t>
  </si>
  <si>
    <t>920429-06-5248</t>
  </si>
  <si>
    <t>M283</t>
  </si>
  <si>
    <t>ASLIZA BINTI SAIMIN</t>
  </si>
  <si>
    <t>740315-11-5042</t>
  </si>
  <si>
    <t>M284</t>
  </si>
  <si>
    <t>MOHD SUHAIMI BIN ABDUL RASID</t>
  </si>
  <si>
    <t>850702-06-5011</t>
  </si>
  <si>
    <t>M286</t>
  </si>
  <si>
    <t>MOHD AIDIL BIN SARIMAN</t>
  </si>
  <si>
    <t>840904-10-5289</t>
  </si>
  <si>
    <t>M288</t>
  </si>
  <si>
    <t>MOHD FAUZI BIN RAZALI</t>
  </si>
  <si>
    <t>761126-10-5673</t>
  </si>
  <si>
    <t>M289</t>
  </si>
  <si>
    <t>ZAITUN BT IBRAHIM</t>
  </si>
  <si>
    <t>740407-06-5310</t>
  </si>
  <si>
    <t>M292</t>
  </si>
  <si>
    <t>ROSLINA BINTI HASHIM</t>
  </si>
  <si>
    <t>701113-07-5458</t>
  </si>
  <si>
    <t>M293</t>
  </si>
  <si>
    <t>MOHD HAFIZ BIN ROSLAN</t>
  </si>
  <si>
    <t>880524-06-5859</t>
  </si>
  <si>
    <t>M296</t>
  </si>
  <si>
    <t>950524-06-5999</t>
  </si>
  <si>
    <t>M309</t>
  </si>
  <si>
    <t>NURULLAILI BINTI MOHD AYUB</t>
  </si>
  <si>
    <t>770713-06-5586</t>
  </si>
  <si>
    <t>M310</t>
  </si>
  <si>
    <t>HASLINA BINTI MAT ZAIN</t>
  </si>
  <si>
    <t>870621-06-5042</t>
  </si>
  <si>
    <t>M325</t>
  </si>
  <si>
    <t>DIN BIN MOHAMED YUSOF</t>
  </si>
  <si>
    <t>720825-06-5059</t>
  </si>
  <si>
    <t>M326</t>
  </si>
  <si>
    <t>ZALINA BINTI AWANG NGAH</t>
  </si>
  <si>
    <t>711121-08-6068</t>
  </si>
  <si>
    <t>M327</t>
  </si>
  <si>
    <t>ZAHARUDDIN BIN NUDIN</t>
  </si>
  <si>
    <t>981026-06-6405</t>
  </si>
  <si>
    <t>M329</t>
  </si>
  <si>
    <t>SITI AMIRA BINTI ABU BAKAR</t>
  </si>
  <si>
    <t>890924-08-6236</t>
  </si>
  <si>
    <t>M331</t>
  </si>
  <si>
    <t>SHAHRIM BIN JUBIR</t>
  </si>
  <si>
    <t>921114-06-5301</t>
  </si>
  <si>
    <t>M334</t>
  </si>
  <si>
    <t>ASIAH BINTI MOHAMED</t>
  </si>
  <si>
    <t>770717-02-6090</t>
  </si>
  <si>
    <t>M336</t>
  </si>
  <si>
    <t>SHAMSUL SHAZWAN BIN ABDUL RASID</t>
  </si>
  <si>
    <t>950317-06-5101</t>
  </si>
  <si>
    <t>M337</t>
  </si>
  <si>
    <t>MUHAMMAD HARIS BIN HARON @ KASSIM</t>
  </si>
  <si>
    <t>830912-06-5927</t>
  </si>
  <si>
    <t>M339</t>
  </si>
  <si>
    <t>KHAMISAH BINTI ABDUL RAHMAN</t>
  </si>
  <si>
    <t>720907-06-5466</t>
  </si>
  <si>
    <t>M340</t>
  </si>
  <si>
    <t>RAZLAN IZWAN BIN ROSLI</t>
  </si>
  <si>
    <t>970711-06-5343</t>
  </si>
  <si>
    <t>M341</t>
  </si>
  <si>
    <t>ZURINA BINTI SUID</t>
  </si>
  <si>
    <t>800831-02-5782</t>
  </si>
  <si>
    <t>M342</t>
  </si>
  <si>
    <t>ZUBIR BIN DZULKAFLE</t>
  </si>
  <si>
    <t>811214-06-5213</t>
  </si>
  <si>
    <t>M343</t>
  </si>
  <si>
    <t>MOHAMAD AMRI BIN MOHAMAD AMIN</t>
  </si>
  <si>
    <t>930420-06-5275</t>
  </si>
  <si>
    <t>M344</t>
  </si>
  <si>
    <t>NORAZIAM BINTI PUTEH</t>
  </si>
  <si>
    <t>810419-10-5608</t>
  </si>
  <si>
    <t>M345</t>
  </si>
  <si>
    <t>MOHAMAD NAZERI BIN AWANG</t>
  </si>
  <si>
    <t>761202-02-5887</t>
  </si>
  <si>
    <t>M346</t>
  </si>
  <si>
    <t>ZALEHA BINTI SUDIN</t>
  </si>
  <si>
    <t>690105-02-5564</t>
  </si>
  <si>
    <t>M347</t>
  </si>
  <si>
    <t>ANISAH BINTI SAMSURI</t>
  </si>
  <si>
    <t>711111-10-6168</t>
  </si>
  <si>
    <t>M348</t>
  </si>
  <si>
    <t>CAHAYA RAMULIA BINTI AWANG IBRAHIM</t>
  </si>
  <si>
    <t>920729-06-5274</t>
  </si>
  <si>
    <t>M349</t>
  </si>
  <si>
    <t>NURFARAHIM BINTI MOHD DAHALAN</t>
  </si>
  <si>
    <t>890119-06-6056</t>
  </si>
  <si>
    <t>M350</t>
  </si>
  <si>
    <t>HALIJAH BINTI DERAMAN</t>
  </si>
  <si>
    <t>650420-03-5440</t>
  </si>
  <si>
    <t>M352</t>
  </si>
  <si>
    <t>MOHAMAD SYAFIQ BIN MOHAMAD</t>
  </si>
  <si>
    <t>011104-06-0571</t>
  </si>
  <si>
    <t>M354</t>
  </si>
  <si>
    <t>SHAZNA LIZWA BINTI YUSOFF</t>
  </si>
  <si>
    <t>951228-06-5120</t>
  </si>
  <si>
    <t>M355</t>
  </si>
  <si>
    <t>NOOR AIN BINTI ABU KASSIM</t>
  </si>
  <si>
    <t>930408-06-5192</t>
  </si>
  <si>
    <t>M357</t>
  </si>
  <si>
    <t>NURUL AIN SYAFIKA BINTI AHMAD JAMIL</t>
  </si>
  <si>
    <t>951113-11-5554</t>
  </si>
  <si>
    <t>M359</t>
  </si>
  <si>
    <t>MOHD HAZIM BIN ROSLY</t>
  </si>
  <si>
    <t>920828-06-5405</t>
  </si>
  <si>
    <t>M361</t>
  </si>
  <si>
    <t>ISA BIN HASAN</t>
  </si>
  <si>
    <t>880523-06-5371</t>
  </si>
  <si>
    <t>M362</t>
  </si>
  <si>
    <t>HABIBAH BINTI HASHIMI</t>
  </si>
  <si>
    <t>850411-06-5046</t>
  </si>
  <si>
    <t>M363</t>
  </si>
  <si>
    <t>MOHD NURHISYAM BIN MOHD ROZAIDI</t>
  </si>
  <si>
    <t>930513-06-5573</t>
  </si>
  <si>
    <t>M364</t>
  </si>
  <si>
    <t>ZAITUN BINTI AWANG IBRAHIM</t>
  </si>
  <si>
    <t>851008-06-5462</t>
  </si>
  <si>
    <t>M368</t>
  </si>
  <si>
    <t>AFZAN BINTI BAKAR</t>
  </si>
  <si>
    <t>770822-06-5892</t>
  </si>
  <si>
    <t>M369</t>
  </si>
  <si>
    <t>SAPINAH BINTI ABDUL RAZAK</t>
  </si>
  <si>
    <t>660615-06-5518</t>
  </si>
  <si>
    <t>M370</t>
  </si>
  <si>
    <t>HALIMAH BINTI SANUSI</t>
  </si>
  <si>
    <t>730624-01-5038</t>
  </si>
  <si>
    <t>M407</t>
  </si>
  <si>
    <t>NORAINI BINTI AWANG IBRAHIM</t>
  </si>
  <si>
    <t>761012-10-5448</t>
  </si>
  <si>
    <t>M408</t>
  </si>
  <si>
    <t>NOR HIDAYAH BINTI AZMI</t>
  </si>
  <si>
    <t>880901-06-5206</t>
  </si>
  <si>
    <t>M415</t>
  </si>
  <si>
    <t>MUHAMMAD RAFIZI BIN ROSLI</t>
  </si>
  <si>
    <t>950701-06-5077</t>
  </si>
  <si>
    <t>M422</t>
  </si>
  <si>
    <t>ZURAIDA BINTI SUID</t>
  </si>
  <si>
    <t>850913-06-5660</t>
  </si>
  <si>
    <t>M424</t>
  </si>
  <si>
    <t>NORZUNAINE BINTI ZAUKLFI</t>
  </si>
  <si>
    <t>860424-33-5112</t>
  </si>
  <si>
    <t>M429</t>
  </si>
  <si>
    <t>MUHAMMAD DANIEL HAIKAL BIN ABDULLAH</t>
  </si>
  <si>
    <t>020806-06-0853</t>
  </si>
  <si>
    <t>M433</t>
  </si>
  <si>
    <t>NUR AMERATUL AKMA BINTI MD SAAD</t>
  </si>
  <si>
    <t>920727-06-5406</t>
  </si>
  <si>
    <t>M434</t>
  </si>
  <si>
    <t>SITI AISYAH BINTI ABU BAKAR</t>
  </si>
  <si>
    <t>980814-06-5038</t>
  </si>
  <si>
    <t>M435</t>
  </si>
  <si>
    <t>AINUR MARDIYAH SHAHRIL BINTI ABDUL RAHMAN</t>
  </si>
  <si>
    <t>041211-05-0456</t>
  </si>
  <si>
    <t>M436</t>
  </si>
  <si>
    <t>SHARIFAH NUR AIMIE NABILA BINTI SYED ALWI</t>
  </si>
  <si>
    <t>950611-06-5196</t>
  </si>
  <si>
    <t>M437</t>
  </si>
  <si>
    <t>NUR NILIS SOHA BINTI ABD HAMID</t>
  </si>
  <si>
    <t>960909-06-5294</t>
  </si>
  <si>
    <t>M438</t>
  </si>
  <si>
    <t>MUHAMAD ASAARI BIN JAMLI</t>
  </si>
  <si>
    <t>860618-08-5369</t>
  </si>
  <si>
    <t>M441</t>
  </si>
  <si>
    <t>SAIFULLAH BIN SALLEHUDIN</t>
  </si>
  <si>
    <t>970316-06-5829</t>
  </si>
  <si>
    <t>M428</t>
  </si>
  <si>
    <t>MOHD FARID BIN MOHAMMAD</t>
  </si>
  <si>
    <t>910723-06-5215</t>
  </si>
  <si>
    <t>M416</t>
  </si>
  <si>
    <t>SALINA BINTI HASHIM</t>
  </si>
  <si>
    <t>670411-08-6156</t>
  </si>
  <si>
    <t>M423</t>
  </si>
  <si>
    <t>NUR HASYIMAH BINTI HARUN</t>
  </si>
  <si>
    <t>991201-06-5354</t>
  </si>
  <si>
    <t>M447</t>
  </si>
  <si>
    <t>NUR FATIN NADHIRAH BINTI SALMI</t>
  </si>
  <si>
    <t>030521-02-0742</t>
  </si>
  <si>
    <t>M417</t>
  </si>
  <si>
    <t>NOR SYAFIQAH SYAHIRA BINTI SAMSIR</t>
  </si>
  <si>
    <t>M445</t>
  </si>
  <si>
    <t>NOR AZIRA BINTI REJAB</t>
  </si>
  <si>
    <t>M450</t>
  </si>
  <si>
    <t>RAHIM BIN MAT NOOR</t>
  </si>
  <si>
    <t>M458</t>
  </si>
  <si>
    <t>DAYANG NORLELA BINTI ABANG DENI</t>
  </si>
  <si>
    <t>0386</t>
  </si>
  <si>
    <t>0387</t>
  </si>
  <si>
    <t>WAN ABDUL HADI BIN WAN SULAIMAN</t>
  </si>
  <si>
    <t>AHMAD FARITH BIN AHMAD ZULKHI</t>
  </si>
  <si>
    <t>0385</t>
  </si>
  <si>
    <t>EXECUTIVE, TECHNICAL</t>
  </si>
  <si>
    <t>0390</t>
  </si>
  <si>
    <t>NUR AMIRAH SYAHIRAH BINTI MD YUSNI</t>
  </si>
  <si>
    <t>0350</t>
  </si>
  <si>
    <t>MUHAMAD AMIR ASYRAF BIN ABDUL MUBIN</t>
  </si>
  <si>
    <t>0351</t>
  </si>
  <si>
    <t>LUKMAN HAKIM BIN ABDULLAH</t>
  </si>
  <si>
    <t>AUDIT &amp; RISK MANAGEMENT</t>
  </si>
  <si>
    <t>0375</t>
  </si>
  <si>
    <t>M461</t>
  </si>
  <si>
    <t>NORMAR BINTI MOHD HASHIM</t>
  </si>
  <si>
    <t xml:space="preserve">MUHAMMAD AMMAR BIN KHOIRUL SUKRUN	</t>
  </si>
  <si>
    <t>M490</t>
  </si>
  <si>
    <t>NOR AZURA BINTI REJAB</t>
  </si>
  <si>
    <t>820119-06-5746</t>
  </si>
  <si>
    <t>0376</t>
  </si>
  <si>
    <t>YUSRIAZUAN BIN ISMAIL</t>
  </si>
  <si>
    <t>900628-06-5939</t>
  </si>
  <si>
    <t>0388</t>
  </si>
  <si>
    <t>SYAFI ARIF FADLI BIN SUHAIMI</t>
  </si>
  <si>
    <t>0389</t>
  </si>
  <si>
    <t>FAKHRUL IMADI BIN FAUZI</t>
  </si>
  <si>
    <t>0393</t>
  </si>
  <si>
    <t>NOOR HAZWANI BINTI MOHD AZMI</t>
  </si>
  <si>
    <t>0394</t>
  </si>
  <si>
    <t>NUR HIDAYAH BINTI HIDMAN</t>
  </si>
  <si>
    <t>M418</t>
  </si>
  <si>
    <t>SITI AISHAH BINTI HALIM</t>
  </si>
  <si>
    <t>NUR NADIAH BINTI KAMARUZAMAN</t>
  </si>
  <si>
    <t>ASSISTANT (TEMP)</t>
  </si>
  <si>
    <t>0377A</t>
  </si>
  <si>
    <t>MOHAMAD SUBINI BIN ABDUL SAMAT</t>
  </si>
  <si>
    <t>0380</t>
  </si>
  <si>
    <t>AHMAD MUZAIDI BIN AB RAZAB</t>
  </si>
  <si>
    <t>910725-06-5681</t>
  </si>
  <si>
    <t>900528-03-5767</t>
  </si>
  <si>
    <t>ADMINISTRATION CUM MARKETING SUPPORT</t>
  </si>
  <si>
    <t>0384</t>
  </si>
  <si>
    <t>MUHAMMAD ZULHAKIMI BIN ZULKIPLI</t>
  </si>
  <si>
    <t>0395</t>
  </si>
  <si>
    <t>NOR RAHIZAH BINTI ABDUL RAHIM</t>
  </si>
  <si>
    <t>980405-06-5037</t>
  </si>
  <si>
    <t>810401-04-5176</t>
  </si>
  <si>
    <t>0371</t>
  </si>
  <si>
    <t>MUHAMMAD AZHARI BIN ARIFFIN</t>
  </si>
  <si>
    <t>940110-06-5527</t>
  </si>
  <si>
    <t>0374</t>
  </si>
  <si>
    <t>MUHAMMAD YASIIR DARWIIS BIN OSMAN</t>
  </si>
  <si>
    <t>020910-06-0247</t>
  </si>
  <si>
    <t>M421</t>
  </si>
  <si>
    <t>NUR DAYANA IZZATI BINTI SALMI</t>
  </si>
  <si>
    <t>010606-06-0104</t>
  </si>
  <si>
    <t>M446</t>
  </si>
  <si>
    <t>MUHAMMAD HANIF BIN MOHD AZAN</t>
  </si>
  <si>
    <t>041127-06-0491</t>
  </si>
  <si>
    <t>M475</t>
  </si>
  <si>
    <t>SYARIFAH NURUL AISYAH BINTI SYED MOHAMAD NOR</t>
  </si>
  <si>
    <t>921031-06-5576</t>
  </si>
  <si>
    <t>M497</t>
  </si>
  <si>
    <t>MUHAMMAD FADHIL HAKIMI BIN MOHD FAUZI</t>
  </si>
  <si>
    <t>M554</t>
  </si>
  <si>
    <t>NOR FAMIZA BINTI MOHD BAKERY</t>
  </si>
  <si>
    <t>030721-10-0229</t>
  </si>
  <si>
    <t>900722-03-5998</t>
  </si>
  <si>
    <t>0008A</t>
  </si>
  <si>
    <t>0016A</t>
  </si>
  <si>
    <t>0310A</t>
  </si>
  <si>
    <t>0400</t>
  </si>
  <si>
    <t>MUHAMMAD AMIRUL AMIN BIN MOHAMAD ASRI</t>
  </si>
  <si>
    <t>010504-06-0111</t>
  </si>
  <si>
    <t>0403</t>
  </si>
  <si>
    <t>RABIATUL ADAWIYAH BINTI AHZAHAR</t>
  </si>
  <si>
    <t>0401</t>
  </si>
  <si>
    <t>MOHD SABARUDDIN BIN MOHD SALLEH</t>
  </si>
  <si>
    <t>0406</t>
  </si>
  <si>
    <t>HASMIZA BINTI BAHARUM</t>
  </si>
  <si>
    <t>0402</t>
  </si>
  <si>
    <t>AHMAD AISAR BIN NOR AZHA</t>
  </si>
  <si>
    <t>0399</t>
  </si>
  <si>
    <t>0407</t>
  </si>
  <si>
    <t>M509</t>
  </si>
  <si>
    <t>M525</t>
  </si>
  <si>
    <t>M526</t>
  </si>
  <si>
    <t>M528</t>
  </si>
  <si>
    <t>M529</t>
  </si>
  <si>
    <t>M530</t>
  </si>
  <si>
    <t>ABDUL RAOF ASHRAF BIN ABDUL RAZAK</t>
  </si>
  <si>
    <t>SAUDAH BINTI AB WAHAB</t>
  </si>
  <si>
    <t>ZAIDAHWATI BINTI MORAD</t>
  </si>
  <si>
    <t>NORAISYAH BINTI SARTONI</t>
  </si>
  <si>
    <t>SITI ROHAYU BINTI ABD AZIZ</t>
  </si>
  <si>
    <t>MUHAMMAD QAIYUM BIN JAMALUDEAN</t>
  </si>
  <si>
    <t>MUHAMMAD HAFIZUDDIN BIN MOHD ROZI</t>
  </si>
  <si>
    <t>960723-06-5069</t>
  </si>
  <si>
    <t>911025-06-5685</t>
  </si>
  <si>
    <t>971029-06-5927</t>
  </si>
  <si>
    <t>981129-06-5210</t>
  </si>
  <si>
    <t>910801-03-5469</t>
  </si>
  <si>
    <t>991112-06-5387</t>
  </si>
  <si>
    <t>970725-06-5598</t>
  </si>
  <si>
    <t>910424-06-5311</t>
  </si>
  <si>
    <t>010125-11-0086</t>
  </si>
  <si>
    <t>960822-03-5455</t>
  </si>
  <si>
    <t>010727-11-0155</t>
  </si>
  <si>
    <t>970525-01-5748</t>
  </si>
  <si>
    <t>950802-06-5199</t>
  </si>
  <si>
    <t>960523-33-5001</t>
  </si>
  <si>
    <t>891220-05-5292</t>
  </si>
  <si>
    <t>910225-06-5722</t>
  </si>
  <si>
    <t>950104-06-5482</t>
  </si>
  <si>
    <t>950910-06-5938</t>
  </si>
  <si>
    <t>011005-06-0568</t>
  </si>
  <si>
    <t>971221-02-6020</t>
  </si>
  <si>
    <t>881225-06-5474</t>
  </si>
  <si>
    <t>770911-03-6399</t>
  </si>
  <si>
    <t>801005-13-5116</t>
  </si>
  <si>
    <t>861026-33-5496</t>
  </si>
  <si>
    <t>880914-06-5790</t>
  </si>
  <si>
    <t>820528-06-5720</t>
  </si>
  <si>
    <t>941006-06-5812</t>
  </si>
  <si>
    <t>960822-06-5398</t>
  </si>
  <si>
    <t>991206-10-6071</t>
  </si>
  <si>
    <t>000101-06-0695</t>
  </si>
  <si>
    <t>0404</t>
  </si>
  <si>
    <t>KHAUSALYA A/P RAMESH</t>
  </si>
  <si>
    <t>0409</t>
  </si>
  <si>
    <t>NUR IFFAH SHAHIDA BINTI MAT SHKH</t>
  </si>
  <si>
    <t>UMPSA Consultancy Sdn Bhd</t>
  </si>
  <si>
    <t>UMPSA Holdings Sdn Bhd</t>
  </si>
  <si>
    <t>UMPSA Services Sdn Bhd</t>
  </si>
  <si>
    <t>UMPSA Technology Sdn Bhd</t>
  </si>
  <si>
    <t>MEDICAL OUTPATIENT 2025 - NON PANEL</t>
  </si>
  <si>
    <t>UMPSA HOLDINGS &amp; GROUP</t>
  </si>
  <si>
    <t>MEDICAL OUTPATIENT 2025 - PANEL</t>
  </si>
  <si>
    <t>0392A</t>
  </si>
  <si>
    <t>LEGAL &amp; SECRETARIAL</t>
  </si>
  <si>
    <t>HEAD</t>
  </si>
  <si>
    <t>PROJECT ARCHITECT</t>
  </si>
  <si>
    <t>HELP DESK</t>
  </si>
  <si>
    <t>690822-03-5554</t>
  </si>
  <si>
    <t>970116-06-5605</t>
  </si>
  <si>
    <t>980119-06-5888</t>
  </si>
  <si>
    <t>991002-06-5538</t>
  </si>
  <si>
    <t>021007-06-0130</t>
  </si>
  <si>
    <t>991224-04-5401</t>
  </si>
  <si>
    <t>0408</t>
  </si>
  <si>
    <t>NURAIN BALQIS BINTI MOHAMAD SHAMSURI</t>
  </si>
  <si>
    <t>0410</t>
  </si>
  <si>
    <t>MUHAMMAD HAFIY BIN SHAMSUL BAHRAIN</t>
  </si>
  <si>
    <t>990922-06-5384</t>
  </si>
  <si>
    <t>021014-06-0593</t>
  </si>
  <si>
    <t>000817-06-0201</t>
  </si>
  <si>
    <t>991205-06-5191</t>
  </si>
  <si>
    <t>770612-03-6209</t>
  </si>
  <si>
    <t>SITE SUPERVISOR</t>
  </si>
  <si>
    <t>PROJECT AGROBANK BANGI</t>
  </si>
  <si>
    <t>770930-03-5869</t>
  </si>
  <si>
    <t>940814-11-5078</t>
  </si>
  <si>
    <t>0397</t>
  </si>
  <si>
    <t>CHE ZAIDI BIN CHE AWANG</t>
  </si>
  <si>
    <t>LEADER</t>
  </si>
  <si>
    <t>M537</t>
  </si>
  <si>
    <t>MAHATUL AZMAH BINTI SARTONI</t>
  </si>
  <si>
    <t>M538</t>
  </si>
  <si>
    <t>NORLELA BINTI ABDUL RAZAK</t>
  </si>
  <si>
    <t>M539</t>
  </si>
  <si>
    <t>NORMASYITAH BINTI SAFIEE</t>
  </si>
  <si>
    <t>M540</t>
  </si>
  <si>
    <t>SITI NORAISHAH BINTI ABD WAHAB</t>
  </si>
  <si>
    <t>M541</t>
  </si>
  <si>
    <t>AIRIL HAFIZ BIN ARIFFIN</t>
  </si>
  <si>
    <t>920821-06-6018</t>
  </si>
  <si>
    <t>830909-06-5686</t>
  </si>
  <si>
    <t>920701-06-5838</t>
  </si>
  <si>
    <t>820907-06-5560</t>
  </si>
  <si>
    <t>890406-06-5777</t>
  </si>
  <si>
    <t>MEDICAL OUTPATIENT 2025 - COMBINED PANEL</t>
  </si>
  <si>
    <t>0398</t>
  </si>
  <si>
    <t>ISMADI BIN ISHAK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</si>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</sst>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yy"/>
    <numFmt numFmtId="165" formatCode="_-* #,##0.00_-;\-* #,##0.00_-;_-* &quot;-&quot;??_-;_-@"/>
  </numFmts>
  <fonts count="15" x14ac:knownFonts="1">
    <font>
      <sz val="10"/>
      <color rgb="FF000000"/>
      <name val="Arial"/>
      <scheme val="minor"/>
    </font>
    <font>
      <b/>
      <sz val="10"/>
      <color rgb="FF00008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323232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8"/>
      <color rgb="FF323232"/>
      <name val="Montserrat"/>
    </font>
    <font>
      <sz val="10"/>
      <color rgb="FF323232"/>
      <name val="Arial"/>
      <family val="2"/>
    </font>
    <font>
      <sz val="10"/>
      <color rgb="FF323232"/>
      <name val="Arial"/>
      <family val="2"/>
      <scheme val="major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73">
    <xf numFmtId="0" fontId="0" fillId="0" borderId="0" xfId="0"/>
    <xf numFmtId="165" fontId="2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0" fontId="2" fillId="3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2" fillId="3" borderId="1" xfId="0" quotePrefix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4" borderId="1" xfId="0" applyFont="1" applyFill="1" applyBorder="1" applyAlignment="1">
      <alignment horizontal="center" wrapText="1"/>
    </xf>
    <xf numFmtId="0" fontId="6" fillId="4" borderId="1" xfId="0" quotePrefix="1" applyFont="1" applyFill="1" applyBorder="1" applyAlignment="1">
      <alignment horizontal="center" wrapText="1"/>
    </xf>
    <xf numFmtId="43" fontId="0" fillId="0" borderId="0" xfId="1" applyFont="1" applyAlignment="1">
      <alignment vertical="center"/>
    </xf>
    <xf numFmtId="43" fontId="4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vertical="center"/>
    </xf>
    <xf numFmtId="43" fontId="2" fillId="3" borderId="1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vertical="center"/>
    </xf>
    <xf numFmtId="43" fontId="0" fillId="4" borderId="1" xfId="1" applyFont="1" applyFill="1" applyBorder="1" applyAlignment="1">
      <alignment vertical="center"/>
    </xf>
    <xf numFmtId="0" fontId="2" fillId="6" borderId="1" xfId="0" quotePrefix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vertical="center"/>
    </xf>
    <xf numFmtId="164" fontId="2" fillId="7" borderId="1" xfId="0" applyNumberFormat="1" applyFont="1" applyFill="1" applyBorder="1" applyAlignment="1">
      <alignment vertical="center"/>
    </xf>
    <xf numFmtId="164" fontId="2" fillId="6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43" fontId="2" fillId="6" borderId="1" xfId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2" fillId="4" borderId="1" xfId="0" quotePrefix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vertical="center"/>
    </xf>
    <xf numFmtId="0" fontId="6" fillId="7" borderId="1" xfId="0" quotePrefix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vertical="center"/>
    </xf>
    <xf numFmtId="164" fontId="2" fillId="10" borderId="1" xfId="0" applyNumberFormat="1" applyFont="1" applyFill="1" applyBorder="1" applyAlignment="1">
      <alignment vertical="center"/>
    </xf>
    <xf numFmtId="164" fontId="2" fillId="8" borderId="1" xfId="0" applyNumberFormat="1" applyFont="1" applyFill="1" applyBorder="1" applyAlignment="1">
      <alignment horizontal="right" vertical="center" wrapText="1"/>
    </xf>
    <xf numFmtId="14" fontId="0" fillId="9" borderId="1" xfId="0" applyNumberFormat="1" applyFill="1" applyBorder="1" applyAlignment="1">
      <alignment vertical="center"/>
    </xf>
    <xf numFmtId="165" fontId="2" fillId="11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11" borderId="1" xfId="0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670</xdr:row>
          <xdr:rowOff>81107</xdr:rowOff>
        </xdr:from>
        <xdr:to>
          <xdr:col>2</xdr:col>
          <xdr:colOff>180398</xdr:colOff>
          <xdr:row>671</xdr:row>
          <xdr:rowOff>132773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670</xdr:row>
          <xdr:rowOff>81107</xdr:rowOff>
        </xdr:from>
        <xdr:to>
          <xdr:col>2</xdr:col>
          <xdr:colOff>180398</xdr:colOff>
          <xdr:row>671</xdr:row>
          <xdr:rowOff>132773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653</xdr:row>
          <xdr:rowOff>117186</xdr:rowOff>
        </xdr:from>
        <xdr:to>
          <xdr:col>2</xdr:col>
          <xdr:colOff>180398</xdr:colOff>
          <xdr:row>655</xdr:row>
          <xdr:rowOff>17318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644</xdr:row>
          <xdr:rowOff>7793</xdr:rowOff>
        </xdr:from>
        <xdr:to>
          <xdr:col>2</xdr:col>
          <xdr:colOff>180398</xdr:colOff>
          <xdr:row>645</xdr:row>
          <xdr:rowOff>59459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605</xdr:row>
          <xdr:rowOff>139123</xdr:rowOff>
        </xdr:from>
        <xdr:to>
          <xdr:col>2</xdr:col>
          <xdr:colOff>180398</xdr:colOff>
          <xdr:row>607</xdr:row>
          <xdr:rowOff>39255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670</xdr:row>
          <xdr:rowOff>81107</xdr:rowOff>
        </xdr:from>
        <xdr:to>
          <xdr:col>2</xdr:col>
          <xdr:colOff>180398</xdr:colOff>
          <xdr:row>671</xdr:row>
          <xdr:rowOff>132773</xdr:rowOff>
        </xdr:to>
        <xdr:sp macro="" textlink="">
          <xdr:nvSpPr>
            <xdr:cNvPr id="19457" name="Control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1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670</xdr:row>
          <xdr:rowOff>81107</xdr:rowOff>
        </xdr:from>
        <xdr:to>
          <xdr:col>2</xdr:col>
          <xdr:colOff>180398</xdr:colOff>
          <xdr:row>671</xdr:row>
          <xdr:rowOff>132773</xdr:rowOff>
        </xdr:to>
        <xdr:sp macro="" textlink="">
          <xdr:nvSpPr>
            <xdr:cNvPr id="19458" name="Control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1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653</xdr:row>
          <xdr:rowOff>117186</xdr:rowOff>
        </xdr:from>
        <xdr:to>
          <xdr:col>2</xdr:col>
          <xdr:colOff>180398</xdr:colOff>
          <xdr:row>655</xdr:row>
          <xdr:rowOff>17318</xdr:rowOff>
        </xdr:to>
        <xdr:sp macro="" textlink="">
          <xdr:nvSpPr>
            <xdr:cNvPr id="19459" name="Control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1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644</xdr:row>
          <xdr:rowOff>7793</xdr:rowOff>
        </xdr:from>
        <xdr:to>
          <xdr:col>2</xdr:col>
          <xdr:colOff>180398</xdr:colOff>
          <xdr:row>645</xdr:row>
          <xdr:rowOff>59459</xdr:rowOff>
        </xdr:to>
        <xdr:sp macro="" textlink="">
          <xdr:nvSpPr>
            <xdr:cNvPr id="19460" name="Control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605</xdr:row>
          <xdr:rowOff>139123</xdr:rowOff>
        </xdr:from>
        <xdr:to>
          <xdr:col>2</xdr:col>
          <xdr:colOff>180398</xdr:colOff>
          <xdr:row>607</xdr:row>
          <xdr:rowOff>39255</xdr:rowOff>
        </xdr:to>
        <xdr:sp macro="" textlink="">
          <xdr:nvSpPr>
            <xdr:cNvPr id="19461" name="Control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1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670</xdr:row>
          <xdr:rowOff>81107</xdr:rowOff>
        </xdr:from>
        <xdr:to>
          <xdr:col>2</xdr:col>
          <xdr:colOff>180398</xdr:colOff>
          <xdr:row>671</xdr:row>
          <xdr:rowOff>132773</xdr:rowOff>
        </xdr:to>
        <xdr:sp macro="" textlink="">
          <xdr:nvSpPr>
            <xdr:cNvPr id="20481" name="Control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670</xdr:row>
          <xdr:rowOff>81107</xdr:rowOff>
        </xdr:from>
        <xdr:to>
          <xdr:col>2</xdr:col>
          <xdr:colOff>180398</xdr:colOff>
          <xdr:row>671</xdr:row>
          <xdr:rowOff>132773</xdr:rowOff>
        </xdr:to>
        <xdr:sp macro="" textlink="">
          <xdr:nvSpPr>
            <xdr:cNvPr id="20482" name="Control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2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653</xdr:row>
          <xdr:rowOff>117186</xdr:rowOff>
        </xdr:from>
        <xdr:to>
          <xdr:col>2</xdr:col>
          <xdr:colOff>180398</xdr:colOff>
          <xdr:row>655</xdr:row>
          <xdr:rowOff>17318</xdr:rowOff>
        </xdr:to>
        <xdr:sp macro="" textlink="">
          <xdr:nvSpPr>
            <xdr:cNvPr id="20483" name="Control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2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644</xdr:row>
          <xdr:rowOff>7793</xdr:rowOff>
        </xdr:from>
        <xdr:to>
          <xdr:col>2</xdr:col>
          <xdr:colOff>180398</xdr:colOff>
          <xdr:row>645</xdr:row>
          <xdr:rowOff>59459</xdr:rowOff>
        </xdr:to>
        <xdr:sp macro="" textlink="">
          <xdr:nvSpPr>
            <xdr:cNvPr id="20484" name="Control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2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3546475</xdr:colOff>
          <xdr:row>605</xdr:row>
          <xdr:rowOff>139123</xdr:rowOff>
        </xdr:from>
        <xdr:to>
          <xdr:col>2</xdr:col>
          <xdr:colOff>180398</xdr:colOff>
          <xdr:row>607</xdr:row>
          <xdr:rowOff>39255</xdr:rowOff>
        </xdr:to>
        <xdr:sp macro="" textlink="">
          <xdr:nvSpPr>
            <xdr:cNvPr id="20485" name="Control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2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443</xdr:colOff>
          <xdr:row>483</xdr:row>
          <xdr:rowOff>102929</xdr:rowOff>
        </xdr:from>
        <xdr:to>
          <xdr:col>2</xdr:col>
          <xdr:colOff>178243</xdr:colOff>
          <xdr:row>484</xdr:row>
          <xdr:rowOff>144721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443</xdr:colOff>
          <xdr:row>483</xdr:row>
          <xdr:rowOff>102929</xdr:rowOff>
        </xdr:from>
        <xdr:to>
          <xdr:col>2</xdr:col>
          <xdr:colOff>178243</xdr:colOff>
          <xdr:row>484</xdr:row>
          <xdr:rowOff>144721</xdr:rowOff>
        </xdr:to>
        <xdr:sp macro="" textlink="">
          <xdr:nvSpPr>
            <xdr:cNvPr id="21506" name="Control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3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443</xdr:colOff>
          <xdr:row>470</xdr:row>
          <xdr:rowOff>99385</xdr:rowOff>
        </xdr:from>
        <xdr:to>
          <xdr:col>2</xdr:col>
          <xdr:colOff>178243</xdr:colOff>
          <xdr:row>471</xdr:row>
          <xdr:rowOff>141177</xdr:rowOff>
        </xdr:to>
        <xdr:sp macro="" textlink="">
          <xdr:nvSpPr>
            <xdr:cNvPr id="21507" name="Control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3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443</xdr:colOff>
          <xdr:row>463</xdr:row>
          <xdr:rowOff>22742</xdr:rowOff>
        </xdr:from>
        <xdr:to>
          <xdr:col>2</xdr:col>
          <xdr:colOff>178243</xdr:colOff>
          <xdr:row>464</xdr:row>
          <xdr:rowOff>64534</xdr:rowOff>
        </xdr:to>
        <xdr:sp macro="" textlink="">
          <xdr:nvSpPr>
            <xdr:cNvPr id="21508" name="Control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3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443</xdr:colOff>
          <xdr:row>433</xdr:row>
          <xdr:rowOff>77086</xdr:rowOff>
        </xdr:from>
        <xdr:to>
          <xdr:col>2</xdr:col>
          <xdr:colOff>178243</xdr:colOff>
          <xdr:row>434</xdr:row>
          <xdr:rowOff>118878</xdr:rowOff>
        </xdr:to>
        <xdr:sp macro="" textlink="">
          <xdr:nvSpPr>
            <xdr:cNvPr id="21509" name="Control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3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nel%20clinic/1.%20JAN%202025/COMBINED%20ALL%20PANEL%20JA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ALL PANEL"/>
      <sheetName val="PIVOT"/>
      <sheetName val="Sheet2"/>
      <sheetName val="SUMMARY"/>
      <sheetName val="LOOKUP DATA"/>
    </sheetNames>
    <sheetDataSet>
      <sheetData sheetId="0"/>
      <sheetData sheetId="1"/>
      <sheetData sheetId="2"/>
      <sheetData sheetId="3"/>
      <sheetData sheetId="4">
        <row r="2">
          <cell r="A2" t="str">
            <v>0030</v>
          </cell>
          <cell r="B2" t="str">
            <v>MOHD LOKMAN BIN CHE JUSOH</v>
          </cell>
          <cell r="C2" t="str">
            <v>UMPSA Consultancy Sdn Bhd</v>
          </cell>
        </row>
        <row r="3">
          <cell r="A3" t="str">
            <v>0114</v>
          </cell>
          <cell r="B3" t="str">
            <v>MUHAMAD AMIRUL SYAFIQ BIN ALIAS</v>
          </cell>
          <cell r="C3" t="str">
            <v>UMPSA Consultancy Sdn Bhd</v>
          </cell>
          <cell r="D3">
            <v>81</v>
          </cell>
        </row>
        <row r="4">
          <cell r="A4" t="str">
            <v>0147</v>
          </cell>
          <cell r="B4" t="str">
            <v>NUR SYAFIQAH AMIRA BINTI MOHD ZULKEFLI</v>
          </cell>
          <cell r="C4" t="str">
            <v>UMPSA Consultancy Sdn Bhd</v>
          </cell>
        </row>
        <row r="5">
          <cell r="A5" t="str">
            <v>0250</v>
          </cell>
          <cell r="B5" t="str">
            <v>NURUL IZATI BT BAHARUDDIN</v>
          </cell>
          <cell r="C5" t="str">
            <v>UMPSA Consultancy Sdn Bhd</v>
          </cell>
        </row>
        <row r="6">
          <cell r="A6" t="str">
            <v>0299</v>
          </cell>
          <cell r="B6" t="str">
            <v>MUNIRA BINTI ARIFUDDIN</v>
          </cell>
          <cell r="C6" t="str">
            <v>UMPSA Consultancy Sdn Bhd</v>
          </cell>
        </row>
        <row r="7">
          <cell r="A7" t="str">
            <v>0008A</v>
          </cell>
          <cell r="B7" t="str">
            <v>SAUDIN BIN SULONG</v>
          </cell>
          <cell r="C7" t="str">
            <v>UMPSA Holdings Sdn Bhd</v>
          </cell>
        </row>
        <row r="8">
          <cell r="A8" t="str">
            <v>0016A</v>
          </cell>
          <cell r="B8" t="str">
            <v>MUHAMMAD AFIF BIN MOHD ALI</v>
          </cell>
          <cell r="C8" t="str">
            <v>UMPSA Holdings Sdn Bhd</v>
          </cell>
        </row>
        <row r="9">
          <cell r="A9" t="str">
            <v>0022</v>
          </cell>
          <cell r="B9" t="str">
            <v>MARNI SALIMA BINTI NAZLI</v>
          </cell>
          <cell r="C9" t="str">
            <v>UMPSA Holdings Sdn Bhd</v>
          </cell>
        </row>
        <row r="10">
          <cell r="A10" t="str">
            <v>0035</v>
          </cell>
          <cell r="B10" t="str">
            <v>NOORLEYANA BINTI MOHAMAD RANI</v>
          </cell>
          <cell r="C10" t="str">
            <v>UMPSA Holdings Sdn Bhd</v>
          </cell>
        </row>
        <row r="11">
          <cell r="A11" t="str">
            <v>0039</v>
          </cell>
          <cell r="B11" t="str">
            <v>TENGKU MAULIDIL HUDA BINTI TENGKU ABD MUTALIB</v>
          </cell>
          <cell r="C11" t="str">
            <v>UMPSA Holdings Sdn Bhd</v>
          </cell>
        </row>
        <row r="12">
          <cell r="A12" t="str">
            <v>0042</v>
          </cell>
          <cell r="B12" t="str">
            <v>AIDA HUSNA BINTI RUSLAN</v>
          </cell>
          <cell r="C12" t="str">
            <v>UMPSA Holdings Sdn Bhd</v>
          </cell>
        </row>
        <row r="13">
          <cell r="A13" t="str">
            <v>0047</v>
          </cell>
          <cell r="B13" t="str">
            <v>MOHAMMAD AZAM BIN ABDUL RAHMAN</v>
          </cell>
          <cell r="C13" t="str">
            <v>UMPSA Holdings Sdn Bhd</v>
          </cell>
        </row>
        <row r="14">
          <cell r="A14" t="str">
            <v>0054</v>
          </cell>
          <cell r="B14" t="str">
            <v>MOHAMAD NOR NAZRULHAZIQ BIN YAHAYA</v>
          </cell>
          <cell r="C14" t="str">
            <v>UMPSA Holdings Sdn Bhd</v>
          </cell>
        </row>
        <row r="15">
          <cell r="A15" t="str">
            <v>0099</v>
          </cell>
          <cell r="B15" t="str">
            <v>MUHAMMAD NOOR AFNAN BIN ADELI</v>
          </cell>
          <cell r="C15" t="str">
            <v>UMPSA Holdings Sdn Bhd</v>
          </cell>
          <cell r="D15">
            <v>124</v>
          </cell>
        </row>
        <row r="16">
          <cell r="A16" t="str">
            <v>0110</v>
          </cell>
          <cell r="B16" t="str">
            <v>KHALILAH BINTI ABU BAKAR</v>
          </cell>
          <cell r="C16" t="str">
            <v>UMPSA Holdings Sdn Bhd</v>
          </cell>
        </row>
        <row r="17">
          <cell r="A17" t="str">
            <v>0145</v>
          </cell>
          <cell r="B17" t="str">
            <v>TENGKU NOR AFZAN BINTI TENGKU OMAR</v>
          </cell>
          <cell r="C17" t="str">
            <v>UMPSA Holdings Sdn Bhd</v>
          </cell>
        </row>
        <row r="18">
          <cell r="A18" t="str">
            <v>0150</v>
          </cell>
          <cell r="B18" t="str">
            <v>NIK MUHAMMAD SHAFILLAH BIN NE MAT</v>
          </cell>
          <cell r="C18" t="str">
            <v>UMPSA Holdings Sdn Bhd</v>
          </cell>
        </row>
        <row r="19">
          <cell r="A19" t="str">
            <v>0160</v>
          </cell>
          <cell r="B19" t="str">
            <v>ISMAWARNI BINTI ISMAIL</v>
          </cell>
          <cell r="C19" t="str">
            <v>UMPSA Holdings Sdn Bhd</v>
          </cell>
        </row>
        <row r="20">
          <cell r="A20" t="str">
            <v>0178</v>
          </cell>
          <cell r="B20" t="str">
            <v>ALIF FALATIN BIN ABDUL LATIF</v>
          </cell>
          <cell r="C20" t="str">
            <v>UMPSA Holdings Sdn Bhd</v>
          </cell>
          <cell r="D20">
            <v>37</v>
          </cell>
        </row>
        <row r="21">
          <cell r="A21" t="str">
            <v>0194</v>
          </cell>
          <cell r="B21" t="str">
            <v>RUZAIDA BINTI MANSOR</v>
          </cell>
          <cell r="C21" t="str">
            <v>UMPSA Holdings Sdn Bhd</v>
          </cell>
          <cell r="D21">
            <v>66</v>
          </cell>
        </row>
        <row r="22">
          <cell r="A22" t="str">
            <v>0202</v>
          </cell>
          <cell r="B22" t="str">
            <v>MUHAMMAD ADLI SHAFIQ BIN MD ZAIDI</v>
          </cell>
          <cell r="C22" t="str">
            <v>UMPSA Holdings Sdn Bhd</v>
          </cell>
        </row>
        <row r="23">
          <cell r="A23" t="str">
            <v>0221</v>
          </cell>
          <cell r="B23" t="str">
            <v>NUR SHAFIQAH SHAHROMLIZAN</v>
          </cell>
          <cell r="C23" t="str">
            <v>UMPSA Holdings Sdn Bhd</v>
          </cell>
        </row>
        <row r="24">
          <cell r="A24" t="str">
            <v>0224</v>
          </cell>
          <cell r="B24" t="str">
            <v>ABDUL FAUZI BIN JAPAR</v>
          </cell>
          <cell r="C24" t="str">
            <v>UMPSA Holdings Sdn Bhd</v>
          </cell>
        </row>
        <row r="25">
          <cell r="A25" t="str">
            <v>0237</v>
          </cell>
          <cell r="B25" t="str">
            <v>ANA NADIRAH BINTI MOHD</v>
          </cell>
          <cell r="C25" t="str">
            <v>UMPSA Holdings Sdn Bhd</v>
          </cell>
        </row>
        <row r="26">
          <cell r="A26" t="str">
            <v>0238</v>
          </cell>
          <cell r="B26" t="str">
            <v>AMIRUL ANUAR BIN MOHD YATIM</v>
          </cell>
          <cell r="C26" t="str">
            <v>UMPSA Holdings Sdn Bhd</v>
          </cell>
        </row>
        <row r="27">
          <cell r="A27" t="str">
            <v>0253</v>
          </cell>
          <cell r="B27" t="str">
            <v>NURUL HAFILAH BINTI MOHD YUSOFF</v>
          </cell>
          <cell r="C27" t="str">
            <v>UMPSA Holdings Sdn Bhd</v>
          </cell>
        </row>
        <row r="28">
          <cell r="A28" t="str">
            <v>0259B</v>
          </cell>
          <cell r="B28" t="str">
            <v>HARIS BIN NASRUN</v>
          </cell>
          <cell r="C28" t="str">
            <v>UMPSA Holdings Sdn Bhd</v>
          </cell>
        </row>
        <row r="29">
          <cell r="A29" t="str">
            <v>0262</v>
          </cell>
          <cell r="B29" t="str">
            <v>NURUL IZZAH BINTI ZULKIPLI</v>
          </cell>
          <cell r="C29" t="str">
            <v>UMPSA Holdings Sdn Bhd</v>
          </cell>
          <cell r="D29">
            <v>163</v>
          </cell>
        </row>
        <row r="30">
          <cell r="A30" t="str">
            <v>0273</v>
          </cell>
          <cell r="B30" t="str">
            <v>NOR SHALFIKAH BT ABDUL MAJID</v>
          </cell>
          <cell r="C30" t="str">
            <v>UMPSA Holdings Sdn Bhd</v>
          </cell>
        </row>
        <row r="31">
          <cell r="A31" t="str">
            <v>0276</v>
          </cell>
          <cell r="B31" t="str">
            <v>NOOR AINA SHAHERA BINTI AHMAD AZMI</v>
          </cell>
          <cell r="C31" t="str">
            <v>UMPSA Holdings Sdn Bhd</v>
          </cell>
          <cell r="D31">
            <v>129</v>
          </cell>
        </row>
        <row r="32">
          <cell r="A32" t="str">
            <v>0283</v>
          </cell>
          <cell r="B32" t="str">
            <v>NUR SYAZWANI BINTI MOHD NASIR</v>
          </cell>
          <cell r="C32" t="str">
            <v>UMPSA Holdings Sdn Bhd</v>
          </cell>
          <cell r="D32">
            <v>114</v>
          </cell>
        </row>
        <row r="33">
          <cell r="A33" t="str">
            <v>0287</v>
          </cell>
          <cell r="B33" t="str">
            <v>NOOR AIDAYUWATI BINTI ZAKARIA</v>
          </cell>
          <cell r="C33" t="str">
            <v>UMPSA Holdings Sdn Bhd</v>
          </cell>
        </row>
        <row r="34">
          <cell r="A34" t="str">
            <v>0295</v>
          </cell>
          <cell r="B34" t="str">
            <v>MOHD FAKHRIUDDIN SHAH BIN MOHD ALI</v>
          </cell>
          <cell r="C34" t="str">
            <v>UMPSA Holdings Sdn Bhd</v>
          </cell>
          <cell r="D34">
            <v>93</v>
          </cell>
        </row>
        <row r="35">
          <cell r="A35" t="str">
            <v>0297</v>
          </cell>
          <cell r="B35" t="str">
            <v>NORIZAN BINTI ABU BAKAR</v>
          </cell>
          <cell r="C35" t="str">
            <v>UMPSA Holdings Sdn Bhd</v>
          </cell>
          <cell r="D35">
            <v>125</v>
          </cell>
        </row>
        <row r="36">
          <cell r="A36" t="str">
            <v>0300</v>
          </cell>
          <cell r="B36" t="str">
            <v>UMI KALSYUM BINTI ABDULLAH PANI</v>
          </cell>
          <cell r="C36" t="str">
            <v>UMPSA Holdings Sdn Bhd</v>
          </cell>
          <cell r="D36">
            <v>80</v>
          </cell>
        </row>
        <row r="37">
          <cell r="A37" t="str">
            <v>0301</v>
          </cell>
          <cell r="B37" t="str">
            <v>MOHAMMAD FAIZ AZMI BIN AHMAD NORDIN</v>
          </cell>
          <cell r="C37" t="str">
            <v>UMPSA Holdings Sdn Bhd</v>
          </cell>
        </row>
        <row r="38">
          <cell r="A38" t="str">
            <v>0306</v>
          </cell>
          <cell r="B38" t="str">
            <v>MUHAMMAD RIDZWAN BIN MOHD ALI HAMI</v>
          </cell>
          <cell r="C38" t="str">
            <v>UMPSA Holdings Sdn Bhd</v>
          </cell>
        </row>
        <row r="39">
          <cell r="A39" t="str">
            <v>0310A</v>
          </cell>
          <cell r="B39" t="str">
            <v>AHMAD ALFIRDAUS BIN MOHAMED NOOR</v>
          </cell>
          <cell r="C39" t="str">
            <v>UMPSA Holdings Sdn Bhd</v>
          </cell>
        </row>
        <row r="40">
          <cell r="A40" t="str">
            <v>0312</v>
          </cell>
          <cell r="B40" t="str">
            <v>MUHAMMAD ZAMANI BIN ABDUL MANAF</v>
          </cell>
          <cell r="C40" t="str">
            <v>UMPSA Holdings Sdn Bhd</v>
          </cell>
        </row>
        <row r="41">
          <cell r="A41" t="str">
            <v>0313</v>
          </cell>
          <cell r="B41" t="str">
            <v>SITI ZAKIAH BINTI MOHD RIDZUAN</v>
          </cell>
          <cell r="C41" t="str">
            <v>UMPSA Holdings Sdn Bhd</v>
          </cell>
        </row>
        <row r="42">
          <cell r="A42" t="str">
            <v>0314</v>
          </cell>
          <cell r="B42" t="str">
            <v>NOR AMIRA BINTI OTHMAN</v>
          </cell>
          <cell r="C42" t="str">
            <v>UMPSA Holdings Sdn Bhd</v>
          </cell>
          <cell r="D42">
            <v>155</v>
          </cell>
        </row>
        <row r="43">
          <cell r="A43" t="str">
            <v>0319</v>
          </cell>
          <cell r="B43" t="str">
            <v>ZULKIFLI BIN MAT YAHYA</v>
          </cell>
          <cell r="C43" t="str">
            <v>UMPSA Holdings Sdn Bhd</v>
          </cell>
        </row>
        <row r="44">
          <cell r="A44" t="str">
            <v>0322</v>
          </cell>
          <cell r="B44" t="str">
            <v>ANIS FATEHA BINTI BAKAR</v>
          </cell>
          <cell r="C44" t="str">
            <v>UMPSA Holdings Sdn Bhd</v>
          </cell>
        </row>
        <row r="45">
          <cell r="A45" t="str">
            <v>0323</v>
          </cell>
          <cell r="B45" t="str">
            <v>MUHAMMAD SALIHIN BIN RAZALI</v>
          </cell>
          <cell r="C45" t="str">
            <v>UMPSA Holdings Sdn Bhd</v>
          </cell>
          <cell r="D45">
            <v>58</v>
          </cell>
        </row>
        <row r="46">
          <cell r="A46" t="str">
            <v>0325</v>
          </cell>
          <cell r="B46" t="str">
            <v>MUHAMMAD ARIF IRFAN BIN AALI ZAINI</v>
          </cell>
          <cell r="C46" t="str">
            <v>UMPSA Holdings Sdn Bhd</v>
          </cell>
        </row>
        <row r="47">
          <cell r="A47" t="str">
            <v>0326</v>
          </cell>
          <cell r="B47" t="str">
            <v>NORSHAMIMIE BINTI CHE MUD</v>
          </cell>
          <cell r="C47" t="str">
            <v>UMPSA Holdings Sdn Bhd</v>
          </cell>
          <cell r="D47">
            <v>174.5</v>
          </cell>
        </row>
        <row r="48">
          <cell r="A48" t="str">
            <v>0328</v>
          </cell>
          <cell r="B48" t="str">
            <v>HANIS RUZAINI BINTI MAT OTHMAN</v>
          </cell>
          <cell r="C48" t="str">
            <v>UMPSA Holdings Sdn Bhd</v>
          </cell>
          <cell r="D48">
            <v>322</v>
          </cell>
        </row>
        <row r="49">
          <cell r="A49" t="str">
            <v>0331</v>
          </cell>
          <cell r="B49" t="str">
            <v>NOR HAYA BINTI YAHAYA</v>
          </cell>
          <cell r="C49" t="str">
            <v>UMPSA Holdings Sdn Bhd</v>
          </cell>
          <cell r="D49">
            <v>226</v>
          </cell>
        </row>
        <row r="50">
          <cell r="A50" t="str">
            <v>0335</v>
          </cell>
          <cell r="B50" t="str">
            <v>SITI NUR AIN BINTI CHE ADAN</v>
          </cell>
          <cell r="C50" t="str">
            <v>UMPSA Holdings Sdn Bhd</v>
          </cell>
        </row>
        <row r="51">
          <cell r="A51" t="str">
            <v>0338</v>
          </cell>
          <cell r="B51" t="str">
            <v>MUHAMMAD IZZUAN BIN ABD AZIZ</v>
          </cell>
          <cell r="C51" t="str">
            <v>UMPSA Holdings Sdn Bhd</v>
          </cell>
        </row>
        <row r="52">
          <cell r="A52" t="str">
            <v>0343</v>
          </cell>
          <cell r="B52" t="str">
            <v>MUHAMMAD RUZAINI BIN ABD RAZAK</v>
          </cell>
          <cell r="C52" t="str">
            <v>UMPSA Holdings Sdn Bhd</v>
          </cell>
        </row>
        <row r="53">
          <cell r="A53" t="str">
            <v>0349</v>
          </cell>
          <cell r="B53" t="str">
            <v>MUHAMMAD HAFIZUDDIN BIN AZMI</v>
          </cell>
          <cell r="C53" t="str">
            <v>UMPSA Holdings Sdn Bhd</v>
          </cell>
        </row>
        <row r="54">
          <cell r="A54" t="str">
            <v>0350</v>
          </cell>
          <cell r="B54" t="str">
            <v>MUHAMAD AMIR ASYRAF BIN ABDUL MUBIN</v>
          </cell>
          <cell r="C54" t="str">
            <v>UMPSA Holdings Sdn Bhd</v>
          </cell>
        </row>
        <row r="55">
          <cell r="A55" t="str">
            <v>0359</v>
          </cell>
          <cell r="B55" t="str">
            <v>AZZA HASLIJA BIN JAMALUDIN</v>
          </cell>
          <cell r="C55" t="str">
            <v>UMPSA Holdings Sdn Bhd</v>
          </cell>
        </row>
        <row r="56">
          <cell r="A56" t="str">
            <v>0363</v>
          </cell>
          <cell r="B56" t="str">
            <v>NABILAH HUSNA BINTI OMAR</v>
          </cell>
          <cell r="C56" t="str">
            <v>UMPSA Holdings Sdn Bhd</v>
          </cell>
          <cell r="D56">
            <v>88</v>
          </cell>
        </row>
        <row r="57">
          <cell r="A57" t="str">
            <v>0373</v>
          </cell>
          <cell r="B57" t="str">
            <v>NOOR SOLEHAH BINTI ABDULLAH SUHAIMI</v>
          </cell>
          <cell r="C57" t="str">
            <v>UMPSA Holdings Sdn Bhd</v>
          </cell>
          <cell r="D57">
            <v>139</v>
          </cell>
        </row>
        <row r="58">
          <cell r="A58" t="str">
            <v>0382</v>
          </cell>
          <cell r="B58" t="str">
            <v>NOOR' AZITA BINTI IBRAHIM</v>
          </cell>
          <cell r="C58" t="str">
            <v>UMPSA Holdings Sdn Bhd</v>
          </cell>
        </row>
        <row r="59">
          <cell r="A59" t="str">
            <v>0384</v>
          </cell>
          <cell r="B59" t="str">
            <v xml:space="preserve">MUHAMMAD ZULHAKIMI BIN ZULKIPLI </v>
          </cell>
          <cell r="C59" t="str">
            <v>UMPSA Holdings Sdn Bhd</v>
          </cell>
        </row>
        <row r="60">
          <cell r="A60" t="str">
            <v>0385</v>
          </cell>
          <cell r="B60" t="str">
            <v>SUHAIMI BIN MOHD DAUD</v>
          </cell>
          <cell r="C60" t="str">
            <v>UMPSA Holdings Sdn Bhd</v>
          </cell>
        </row>
        <row r="61">
          <cell r="A61" t="str">
            <v>0388</v>
          </cell>
          <cell r="B61" t="str">
            <v>SYAFI ARIF FADLI BIN SUHAIMI</v>
          </cell>
          <cell r="C61" t="str">
            <v>UMPSA Holdings Sdn Bhd</v>
          </cell>
        </row>
        <row r="62">
          <cell r="A62" t="str">
            <v>0390</v>
          </cell>
          <cell r="B62" t="str">
            <v>NUR AMIRAH SYAHIRAH BINTI MD YUSNI</v>
          </cell>
          <cell r="C62" t="str">
            <v>UMPSA Holdings Sdn Bhd</v>
          </cell>
          <cell r="D62">
            <v>83</v>
          </cell>
        </row>
        <row r="63">
          <cell r="A63" t="str">
            <v>0393</v>
          </cell>
          <cell r="B63" t="str">
            <v>NOOR HAZWANI BINTI MOHD AZMI</v>
          </cell>
          <cell r="C63" t="str">
            <v>UMPSA Holdings Sdn Bhd</v>
          </cell>
        </row>
        <row r="64">
          <cell r="A64" t="str">
            <v>0394</v>
          </cell>
          <cell r="B64" t="str">
            <v>NUR HIDAYAH BINTI HIDMAN</v>
          </cell>
          <cell r="C64" t="str">
            <v>UMPSA Holdings Sdn Bhd</v>
          </cell>
        </row>
        <row r="65">
          <cell r="A65" t="str">
            <v>0395</v>
          </cell>
          <cell r="B65" t="str">
            <v>NOR RAHIZAH BINTI ABDUL RAHIM</v>
          </cell>
          <cell r="C65" t="str">
            <v>UMPSA Holdings Sdn Bhd</v>
          </cell>
        </row>
        <row r="66">
          <cell r="A66" t="str">
            <v>0404</v>
          </cell>
          <cell r="B66" t="str">
            <v>KHAUSALYA A/P RAMESH</v>
          </cell>
          <cell r="C66" t="str">
            <v>UMPSA Holdings Sdn Bhd</v>
          </cell>
        </row>
        <row r="67">
          <cell r="A67" t="str">
            <v>0406</v>
          </cell>
          <cell r="B67" t="str">
            <v>HASMIZA BINTI BAHARUM</v>
          </cell>
          <cell r="C67" t="str">
            <v>UMPSA Holdings Sdn Bhd</v>
          </cell>
        </row>
        <row r="68">
          <cell r="A68" t="str">
            <v>0408</v>
          </cell>
          <cell r="B68" t="str">
            <v>NURAIN BALQIS BINTI MOHAMAD SHAMSURI</v>
          </cell>
          <cell r="C68" t="str">
            <v>UMPSA Holdings Sdn Bhd</v>
          </cell>
        </row>
        <row r="69">
          <cell r="A69" t="str">
            <v>0410</v>
          </cell>
          <cell r="B69" t="str">
            <v>MUHAMMAD HAFIY BIN SHAMSUL BAHRAIN</v>
          </cell>
          <cell r="C69" t="str">
            <v>UMPSA Holdings Sdn Bhd</v>
          </cell>
        </row>
        <row r="70">
          <cell r="A70" t="str">
            <v>0411</v>
          </cell>
          <cell r="B70" t="str">
            <v>NURASYIKIN BINTI YUSRI</v>
          </cell>
          <cell r="C70" t="str">
            <v>UMPSA Holdings Sdn Bhd</v>
          </cell>
        </row>
        <row r="71">
          <cell r="A71" t="str">
            <v>0014</v>
          </cell>
          <cell r="B71" t="str">
            <v>SITI RIWATI BINTI HAMZAH</v>
          </cell>
          <cell r="C71" t="str">
            <v>UMPSA Services Sdn Bhd</v>
          </cell>
        </row>
        <row r="72">
          <cell r="A72" t="str">
            <v>0045</v>
          </cell>
          <cell r="B72" t="str">
            <v>MOHD FAIDHY BIN MOHD SHAHUDIN</v>
          </cell>
          <cell r="C72" t="str">
            <v>UMPSA Services Sdn Bhd</v>
          </cell>
          <cell r="D72">
            <v>25</v>
          </cell>
        </row>
        <row r="73">
          <cell r="A73" t="str">
            <v>0048</v>
          </cell>
          <cell r="B73" t="str">
            <v>MUHAMMAD ABDULLAH BIN MAT YASIN</v>
          </cell>
          <cell r="C73" t="str">
            <v>UMPSA Services Sdn Bhd</v>
          </cell>
        </row>
        <row r="74">
          <cell r="A74" t="str">
            <v>0049</v>
          </cell>
          <cell r="B74" t="str">
            <v>MUHAMAD SAFWAN BIN ABD SAMAD</v>
          </cell>
          <cell r="C74" t="str">
            <v>UMPSA Services Sdn Bhd</v>
          </cell>
        </row>
        <row r="75">
          <cell r="A75" t="str">
            <v>0050</v>
          </cell>
          <cell r="B75" t="str">
            <v>MUHAMMAD HAFIZUDDIN BIN MAD ZALI</v>
          </cell>
          <cell r="C75" t="str">
            <v>UMPSA Services Sdn Bhd</v>
          </cell>
        </row>
        <row r="76">
          <cell r="A76" t="str">
            <v>0052</v>
          </cell>
          <cell r="B76" t="str">
            <v>RIDZUAN BIN AHMAD</v>
          </cell>
          <cell r="C76" t="str">
            <v>UMPSA Services Sdn Bhd</v>
          </cell>
          <cell r="D76">
            <v>77</v>
          </cell>
        </row>
        <row r="77">
          <cell r="A77" t="str">
            <v>0056</v>
          </cell>
          <cell r="B77" t="str">
            <v>MOHD ROHAIDEE BIN ISMAIL</v>
          </cell>
          <cell r="C77" t="str">
            <v>UMPSA Services Sdn Bhd</v>
          </cell>
        </row>
        <row r="78">
          <cell r="A78" t="str">
            <v>0066A</v>
          </cell>
          <cell r="B78" t="str">
            <v>SITI NURUL AIN BINTI WAN ALI</v>
          </cell>
          <cell r="C78" t="str">
            <v>UMPSA Services Sdn Bhd</v>
          </cell>
          <cell r="D78">
            <v>50</v>
          </cell>
        </row>
        <row r="79">
          <cell r="A79" t="str">
            <v>0068</v>
          </cell>
          <cell r="B79" t="str">
            <v>MOHD SOBRIE BIN YAMAN</v>
          </cell>
          <cell r="C79" t="str">
            <v>UMPSA Services Sdn Bhd</v>
          </cell>
          <cell r="D79">
            <v>231</v>
          </cell>
        </row>
        <row r="80">
          <cell r="A80" t="str">
            <v>0069</v>
          </cell>
          <cell r="B80" t="str">
            <v>ZAMBRI BIN ABDULLAH</v>
          </cell>
          <cell r="C80" t="str">
            <v>UMPSA Services Sdn Bhd</v>
          </cell>
          <cell r="D80">
            <v>69</v>
          </cell>
        </row>
        <row r="81">
          <cell r="A81" t="str">
            <v>0070</v>
          </cell>
          <cell r="B81" t="str">
            <v>TUAN MOHD AZMAN SHAH BIN TUAN NOR HAZAHAR</v>
          </cell>
          <cell r="C81" t="str">
            <v>UMPSA Services Sdn Bhd</v>
          </cell>
          <cell r="D81">
            <v>270</v>
          </cell>
        </row>
        <row r="82">
          <cell r="A82" t="str">
            <v>0078</v>
          </cell>
          <cell r="B82" t="str">
            <v>MOHD HAZWAN FITRI BIN JAMIL</v>
          </cell>
          <cell r="C82" t="str">
            <v>UMPSA Services Sdn Bhd</v>
          </cell>
          <cell r="D82">
            <v>114</v>
          </cell>
        </row>
        <row r="83">
          <cell r="A83" t="str">
            <v>0079</v>
          </cell>
          <cell r="B83" t="str">
            <v>MUHAMMAD SYARIF BIN MOHD KUSAIRI</v>
          </cell>
          <cell r="C83" t="str">
            <v>UMPSA Services Sdn Bhd</v>
          </cell>
          <cell r="D83">
            <v>131</v>
          </cell>
        </row>
        <row r="84">
          <cell r="A84" t="str">
            <v>0082</v>
          </cell>
          <cell r="B84" t="str">
            <v>AHMAD SHAFARIL BIN SHAHIDAN</v>
          </cell>
          <cell r="C84" t="str">
            <v>UMPSA Services Sdn Bhd</v>
          </cell>
        </row>
        <row r="85">
          <cell r="A85" t="str">
            <v>0103</v>
          </cell>
          <cell r="B85" t="str">
            <v>NUR HISYAM BIN OSMAN</v>
          </cell>
          <cell r="C85" t="str">
            <v>UMPSA Services Sdn Bhd</v>
          </cell>
          <cell r="D85">
            <v>167</v>
          </cell>
        </row>
        <row r="86">
          <cell r="A86" t="str">
            <v>0135</v>
          </cell>
          <cell r="B86" t="str">
            <v>AMIRUDDIN BIN ISMAIL</v>
          </cell>
          <cell r="C86" t="str">
            <v>UMPSA Services Sdn Bhd</v>
          </cell>
        </row>
        <row r="87">
          <cell r="A87" t="str">
            <v>0137</v>
          </cell>
          <cell r="B87" t="str">
            <v>WAN MOHD ZARULHISYAM BIN WAN MOHAMAD HASIM</v>
          </cell>
          <cell r="C87" t="str">
            <v>UMPSA Services Sdn Bhd</v>
          </cell>
          <cell r="D87">
            <v>241</v>
          </cell>
        </row>
        <row r="88">
          <cell r="A88" t="str">
            <v>0138</v>
          </cell>
          <cell r="B88" t="str">
            <v>NURUL SOLEHAH BINTI ABDUL AZIZ</v>
          </cell>
          <cell r="C88" t="str">
            <v>UMPSA Services Sdn Bhd</v>
          </cell>
        </row>
        <row r="89">
          <cell r="A89" t="str">
            <v>0141</v>
          </cell>
          <cell r="B89" t="str">
            <v>MOHD HADI BIN ALI</v>
          </cell>
          <cell r="C89" t="str">
            <v>UMPSA Services Sdn Bhd</v>
          </cell>
          <cell r="D89">
            <v>109</v>
          </cell>
        </row>
        <row r="90">
          <cell r="A90" t="str">
            <v>0142</v>
          </cell>
          <cell r="B90" t="str">
            <v>WAN AZLI BIN WAN MANSOR</v>
          </cell>
          <cell r="C90" t="str">
            <v>UMPSA Services Sdn Bhd</v>
          </cell>
          <cell r="D90">
            <v>24</v>
          </cell>
        </row>
        <row r="91">
          <cell r="A91" t="str">
            <v>0162</v>
          </cell>
          <cell r="B91" t="str">
            <v>NURUL ATIKAH BINTI ABU BAKAR</v>
          </cell>
          <cell r="C91" t="str">
            <v>UMPSA Services Sdn Bhd</v>
          </cell>
        </row>
        <row r="92">
          <cell r="A92" t="str">
            <v>0174</v>
          </cell>
          <cell r="B92" t="str">
            <v>MOKHTAR BIN SHAFIE</v>
          </cell>
          <cell r="C92" t="str">
            <v>UMPSA Services Sdn Bhd</v>
          </cell>
        </row>
        <row r="93">
          <cell r="A93" t="str">
            <v>0179</v>
          </cell>
          <cell r="B93" t="str">
            <v>LATIFAH BINTI OMAR</v>
          </cell>
          <cell r="C93" t="str">
            <v>UMPSA Services Sdn Bhd</v>
          </cell>
          <cell r="D93">
            <v>117</v>
          </cell>
        </row>
        <row r="94">
          <cell r="A94" t="str">
            <v>0180</v>
          </cell>
          <cell r="B94" t="str">
            <v>ANMAR SARHAN BIN RAZLAN</v>
          </cell>
          <cell r="C94" t="str">
            <v>UMPSA Services Sdn Bhd</v>
          </cell>
          <cell r="D94">
            <v>206</v>
          </cell>
        </row>
        <row r="95">
          <cell r="A95" t="str">
            <v>0183</v>
          </cell>
          <cell r="B95" t="str">
            <v>NORHAKIRAH BINTI ABU BAKAR</v>
          </cell>
          <cell r="C95" t="str">
            <v>UMPSA Services Sdn Bhd</v>
          </cell>
        </row>
        <row r="96">
          <cell r="A96" t="str">
            <v>0191</v>
          </cell>
          <cell r="B96" t="str">
            <v>MUHAMMAD ZARUL SYAUQIE BIN MOHD ZAINAL</v>
          </cell>
          <cell r="C96" t="str">
            <v>UMPSA Services Sdn Bhd</v>
          </cell>
          <cell r="D96">
            <v>187</v>
          </cell>
        </row>
        <row r="97">
          <cell r="A97" t="str">
            <v>0200</v>
          </cell>
          <cell r="B97" t="str">
            <v>HAIRUDDIN BIN IDRIS</v>
          </cell>
          <cell r="C97" t="str">
            <v>UMPSA Services Sdn Bhd</v>
          </cell>
          <cell r="D97">
            <v>204</v>
          </cell>
        </row>
        <row r="98">
          <cell r="A98" t="str">
            <v>0220</v>
          </cell>
          <cell r="B98" t="str">
            <v>WAN ISA BIN WAN ABDUL RAHMAN</v>
          </cell>
          <cell r="C98" t="str">
            <v>UMPSA Services Sdn Bhd</v>
          </cell>
        </row>
        <row r="99">
          <cell r="A99" t="str">
            <v>0239</v>
          </cell>
          <cell r="B99" t="str">
            <v>MUHAMMAD SHAHRUL NIZAM BIN NUDIN</v>
          </cell>
          <cell r="C99" t="str">
            <v>UMPSA Services Sdn Bhd</v>
          </cell>
          <cell r="D99">
            <v>42</v>
          </cell>
        </row>
        <row r="100">
          <cell r="A100" t="str">
            <v>0248</v>
          </cell>
          <cell r="B100" t="str">
            <v>MOHAMAD FADZRUL HISYAM BIN ABD WAHAB</v>
          </cell>
          <cell r="C100" t="str">
            <v>UMPSA Services Sdn Bhd</v>
          </cell>
        </row>
        <row r="101">
          <cell r="A101" t="str">
            <v>0260</v>
          </cell>
          <cell r="B101" t="str">
            <v>FARAH LIYANA BINTI MOHD GHAZALI</v>
          </cell>
          <cell r="C101" t="str">
            <v>UMPSA Services Sdn Bhd</v>
          </cell>
        </row>
        <row r="102">
          <cell r="A102" t="str">
            <v>0261</v>
          </cell>
          <cell r="B102" t="str">
            <v>WAN AHMAD FAIZ BIN MAT ISA</v>
          </cell>
          <cell r="C102" t="str">
            <v>UMPSA Services Sdn Bhd</v>
          </cell>
        </row>
        <row r="103">
          <cell r="A103" t="str">
            <v>0267</v>
          </cell>
          <cell r="B103" t="str">
            <v>MUHAMAD HAFIZUDDIN BIN RAHAIZEK</v>
          </cell>
          <cell r="C103" t="str">
            <v>UMPSA Services Sdn Bhd</v>
          </cell>
          <cell r="D103">
            <v>259</v>
          </cell>
        </row>
        <row r="104">
          <cell r="A104" t="str">
            <v>0268</v>
          </cell>
          <cell r="B104" t="str">
            <v>MUHAMMAD HAZIQ IMAN BIN KAMARUL ISAM</v>
          </cell>
          <cell r="C104" t="str">
            <v>UMPSA Services Sdn Bhd</v>
          </cell>
          <cell r="D104">
            <v>108</v>
          </cell>
        </row>
        <row r="105">
          <cell r="A105" t="str">
            <v>0278</v>
          </cell>
          <cell r="B105" t="str">
            <v>MOHAMMAD ASZUANSHAH BIN MOHD ASRI</v>
          </cell>
          <cell r="C105" t="str">
            <v>UMPSA Services Sdn Bhd</v>
          </cell>
        </row>
        <row r="106">
          <cell r="A106" t="str">
            <v>0288</v>
          </cell>
          <cell r="B106" t="str">
            <v>MOHAMAD HAIDAR HUSAINI BIN HALIM</v>
          </cell>
          <cell r="C106" t="str">
            <v>UMPSA Services Sdn Bhd</v>
          </cell>
          <cell r="D106">
            <v>65</v>
          </cell>
        </row>
        <row r="107">
          <cell r="A107" t="str">
            <v>0291</v>
          </cell>
          <cell r="B107" t="str">
            <v>MUHAMMAD ZULHILMI BIN MOHAMED ZAIN</v>
          </cell>
          <cell r="C107" t="str">
            <v>UMPSA Services Sdn Bhd</v>
          </cell>
        </row>
        <row r="108">
          <cell r="A108" t="str">
            <v>0292</v>
          </cell>
          <cell r="B108" t="str">
            <v>MUHAMMAD FAIZ BIN OSMAN</v>
          </cell>
          <cell r="C108" t="str">
            <v>UMPSA Services Sdn Bhd</v>
          </cell>
          <cell r="D108">
            <v>105</v>
          </cell>
        </row>
        <row r="109">
          <cell r="A109" t="str">
            <v>0294</v>
          </cell>
          <cell r="B109" t="str">
            <v>MOHD IKRAM BIN RAMLI</v>
          </cell>
          <cell r="C109" t="str">
            <v>UMPSA Services Sdn Bhd</v>
          </cell>
        </row>
        <row r="110">
          <cell r="A110" t="str">
            <v>0298</v>
          </cell>
          <cell r="B110" t="str">
            <v>MOHD RAIMI SAIFFUDDIN BIN ROHADI</v>
          </cell>
          <cell r="C110" t="str">
            <v>UMPSA Services Sdn Bhd</v>
          </cell>
          <cell r="D110">
            <v>435</v>
          </cell>
        </row>
        <row r="111">
          <cell r="A111" t="str">
            <v>0308A</v>
          </cell>
          <cell r="B111" t="str">
            <v>YANTY NUR AIN BINTI AZIZ</v>
          </cell>
          <cell r="C111" t="str">
            <v>UMPSA Services Sdn Bhd</v>
          </cell>
          <cell r="D111">
            <v>80</v>
          </cell>
        </row>
        <row r="112">
          <cell r="A112" t="str">
            <v>0311</v>
          </cell>
          <cell r="B112" t="str">
            <v>MOHD FAIZUAN BIN ABD GHANI</v>
          </cell>
          <cell r="C112" t="str">
            <v>UMPSA Services Sdn Bhd</v>
          </cell>
          <cell r="D112">
            <v>61</v>
          </cell>
        </row>
        <row r="113">
          <cell r="A113" t="str">
            <v>0324</v>
          </cell>
          <cell r="B113" t="str">
            <v>AHMAD AMIN AIZAT BIN SAIFUL BAHARI</v>
          </cell>
          <cell r="C113" t="str">
            <v>UMPSA Services Sdn Bhd</v>
          </cell>
          <cell r="D113">
            <v>65</v>
          </cell>
        </row>
        <row r="114">
          <cell r="A114" t="str">
            <v>0327</v>
          </cell>
          <cell r="B114" t="str">
            <v>MOHD FAIZ BIN ABD RAHAD</v>
          </cell>
          <cell r="C114" t="str">
            <v>UMPSA Services Sdn Bhd</v>
          </cell>
        </row>
        <row r="115">
          <cell r="A115" t="str">
            <v>0333</v>
          </cell>
          <cell r="B115" t="str">
            <v>ZARIZAL NIZAM BIN ABDUL MANAN</v>
          </cell>
          <cell r="C115" t="str">
            <v>UMPSA Services Sdn Bhd</v>
          </cell>
        </row>
        <row r="116">
          <cell r="A116" t="str">
            <v>0340</v>
          </cell>
          <cell r="B116" t="str">
            <v>SITI MASZANA BINTI TEH</v>
          </cell>
          <cell r="C116" t="str">
            <v>UMPSA Services Sdn Bhd</v>
          </cell>
          <cell r="D116">
            <v>138</v>
          </cell>
        </row>
        <row r="117">
          <cell r="A117" t="str">
            <v>0342</v>
          </cell>
          <cell r="B117" t="str">
            <v>MUHAMMAD NUR SHAFIQ BIN ARAZMI</v>
          </cell>
          <cell r="C117" t="str">
            <v>UMPSA Services Sdn Bhd</v>
          </cell>
        </row>
        <row r="118">
          <cell r="A118" t="str">
            <v>0344</v>
          </cell>
          <cell r="B118" t="str">
            <v>MOHAMED MUSTAKEEN BIN MUSTAFFA CHEY</v>
          </cell>
          <cell r="C118" t="str">
            <v>UMPSA Services Sdn Bhd</v>
          </cell>
          <cell r="D118">
            <v>61</v>
          </cell>
        </row>
        <row r="119">
          <cell r="A119" t="str">
            <v>0345</v>
          </cell>
          <cell r="B119" t="str">
            <v>NURENA FATIHAH BINTI MOKHTAR</v>
          </cell>
          <cell r="C119" t="str">
            <v>UMPSA Services Sdn Bhd</v>
          </cell>
        </row>
        <row r="120">
          <cell r="A120" t="str">
            <v>0348</v>
          </cell>
          <cell r="B120" t="str">
            <v>HAIKAL ZUL HAKIM BIN MOHAMAD ZUL</v>
          </cell>
          <cell r="C120" t="str">
            <v>UMPSA Services Sdn Bhd</v>
          </cell>
          <cell r="D120">
            <v>35</v>
          </cell>
        </row>
        <row r="121">
          <cell r="A121" t="str">
            <v>0351</v>
          </cell>
          <cell r="B121" t="str">
            <v>LUKMAN HAKIM BIN ABDULLAH</v>
          </cell>
          <cell r="C121" t="str">
            <v>UMPSA Services Sdn Bhd</v>
          </cell>
          <cell r="D121">
            <v>243</v>
          </cell>
        </row>
        <row r="122">
          <cell r="A122" t="str">
            <v>0354</v>
          </cell>
          <cell r="B122" t="str">
            <v>NUR LIYANA AMIRA BINTI SABRI</v>
          </cell>
          <cell r="C122" t="str">
            <v>UMPSA Services Sdn Bhd</v>
          </cell>
          <cell r="D122">
            <v>27</v>
          </cell>
        </row>
        <row r="123">
          <cell r="A123" t="str">
            <v>0355</v>
          </cell>
          <cell r="B123" t="str">
            <v>MUHAMMAD AZIZ ASYRAF BIN AHMAD</v>
          </cell>
          <cell r="C123" t="str">
            <v>UMPSA Services Sdn Bhd</v>
          </cell>
        </row>
        <row r="124">
          <cell r="A124" t="str">
            <v>0356</v>
          </cell>
          <cell r="B124" t="str">
            <v>MUHAMMAD HAZIQ BIN ZAMRI</v>
          </cell>
          <cell r="C124" t="str">
            <v>UMPSA Services Sdn Bhd</v>
          </cell>
        </row>
        <row r="125">
          <cell r="A125" t="str">
            <v>0357</v>
          </cell>
          <cell r="B125" t="str">
            <v>MUHAMMAD ARIF BIN SHAMSUDDIN</v>
          </cell>
          <cell r="C125" t="str">
            <v>UMPSA Services Sdn Bhd</v>
          </cell>
          <cell r="D125">
            <v>65</v>
          </cell>
        </row>
        <row r="126">
          <cell r="A126" t="str">
            <v>0358</v>
          </cell>
          <cell r="B126" t="str">
            <v>MUHAMMAD ALIF ZIKRI BIN MOHD FOUZI</v>
          </cell>
          <cell r="C126" t="str">
            <v>UMPSA Services Sdn Bhd</v>
          </cell>
          <cell r="D126">
            <v>276</v>
          </cell>
        </row>
        <row r="127">
          <cell r="A127" t="str">
            <v>0366</v>
          </cell>
          <cell r="B127" t="str">
            <v>MOHD ZAHIR BIN MD NOR</v>
          </cell>
          <cell r="C127" t="str">
            <v>UMPSA Services Sdn Bhd</v>
          </cell>
          <cell r="D127">
            <v>158</v>
          </cell>
        </row>
        <row r="128">
          <cell r="A128" t="str">
            <v>0368</v>
          </cell>
          <cell r="B128" t="str">
            <v>NORFATIHATUL ARIFA BINTI ZAINOL AKMAR</v>
          </cell>
          <cell r="C128" t="str">
            <v>UMPSA Services Sdn Bhd</v>
          </cell>
        </row>
        <row r="129">
          <cell r="A129" t="str">
            <v>0369</v>
          </cell>
          <cell r="B129" t="str">
            <v>MASNIRA KAMSARI BINTI MUSTAFA</v>
          </cell>
          <cell r="C129" t="str">
            <v>UMPSA Services Sdn Bhd</v>
          </cell>
        </row>
        <row r="130">
          <cell r="A130" t="str">
            <v>0371</v>
          </cell>
          <cell r="B130" t="str">
            <v>MUHAMMAD AZHARI BIN ARIFFIN</v>
          </cell>
          <cell r="C130" t="str">
            <v>UMPSA Services Sdn Bhd</v>
          </cell>
        </row>
        <row r="131">
          <cell r="A131" t="str">
            <v>0374</v>
          </cell>
          <cell r="B131" t="str">
            <v>MUHAMMAD YASIIR DARWIIS BIN OSMAN</v>
          </cell>
          <cell r="C131" t="str">
            <v>UMPSA Services Sdn Bhd</v>
          </cell>
        </row>
        <row r="132">
          <cell r="A132" t="str">
            <v>0375</v>
          </cell>
          <cell r="B132" t="str">
            <v>MUHAMMAD AMMAR KHOIRUL SUKRUN</v>
          </cell>
          <cell r="C132" t="str">
            <v>UMPSA Services Sdn Bhd</v>
          </cell>
        </row>
        <row r="133">
          <cell r="A133" t="str">
            <v>0376</v>
          </cell>
          <cell r="B133" t="str">
            <v>YUSRIAZUAN BIN ISMAIL</v>
          </cell>
          <cell r="C133" t="str">
            <v>UMPSA Services Sdn Bhd</v>
          </cell>
          <cell r="D133">
            <v>90</v>
          </cell>
        </row>
        <row r="134">
          <cell r="A134" t="str">
            <v>0379</v>
          </cell>
          <cell r="B134" t="str">
            <v>SUHARYATI BINTI SAIOM</v>
          </cell>
          <cell r="C134" t="str">
            <v>UMPSA Services Sdn Bhd</v>
          </cell>
          <cell r="D134">
            <v>137</v>
          </cell>
        </row>
        <row r="135">
          <cell r="A135" t="str">
            <v>0381</v>
          </cell>
          <cell r="B135" t="str">
            <v>MUHAMMAD AIZAD BIN AWANG NGAH</v>
          </cell>
          <cell r="C135" t="str">
            <v>UMPSA Services Sdn Bhd</v>
          </cell>
        </row>
        <row r="136">
          <cell r="A136" t="str">
            <v>0386</v>
          </cell>
          <cell r="B136" t="str">
            <v>WAN ABDUL HADI BIN WAN SULAIMAN</v>
          </cell>
          <cell r="C136" t="str">
            <v>UMPSA Services Sdn Bhd</v>
          </cell>
          <cell r="D136">
            <v>34</v>
          </cell>
        </row>
        <row r="137">
          <cell r="A137" t="str">
            <v>0387</v>
          </cell>
          <cell r="B137" t="str">
            <v>AHMAD FARITH BIN AHMAD ZULKHI</v>
          </cell>
          <cell r="C137" t="str">
            <v>UMPSA Services Sdn Bhd</v>
          </cell>
          <cell r="D137">
            <v>644</v>
          </cell>
        </row>
        <row r="138">
          <cell r="A138" t="str">
            <v>0389</v>
          </cell>
          <cell r="B138" t="str">
            <v>FAKHRUL IMADI BIN FAUZI</v>
          </cell>
          <cell r="C138" t="str">
            <v>UMPSA Services Sdn Bhd</v>
          </cell>
          <cell r="D138">
            <v>237</v>
          </cell>
        </row>
        <row r="139">
          <cell r="A139" t="str">
            <v>0397</v>
          </cell>
          <cell r="B139" t="str">
            <v>CHE ZAIDI BIN CHE AWANG</v>
          </cell>
          <cell r="C139" t="str">
            <v>UMPSA Services Sdn Bhd</v>
          </cell>
        </row>
        <row r="140">
          <cell r="A140" t="str">
            <v>0398</v>
          </cell>
          <cell r="B140" t="str">
            <v>ISMADI BIN ISHAK</v>
          </cell>
          <cell r="C140" t="str">
            <v>UMPSA Services Sdn Bhd</v>
          </cell>
        </row>
        <row r="141">
          <cell r="A141" t="str">
            <v>0399</v>
          </cell>
          <cell r="B141" t="str">
            <v>ABDUL RAOF ASHRAF BIN ABDUL RAZAK</v>
          </cell>
          <cell r="C141" t="str">
            <v>UMPSA Services Sdn Bhd</v>
          </cell>
        </row>
        <row r="142">
          <cell r="A142" t="str">
            <v>0400</v>
          </cell>
          <cell r="B142" t="str">
            <v>MUHAMMAD AMIRUL AMIN BIN MOHAMAD ASRI</v>
          </cell>
          <cell r="C142" t="str">
            <v>UMPSA Services Sdn Bhd</v>
          </cell>
          <cell r="D142">
            <v>42</v>
          </cell>
        </row>
        <row r="143">
          <cell r="A143" t="str">
            <v>0401</v>
          </cell>
          <cell r="B143" t="str">
            <v>MOHD SABARUDDIN BIN MOHD</v>
          </cell>
          <cell r="C143" t="str">
            <v>UMPSA Services Sdn Bhd</v>
          </cell>
          <cell r="D143">
            <v>88</v>
          </cell>
        </row>
        <row r="144">
          <cell r="A144" t="str">
            <v>0402</v>
          </cell>
          <cell r="B144" t="str">
            <v>AHMAD AISAR BIN NOR AZHA</v>
          </cell>
          <cell r="C144" t="str">
            <v>UMPSA Services Sdn Bhd</v>
          </cell>
        </row>
        <row r="145">
          <cell r="A145" t="str">
            <v>0407</v>
          </cell>
          <cell r="B145" t="str">
            <v>MOHAMAD ZULKHAIREE AZAM BIN ZUKEFLI</v>
          </cell>
          <cell r="C145" t="str">
            <v>UMPSA Services Sdn Bhd</v>
          </cell>
        </row>
        <row r="146">
          <cell r="A146" t="str">
            <v>M002</v>
          </cell>
          <cell r="B146" t="str">
            <v>ROHAYA BINTI MOHD NOR</v>
          </cell>
          <cell r="C146" t="str">
            <v>UMPSA Services Sdn Bhd</v>
          </cell>
        </row>
        <row r="147">
          <cell r="A147" t="str">
            <v>M009</v>
          </cell>
          <cell r="B147" t="str">
            <v>SITI NORHIDAYAH BINTI JAMIL</v>
          </cell>
          <cell r="C147" t="str">
            <v>UMPSA Services Sdn Bhd</v>
          </cell>
        </row>
        <row r="148">
          <cell r="A148" t="str">
            <v>M013</v>
          </cell>
          <cell r="B148" t="str">
            <v>FARA WAHIDA BINTI HASSIM</v>
          </cell>
          <cell r="C148" t="str">
            <v>UMPSA Services Sdn Bhd</v>
          </cell>
        </row>
        <row r="149">
          <cell r="A149" t="str">
            <v>M017</v>
          </cell>
          <cell r="B149" t="str">
            <v>ZURAINI BINTI AHMAD</v>
          </cell>
          <cell r="C149" t="str">
            <v>UMPSA Services Sdn Bhd</v>
          </cell>
          <cell r="D149">
            <v>96</v>
          </cell>
        </row>
        <row r="150">
          <cell r="A150" t="str">
            <v>M019</v>
          </cell>
          <cell r="B150" t="str">
            <v>ALIZA BINTI AHMAD</v>
          </cell>
          <cell r="C150" t="str">
            <v>UMPSA Services Sdn Bhd</v>
          </cell>
        </row>
        <row r="151">
          <cell r="A151" t="str">
            <v>M021</v>
          </cell>
          <cell r="B151" t="str">
            <v>SEHANI BINTI MARSAN</v>
          </cell>
          <cell r="C151" t="str">
            <v>UMPSA Services Sdn Bhd</v>
          </cell>
        </row>
        <row r="152">
          <cell r="A152" t="str">
            <v>M025</v>
          </cell>
          <cell r="B152" t="str">
            <v>MOHD KHAIRUDDIN BIN AWANG @ HASYIM</v>
          </cell>
          <cell r="C152" t="str">
            <v>UMPSA Services Sdn Bhd</v>
          </cell>
          <cell r="D152">
            <v>16</v>
          </cell>
        </row>
        <row r="153">
          <cell r="A153" t="str">
            <v>M032</v>
          </cell>
          <cell r="B153" t="str">
            <v>SITI FATIMAH BINTI MAD ADNAN</v>
          </cell>
          <cell r="C153" t="str">
            <v>UMPSA Services Sdn Bhd</v>
          </cell>
          <cell r="D153">
            <v>122</v>
          </cell>
        </row>
        <row r="154">
          <cell r="A154" t="str">
            <v>M033</v>
          </cell>
          <cell r="B154" t="str">
            <v>KAMARIAH BINTI SEMAN</v>
          </cell>
          <cell r="C154" t="str">
            <v>UMPSA Services Sdn Bhd</v>
          </cell>
        </row>
        <row r="155">
          <cell r="A155" t="str">
            <v>M034</v>
          </cell>
          <cell r="B155" t="str">
            <v>PORIAH BINTI AHMAD</v>
          </cell>
          <cell r="C155" t="str">
            <v>UMPSA Services Sdn Bhd</v>
          </cell>
        </row>
        <row r="156">
          <cell r="A156" t="str">
            <v>M042</v>
          </cell>
          <cell r="B156" t="str">
            <v>BADARIAH BINTI HASSAN</v>
          </cell>
          <cell r="C156" t="str">
            <v>UMPSA Services Sdn Bhd</v>
          </cell>
        </row>
        <row r="157">
          <cell r="A157" t="str">
            <v>M045</v>
          </cell>
          <cell r="B157" t="str">
            <v>WAN NORUL SHAFIQAH HUSSNA BINTI WAN RORAMI</v>
          </cell>
          <cell r="C157" t="str">
            <v>UMPSA Services Sdn Bhd</v>
          </cell>
        </row>
        <row r="158">
          <cell r="A158" t="str">
            <v>M057</v>
          </cell>
          <cell r="B158" t="str">
            <v>NUDIN BIN NAWANG</v>
          </cell>
          <cell r="C158" t="str">
            <v>UMPSA Services Sdn Bhd</v>
          </cell>
          <cell r="D158">
            <v>480</v>
          </cell>
        </row>
        <row r="159">
          <cell r="A159" t="str">
            <v>M064</v>
          </cell>
          <cell r="B159" t="str">
            <v>SITI ZALEHA BINTI KUTOM</v>
          </cell>
          <cell r="C159" t="str">
            <v>UMPSA Services Sdn Bhd</v>
          </cell>
        </row>
        <row r="160">
          <cell r="A160" t="str">
            <v>M065</v>
          </cell>
          <cell r="B160" t="str">
            <v>FAUZIAH BINTI JUSOH</v>
          </cell>
          <cell r="C160" t="str">
            <v>UMPSA Services Sdn Bhd</v>
          </cell>
        </row>
        <row r="161">
          <cell r="A161" t="str">
            <v>M067</v>
          </cell>
          <cell r="B161" t="str">
            <v>SALMAH BINTI MOHAMAD</v>
          </cell>
          <cell r="C161" t="str">
            <v>UMPSA Services Sdn Bhd</v>
          </cell>
        </row>
        <row r="162">
          <cell r="A162" t="str">
            <v>M069</v>
          </cell>
          <cell r="B162" t="str">
            <v>NORIYAH BINTI MERAH</v>
          </cell>
          <cell r="C162" t="str">
            <v>UMPSA Services Sdn Bhd</v>
          </cell>
        </row>
        <row r="163">
          <cell r="A163" t="str">
            <v>M070</v>
          </cell>
          <cell r="B163" t="str">
            <v>SAZALINA BINTI MOD YUSOF</v>
          </cell>
          <cell r="C163" t="str">
            <v>UMPSA Services Sdn Bhd</v>
          </cell>
        </row>
        <row r="164">
          <cell r="A164" t="str">
            <v>M073</v>
          </cell>
          <cell r="B164" t="str">
            <v>NURLINKAMALIAH BINTI MOHD AZAN</v>
          </cell>
          <cell r="C164" t="str">
            <v>UMPSA Services Sdn Bhd</v>
          </cell>
          <cell r="D164">
            <v>65</v>
          </cell>
        </row>
        <row r="165">
          <cell r="A165" t="str">
            <v>M079</v>
          </cell>
          <cell r="B165" t="str">
            <v>NORAINI IJURA BINTI MOHD IBRAHIM</v>
          </cell>
          <cell r="C165" t="str">
            <v>UMPSA Services Sdn Bhd</v>
          </cell>
          <cell r="D165">
            <v>33</v>
          </cell>
        </row>
        <row r="166">
          <cell r="A166" t="str">
            <v>M080</v>
          </cell>
          <cell r="B166" t="str">
            <v>NORAISHAH BINTI JOMRI</v>
          </cell>
          <cell r="C166" t="str">
            <v>UMPSA Services Sdn Bhd</v>
          </cell>
          <cell r="D166">
            <v>73</v>
          </cell>
        </row>
        <row r="167">
          <cell r="A167" t="str">
            <v>M081</v>
          </cell>
          <cell r="B167" t="str">
            <v>NOOR ZARINA BINTI JAMIL</v>
          </cell>
          <cell r="C167" t="str">
            <v>UMPSA Services Sdn Bhd</v>
          </cell>
          <cell r="D167">
            <v>79</v>
          </cell>
        </row>
        <row r="168">
          <cell r="A168" t="str">
            <v>M084</v>
          </cell>
          <cell r="B168" t="str">
            <v>NORJAMIZA BINTI ABD JABAR</v>
          </cell>
          <cell r="C168" t="str">
            <v>UMPSA Services Sdn Bhd</v>
          </cell>
        </row>
        <row r="169">
          <cell r="A169" t="str">
            <v>M085</v>
          </cell>
          <cell r="B169" t="str">
            <v>RUSNANI BINTI MAT LAZIM</v>
          </cell>
          <cell r="C169" t="str">
            <v>UMPSA Services Sdn Bhd</v>
          </cell>
        </row>
        <row r="170">
          <cell r="A170" t="str">
            <v>M086</v>
          </cell>
          <cell r="B170" t="str">
            <v>ZARINA BINTI GHANI</v>
          </cell>
          <cell r="C170" t="str">
            <v>UMPSA Services Sdn Bhd</v>
          </cell>
        </row>
        <row r="171">
          <cell r="A171" t="str">
            <v>M087</v>
          </cell>
          <cell r="B171" t="str">
            <v>BIDAH BINTI GHANI</v>
          </cell>
          <cell r="C171" t="str">
            <v>UMPSA Services Sdn Bhd</v>
          </cell>
        </row>
        <row r="172">
          <cell r="A172" t="str">
            <v>M096</v>
          </cell>
          <cell r="B172" t="str">
            <v>NORMAH BINTI AWANG</v>
          </cell>
          <cell r="C172" t="str">
            <v>UMPSA Services Sdn Bhd</v>
          </cell>
        </row>
        <row r="173">
          <cell r="A173" t="str">
            <v>M100</v>
          </cell>
          <cell r="B173" t="str">
            <v>MOHD FAIZ BIN JAMIL</v>
          </cell>
          <cell r="C173" t="str">
            <v>UMPSA Services Sdn Bhd</v>
          </cell>
          <cell r="D173">
            <v>45</v>
          </cell>
        </row>
        <row r="174">
          <cell r="A174" t="str">
            <v>M110</v>
          </cell>
          <cell r="B174" t="str">
            <v>RAJA RAMLAH BINTI RAJA IBRAHIM</v>
          </cell>
          <cell r="C174" t="str">
            <v>UMPSA Services Sdn Bhd</v>
          </cell>
        </row>
        <row r="175">
          <cell r="A175" t="str">
            <v>M115</v>
          </cell>
          <cell r="B175" t="str">
            <v>NORAINI BINTI MOHAMED NAWAWI</v>
          </cell>
          <cell r="C175" t="str">
            <v>UMPSA Services Sdn Bhd</v>
          </cell>
        </row>
        <row r="176">
          <cell r="A176" t="str">
            <v>M123</v>
          </cell>
          <cell r="B176" t="str">
            <v>CHE SUM BINTI JAAFAR</v>
          </cell>
          <cell r="C176" t="str">
            <v>UMPSA Services Sdn Bhd</v>
          </cell>
        </row>
        <row r="177">
          <cell r="A177" t="str">
            <v>M126</v>
          </cell>
          <cell r="B177" t="str">
            <v>MOHD JAMALUDIN BIN MOHD ANIS</v>
          </cell>
          <cell r="C177" t="str">
            <v>UMPSA Services Sdn Bhd</v>
          </cell>
          <cell r="D177">
            <v>88</v>
          </cell>
        </row>
        <row r="178">
          <cell r="A178" t="str">
            <v>M129</v>
          </cell>
          <cell r="B178" t="str">
            <v>MOHD IZUWAN BIN MOHD YASIN</v>
          </cell>
          <cell r="C178" t="str">
            <v>UMPSA Services Sdn Bhd</v>
          </cell>
        </row>
        <row r="179">
          <cell r="A179" t="str">
            <v>M133</v>
          </cell>
          <cell r="B179" t="str">
            <v>INTAN SUHANA BINTI ISHAK</v>
          </cell>
          <cell r="C179" t="str">
            <v>UMPSA Services Sdn Bhd</v>
          </cell>
        </row>
        <row r="180">
          <cell r="A180" t="str">
            <v>M137</v>
          </cell>
          <cell r="B180" t="str">
            <v>NOR HIDAYAH BINTI HAIEROL</v>
          </cell>
          <cell r="C180" t="str">
            <v>UMPSA Services Sdn Bhd</v>
          </cell>
        </row>
        <row r="181">
          <cell r="A181" t="str">
            <v>M146</v>
          </cell>
          <cell r="B181" t="str">
            <v>AHMAD BIN YAAKUB</v>
          </cell>
          <cell r="C181" t="str">
            <v>UMPSA Services Sdn Bhd</v>
          </cell>
          <cell r="D181">
            <v>19</v>
          </cell>
        </row>
        <row r="182">
          <cell r="A182" t="str">
            <v>M148</v>
          </cell>
          <cell r="B182" t="str">
            <v>ABDUL RAHMAN BIN MOHD YUSOF</v>
          </cell>
          <cell r="C182" t="str">
            <v>UMPSA Services Sdn Bhd</v>
          </cell>
        </row>
        <row r="183">
          <cell r="A183" t="str">
            <v>M153</v>
          </cell>
          <cell r="B183" t="str">
            <v>NOR AZURA BINTI MOHD AZMAN</v>
          </cell>
          <cell r="C183" t="str">
            <v>UMPSA Services Sdn Bhd</v>
          </cell>
          <cell r="D183">
            <v>80</v>
          </cell>
        </row>
        <row r="184">
          <cell r="A184" t="str">
            <v>M164</v>
          </cell>
          <cell r="B184" t="str">
            <v>ZULBOKHAIRI BIN MAT TAIB</v>
          </cell>
          <cell r="C184" t="str">
            <v>UMPSA Services Sdn Bhd</v>
          </cell>
        </row>
        <row r="185">
          <cell r="A185" t="str">
            <v>M165</v>
          </cell>
          <cell r="B185" t="str">
            <v>MOHD FADZIL BIN MD ARIFIN</v>
          </cell>
          <cell r="C185" t="str">
            <v>UMPSA Services Sdn Bhd</v>
          </cell>
        </row>
        <row r="186">
          <cell r="A186" t="str">
            <v>M172</v>
          </cell>
          <cell r="B186" t="str">
            <v>ROSMARIANA BINTI MOHD HASHIM</v>
          </cell>
          <cell r="C186" t="str">
            <v>UMPSA Services Sdn Bhd</v>
          </cell>
        </row>
        <row r="187">
          <cell r="A187" t="str">
            <v>M176</v>
          </cell>
          <cell r="B187" t="str">
            <v>MOHD SAIFUL FAHMI BIN AB MALEK</v>
          </cell>
          <cell r="C187" t="str">
            <v>UMPSA Services Sdn Bhd</v>
          </cell>
        </row>
        <row r="188">
          <cell r="A188" t="str">
            <v>M179</v>
          </cell>
          <cell r="B188" t="str">
            <v>MAZILAH BINTI OMAR</v>
          </cell>
          <cell r="C188" t="str">
            <v>UMPSA Services Sdn Bhd</v>
          </cell>
          <cell r="D188">
            <v>60</v>
          </cell>
        </row>
        <row r="189">
          <cell r="A189" t="str">
            <v>M201</v>
          </cell>
          <cell r="B189" t="str">
            <v>RUNIZAN BINTI YUSOFF</v>
          </cell>
          <cell r="C189" t="str">
            <v>UMPSA Services Sdn Bhd</v>
          </cell>
        </row>
        <row r="190">
          <cell r="A190" t="str">
            <v>M202</v>
          </cell>
          <cell r="B190" t="str">
            <v>FARIDAH BINTI JUMDAIL</v>
          </cell>
          <cell r="C190" t="str">
            <v>UMPSA Services Sdn Bhd</v>
          </cell>
        </row>
        <row r="191">
          <cell r="A191" t="str">
            <v>M205</v>
          </cell>
          <cell r="B191" t="str">
            <v>KHZIMAH BINTI HASSAN</v>
          </cell>
          <cell r="C191" t="str">
            <v>UMPSA Services Sdn Bhd</v>
          </cell>
          <cell r="D191">
            <v>80</v>
          </cell>
        </row>
        <row r="192">
          <cell r="A192" t="str">
            <v>M210</v>
          </cell>
          <cell r="B192" t="str">
            <v>NOORMIRA BINTI MD JAMION</v>
          </cell>
          <cell r="C192" t="str">
            <v>UMPSA Services Sdn Bhd</v>
          </cell>
        </row>
        <row r="193">
          <cell r="A193" t="str">
            <v>M212</v>
          </cell>
          <cell r="B193" t="str">
            <v>NURUL AZILA BINTI MUSA</v>
          </cell>
          <cell r="C193" t="str">
            <v>UMPSA Services Sdn Bhd</v>
          </cell>
          <cell r="D193">
            <v>78</v>
          </cell>
        </row>
        <row r="194">
          <cell r="A194" t="str">
            <v>M223</v>
          </cell>
          <cell r="B194" t="str">
            <v>HALIATUS SAKDIAH BINTI LATIF</v>
          </cell>
          <cell r="C194" t="str">
            <v>UMPSA Services Sdn Bhd</v>
          </cell>
          <cell r="D194">
            <v>87</v>
          </cell>
        </row>
        <row r="195">
          <cell r="A195" t="str">
            <v>M225</v>
          </cell>
          <cell r="B195" t="str">
            <v>MUSTAPHA BIN MOHAMED</v>
          </cell>
          <cell r="C195" t="str">
            <v>UMPSA Services Sdn Bhd</v>
          </cell>
        </row>
        <row r="196">
          <cell r="A196" t="str">
            <v>M227</v>
          </cell>
          <cell r="B196" t="str">
            <v>NAZATULSELA BINTI PUTEH</v>
          </cell>
          <cell r="C196" t="str">
            <v>UMPSA Services Sdn Bhd</v>
          </cell>
        </row>
        <row r="197">
          <cell r="A197" t="str">
            <v>M234</v>
          </cell>
          <cell r="B197" t="str">
            <v>APISAH BINTI ALIAS</v>
          </cell>
          <cell r="C197" t="str">
            <v>UMPSA Services Sdn Bhd</v>
          </cell>
          <cell r="D197">
            <v>148</v>
          </cell>
        </row>
        <row r="198">
          <cell r="A198" t="str">
            <v>M235</v>
          </cell>
          <cell r="B198" t="str">
            <v>NURUL AISHAH WONG BINTI ABDULLAH</v>
          </cell>
          <cell r="C198" t="str">
            <v>UMPSA Services Sdn Bhd</v>
          </cell>
        </row>
        <row r="199">
          <cell r="A199" t="str">
            <v>M239</v>
          </cell>
          <cell r="B199" t="str">
            <v>CHE NOORAZITA BT CHE KHALID</v>
          </cell>
          <cell r="C199" t="str">
            <v>UMPSA Services Sdn Bhd</v>
          </cell>
          <cell r="D199">
            <v>60</v>
          </cell>
        </row>
        <row r="200">
          <cell r="A200" t="str">
            <v>M242</v>
          </cell>
          <cell r="B200" t="str">
            <v>NURUL FARHANA BT MOHD NOR</v>
          </cell>
          <cell r="C200" t="str">
            <v>UMPSA Services Sdn Bhd</v>
          </cell>
          <cell r="D200">
            <v>137</v>
          </cell>
        </row>
        <row r="201">
          <cell r="A201" t="str">
            <v>M243</v>
          </cell>
          <cell r="B201" t="str">
            <v>AZRUN BIN KAMARUDDIN</v>
          </cell>
          <cell r="C201" t="str">
            <v>UMPSA Services Sdn Bhd</v>
          </cell>
          <cell r="D201">
            <v>80</v>
          </cell>
        </row>
        <row r="202">
          <cell r="A202" t="str">
            <v>M249</v>
          </cell>
          <cell r="B202" t="str">
            <v>MOHD ROSLAN BIN DARUS</v>
          </cell>
          <cell r="C202" t="str">
            <v>UMPSA Services Sdn Bhd</v>
          </cell>
          <cell r="D202">
            <v>70</v>
          </cell>
        </row>
        <row r="203">
          <cell r="A203" t="str">
            <v>M250</v>
          </cell>
          <cell r="B203" t="str">
            <v>NORSAHIDA BINTI MALIKI</v>
          </cell>
          <cell r="C203" t="str">
            <v>UMPSA Services Sdn Bhd</v>
          </cell>
          <cell r="D203">
            <v>42</v>
          </cell>
        </row>
        <row r="204">
          <cell r="A204" t="str">
            <v>M254</v>
          </cell>
          <cell r="B204" t="str">
            <v>AZIERA NATASHA BINTI SUHIRMAN</v>
          </cell>
          <cell r="C204" t="str">
            <v>UMPSA Services Sdn Bhd</v>
          </cell>
        </row>
        <row r="205">
          <cell r="A205" t="str">
            <v>M258</v>
          </cell>
          <cell r="B205" t="str">
            <v>MUHAMMAD NUR AMIRUL BIN SAMSUDDIN</v>
          </cell>
          <cell r="C205" t="str">
            <v>UMPSA Services Sdn Bhd</v>
          </cell>
        </row>
        <row r="206">
          <cell r="A206" t="str">
            <v>M261</v>
          </cell>
          <cell r="B206" t="str">
            <v>MOHD AMIRUL ASRAF BIN AWANG</v>
          </cell>
          <cell r="C206" t="str">
            <v>UMPSA Services Sdn Bhd</v>
          </cell>
          <cell r="D206">
            <v>44</v>
          </cell>
        </row>
        <row r="207">
          <cell r="A207" t="str">
            <v>M263</v>
          </cell>
          <cell r="B207" t="str">
            <v>MASLINA BINTI JOHARI</v>
          </cell>
          <cell r="C207" t="str">
            <v>UMPSA Services Sdn Bhd</v>
          </cell>
        </row>
        <row r="208">
          <cell r="A208" t="str">
            <v>M264</v>
          </cell>
          <cell r="B208" t="str">
            <v>JOZIEANA BT JOHARI</v>
          </cell>
          <cell r="C208" t="str">
            <v>UMPSA Services Sdn Bhd</v>
          </cell>
        </row>
        <row r="209">
          <cell r="A209" t="str">
            <v>M265</v>
          </cell>
          <cell r="B209" t="str">
            <v>ROHIMAH BINTI ABDULLAH</v>
          </cell>
          <cell r="C209" t="str">
            <v>UMPSA Services Sdn Bhd</v>
          </cell>
          <cell r="D209">
            <v>362</v>
          </cell>
        </row>
        <row r="210">
          <cell r="A210" t="str">
            <v>M269</v>
          </cell>
          <cell r="B210" t="str">
            <v>AZREN BT MOHAMMAD ARIFF</v>
          </cell>
          <cell r="C210" t="str">
            <v>UMPSA Services Sdn Bhd</v>
          </cell>
        </row>
        <row r="211">
          <cell r="A211" t="str">
            <v>M270</v>
          </cell>
          <cell r="B211" t="str">
            <v>MUHAMMAD ZAINUDDIN B IDRIS</v>
          </cell>
          <cell r="C211" t="str">
            <v>UMPSA Services Sdn Bhd</v>
          </cell>
          <cell r="D211">
            <v>18</v>
          </cell>
        </row>
        <row r="212">
          <cell r="A212" t="str">
            <v>M272</v>
          </cell>
          <cell r="B212" t="str">
            <v>MUHAMMAD SYAZWAN BIN MAD YUSOF</v>
          </cell>
          <cell r="C212" t="str">
            <v>UMPSA Services Sdn Bhd</v>
          </cell>
        </row>
        <row r="213">
          <cell r="A213" t="str">
            <v>M275</v>
          </cell>
          <cell r="B213" t="str">
            <v>SAMAT BIN SALLAM</v>
          </cell>
          <cell r="C213" t="str">
            <v>UMPSA Services Sdn Bhd</v>
          </cell>
        </row>
        <row r="214">
          <cell r="A214" t="str">
            <v>M282</v>
          </cell>
          <cell r="B214" t="str">
            <v>IZZATI SYAZAMIRA BINTI AZHAR</v>
          </cell>
          <cell r="C214" t="str">
            <v>UMPSA Services Sdn Bhd</v>
          </cell>
          <cell r="D214">
            <v>85</v>
          </cell>
        </row>
        <row r="215">
          <cell r="A215" t="str">
            <v>M283</v>
          </cell>
          <cell r="B215" t="str">
            <v>ASLIZA BINTI SAIMIN</v>
          </cell>
          <cell r="C215" t="str">
            <v>UMPSA Services Sdn Bhd</v>
          </cell>
          <cell r="D215">
            <v>70</v>
          </cell>
        </row>
        <row r="216">
          <cell r="A216" t="str">
            <v>M284</v>
          </cell>
          <cell r="B216" t="str">
            <v>MOHD SUHAIMI BIN ABDUL RASID</v>
          </cell>
          <cell r="C216" t="str">
            <v>UMPSA Services Sdn Bhd</v>
          </cell>
        </row>
        <row r="217">
          <cell r="A217" t="str">
            <v>M286</v>
          </cell>
          <cell r="B217" t="str">
            <v>MOHD AIDIL BIN SARIMAN</v>
          </cell>
          <cell r="C217" t="str">
            <v>UMPSA Services Sdn Bhd</v>
          </cell>
          <cell r="D217">
            <v>68</v>
          </cell>
        </row>
        <row r="218">
          <cell r="A218" t="str">
            <v>M288</v>
          </cell>
          <cell r="B218" t="str">
            <v>MOHD FAUZI BIN RAZALI</v>
          </cell>
          <cell r="C218" t="str">
            <v>UMPSA Services Sdn Bhd</v>
          </cell>
          <cell r="D218">
            <v>135</v>
          </cell>
        </row>
        <row r="219">
          <cell r="A219" t="str">
            <v>M289</v>
          </cell>
          <cell r="B219" t="str">
            <v>ZAITUN BT IBRAHIM</v>
          </cell>
          <cell r="C219" t="str">
            <v>UMPSA Services Sdn Bhd</v>
          </cell>
        </row>
        <row r="220">
          <cell r="A220" t="str">
            <v>M292</v>
          </cell>
          <cell r="B220" t="str">
            <v>ROSLINA BINTI HASHIM</v>
          </cell>
          <cell r="C220" t="str">
            <v>UMPSA Services Sdn Bhd</v>
          </cell>
        </row>
        <row r="221">
          <cell r="A221" t="str">
            <v>M293</v>
          </cell>
          <cell r="B221" t="str">
            <v>MOHD HAFIZ BIN ROSLAN</v>
          </cell>
          <cell r="C221" t="str">
            <v>UMPSA Services Sdn Bhd</v>
          </cell>
          <cell r="D221">
            <v>80</v>
          </cell>
        </row>
        <row r="222">
          <cell r="A222" t="str">
            <v>M296</v>
          </cell>
          <cell r="B222" t="str">
            <v>MOHD FAUZI BIN RAZALI</v>
          </cell>
          <cell r="C222" t="str">
            <v>UMPSA Services Sdn Bhd</v>
          </cell>
        </row>
        <row r="223">
          <cell r="A223" t="str">
            <v>M309</v>
          </cell>
          <cell r="B223" t="str">
            <v>NURULLAILI BINTI MOHD AYUB</v>
          </cell>
          <cell r="C223" t="str">
            <v>UMPSA Services Sdn Bhd</v>
          </cell>
        </row>
        <row r="224">
          <cell r="A224" t="str">
            <v>M310</v>
          </cell>
          <cell r="B224" t="str">
            <v>HASLINA BINTI MAT ZAIN</v>
          </cell>
          <cell r="C224" t="str">
            <v>UMPSA Services Sdn Bhd</v>
          </cell>
        </row>
        <row r="225">
          <cell r="A225" t="str">
            <v>M325</v>
          </cell>
          <cell r="B225" t="str">
            <v>DIN BIN MOHAMED YUSOF</v>
          </cell>
          <cell r="C225" t="str">
            <v>UMPSA Services Sdn Bhd</v>
          </cell>
        </row>
        <row r="226">
          <cell r="A226" t="str">
            <v>M326</v>
          </cell>
          <cell r="B226" t="str">
            <v>ZALINA BINTI AWANG NGAH</v>
          </cell>
          <cell r="C226" t="str">
            <v>UMPSA Services Sdn Bhd</v>
          </cell>
        </row>
        <row r="227">
          <cell r="A227" t="str">
            <v>M327</v>
          </cell>
          <cell r="B227" t="str">
            <v>ZAHARUDDIN BIN NUDIN</v>
          </cell>
          <cell r="C227" t="str">
            <v>UMPSA Services Sdn Bhd</v>
          </cell>
          <cell r="D227">
            <v>62</v>
          </cell>
        </row>
        <row r="228">
          <cell r="A228" t="str">
            <v>M329</v>
          </cell>
          <cell r="B228" t="str">
            <v>SITI AMIRA BINTI ABU BAKAR</v>
          </cell>
          <cell r="C228" t="str">
            <v>UMPSA Services Sdn Bhd</v>
          </cell>
          <cell r="D228">
            <v>32</v>
          </cell>
        </row>
        <row r="229">
          <cell r="A229" t="str">
            <v>M331</v>
          </cell>
          <cell r="B229" t="str">
            <v>SHAHRIM BIN JUBIR</v>
          </cell>
          <cell r="C229" t="str">
            <v>UMPSA Services Sdn Bhd</v>
          </cell>
        </row>
        <row r="230">
          <cell r="A230" t="str">
            <v>M334</v>
          </cell>
          <cell r="B230" t="str">
            <v>ASIAH BINTI MOHAMED</v>
          </cell>
          <cell r="C230" t="str">
            <v>UMPSA Services Sdn Bhd</v>
          </cell>
          <cell r="D230">
            <v>29</v>
          </cell>
        </row>
        <row r="231">
          <cell r="A231" t="str">
            <v>M336</v>
          </cell>
          <cell r="B231" t="str">
            <v>SHAMSUL SHAZWAN BIN ABDUL RASID</v>
          </cell>
          <cell r="C231" t="str">
            <v>UMPSA Services Sdn Bhd</v>
          </cell>
        </row>
        <row r="232">
          <cell r="A232" t="str">
            <v>M337</v>
          </cell>
          <cell r="B232" t="str">
            <v>MUHAMMAD HARIS BIN HARON @ KASSIM</v>
          </cell>
          <cell r="C232" t="str">
            <v>UMPSA Services Sdn Bhd</v>
          </cell>
          <cell r="D232">
            <v>145</v>
          </cell>
        </row>
        <row r="233">
          <cell r="A233" t="str">
            <v>M339</v>
          </cell>
          <cell r="B233" t="str">
            <v>KHAMISAH BINTI ABDUL RAHMAN</v>
          </cell>
          <cell r="C233" t="str">
            <v>UMPSA Services Sdn Bhd</v>
          </cell>
        </row>
        <row r="234">
          <cell r="A234" t="str">
            <v>M340</v>
          </cell>
          <cell r="B234" t="str">
            <v>RAZLAN IZWAN BIN ROSLI</v>
          </cell>
          <cell r="C234" t="str">
            <v>UMPSA Services Sdn Bhd</v>
          </cell>
          <cell r="D234">
            <v>289</v>
          </cell>
        </row>
        <row r="235">
          <cell r="A235" t="str">
            <v>M341</v>
          </cell>
          <cell r="B235" t="str">
            <v>ZURINA BINTI SUID</v>
          </cell>
          <cell r="C235" t="str">
            <v>UMPSA Services Sdn Bhd</v>
          </cell>
          <cell r="D235">
            <v>27</v>
          </cell>
        </row>
        <row r="236">
          <cell r="A236" t="str">
            <v>M342</v>
          </cell>
          <cell r="B236" t="str">
            <v>ZUBIR BIN DZULKAFLE</v>
          </cell>
          <cell r="C236" t="str">
            <v>UMPSA Services Sdn Bhd</v>
          </cell>
        </row>
        <row r="237">
          <cell r="A237" t="str">
            <v>M343</v>
          </cell>
          <cell r="B237" t="str">
            <v>MOHAMAD AMRI BIN MOHAMAD AMIN</v>
          </cell>
          <cell r="C237" t="str">
            <v>UMPSA Services Sdn Bhd</v>
          </cell>
        </row>
        <row r="238">
          <cell r="A238" t="str">
            <v>M344</v>
          </cell>
          <cell r="B238" t="str">
            <v>NORAZIAM BINTI PUTEH</v>
          </cell>
          <cell r="C238" t="str">
            <v>UMPSA Services Sdn Bhd</v>
          </cell>
        </row>
        <row r="239">
          <cell r="A239" t="str">
            <v>M345</v>
          </cell>
          <cell r="B239" t="str">
            <v>MOHAMAD NAZERI BIN AWANG</v>
          </cell>
          <cell r="C239" t="str">
            <v>UMPSA Services Sdn Bhd</v>
          </cell>
          <cell r="D239">
            <v>72</v>
          </cell>
        </row>
        <row r="240">
          <cell r="A240" t="str">
            <v>M346</v>
          </cell>
          <cell r="B240" t="str">
            <v>ZALEHA BINTI SUDIN</v>
          </cell>
          <cell r="C240" t="str">
            <v>UMPSA Services Sdn Bhd</v>
          </cell>
        </row>
        <row r="241">
          <cell r="A241" t="str">
            <v>M347</v>
          </cell>
          <cell r="B241" t="str">
            <v>ANISAH BINTI SAMSURI</v>
          </cell>
          <cell r="C241" t="str">
            <v>UMPSA Services Sdn Bhd</v>
          </cell>
        </row>
        <row r="242">
          <cell r="A242" t="str">
            <v>M348</v>
          </cell>
          <cell r="B242" t="str">
            <v>CAHAYA RAMULIA BINTI AWANG IBRAHIM</v>
          </cell>
          <cell r="C242" t="str">
            <v>UMPSA Services Sdn Bhd</v>
          </cell>
          <cell r="D242">
            <v>96</v>
          </cell>
        </row>
        <row r="243">
          <cell r="A243" t="str">
            <v>M349</v>
          </cell>
          <cell r="B243" t="str">
            <v>NURFARAHIM BINTI MOHD DAHALAN</v>
          </cell>
          <cell r="C243" t="str">
            <v>UMPSA Services Sdn Bhd</v>
          </cell>
        </row>
        <row r="244">
          <cell r="A244" t="str">
            <v>M350</v>
          </cell>
          <cell r="B244" t="str">
            <v>HALIJAH BINTI DERAMAN</v>
          </cell>
          <cell r="C244" t="str">
            <v>UMPSA Services Sdn Bhd</v>
          </cell>
        </row>
        <row r="245">
          <cell r="A245" t="str">
            <v>M352</v>
          </cell>
          <cell r="B245" t="str">
            <v>MOHAMAD SYAFIQ BIN MOHAMAD</v>
          </cell>
          <cell r="C245" t="str">
            <v>UMPSA Services Sdn Bhd</v>
          </cell>
        </row>
        <row r="246">
          <cell r="A246" t="str">
            <v>M354</v>
          </cell>
          <cell r="B246" t="str">
            <v>SHAZNA LIZWA BINTI YUSOFF</v>
          </cell>
          <cell r="C246" t="str">
            <v>UMPSA Services Sdn Bhd</v>
          </cell>
          <cell r="D246">
            <v>295</v>
          </cell>
        </row>
        <row r="247">
          <cell r="A247" t="str">
            <v>M355</v>
          </cell>
          <cell r="B247" t="str">
            <v>NOOR AIN BINTI ABU KASSIM</v>
          </cell>
          <cell r="C247" t="str">
            <v>UMPSA Services Sdn Bhd</v>
          </cell>
        </row>
        <row r="248">
          <cell r="A248" t="str">
            <v>M357</v>
          </cell>
          <cell r="B248" t="str">
            <v>NURUL AIN SYAFIKA BINTI AHMAD JAMIL</v>
          </cell>
          <cell r="C248" t="str">
            <v>UMPSA Services Sdn Bhd</v>
          </cell>
          <cell r="D248">
            <v>77</v>
          </cell>
        </row>
        <row r="249">
          <cell r="A249" t="str">
            <v>M359</v>
          </cell>
          <cell r="B249" t="str">
            <v>MOHD HAZIM BIN ROSLY</v>
          </cell>
          <cell r="C249" t="str">
            <v>UMPSA Services Sdn Bhd</v>
          </cell>
        </row>
        <row r="250">
          <cell r="A250" t="str">
            <v>M361</v>
          </cell>
          <cell r="B250" t="str">
            <v>ISA BIN HASAN</v>
          </cell>
          <cell r="C250" t="str">
            <v>UMPSA Services Sdn Bhd</v>
          </cell>
        </row>
        <row r="251">
          <cell r="A251" t="str">
            <v>M362</v>
          </cell>
          <cell r="B251" t="str">
            <v>HABIBAH BINTI HASHIMI</v>
          </cell>
          <cell r="C251" t="str">
            <v>UMPSA Services Sdn Bhd</v>
          </cell>
          <cell r="D251">
            <v>18</v>
          </cell>
        </row>
        <row r="252">
          <cell r="A252" t="str">
            <v>M363</v>
          </cell>
          <cell r="B252" t="str">
            <v>MOHD NURHISYAM BIN MOHD ROZAIDI</v>
          </cell>
          <cell r="C252" t="str">
            <v>UMPSA Services Sdn Bhd</v>
          </cell>
          <cell r="D252">
            <v>90</v>
          </cell>
        </row>
        <row r="253">
          <cell r="A253" t="str">
            <v>M364</v>
          </cell>
          <cell r="B253" t="str">
            <v>ZAITUN BINTI AWANG IBRAHIM</v>
          </cell>
          <cell r="C253" t="str">
            <v>UMPSA Services Sdn Bhd</v>
          </cell>
          <cell r="D253">
            <v>30</v>
          </cell>
        </row>
        <row r="254">
          <cell r="A254" t="str">
            <v>M368</v>
          </cell>
          <cell r="B254" t="str">
            <v>AFZAN BINTI BAKAR</v>
          </cell>
          <cell r="C254" t="str">
            <v>UMPSA Services Sdn Bhd</v>
          </cell>
        </row>
        <row r="255">
          <cell r="A255" t="str">
            <v>M369</v>
          </cell>
          <cell r="B255" t="str">
            <v>SAPINAH BINTI ABDUL RAZAK</v>
          </cell>
          <cell r="C255" t="str">
            <v>UMPSA Services Sdn Bhd</v>
          </cell>
        </row>
        <row r="256">
          <cell r="A256" t="str">
            <v>M370</v>
          </cell>
          <cell r="B256" t="str">
            <v>HALIMAH BINTI SANUSI</v>
          </cell>
          <cell r="C256" t="str">
            <v>UMPSA Services Sdn Bhd</v>
          </cell>
          <cell r="D256">
            <v>50</v>
          </cell>
        </row>
        <row r="257">
          <cell r="A257" t="str">
            <v>M407</v>
          </cell>
          <cell r="B257" t="str">
            <v>NORAINI BINTI AWANG IBRAHIM</v>
          </cell>
          <cell r="C257" t="str">
            <v>UMPSA Services Sdn Bhd</v>
          </cell>
        </row>
        <row r="258">
          <cell r="A258" t="str">
            <v>M408</v>
          </cell>
          <cell r="B258" t="str">
            <v>NOR HIDAYAH BINTI AZMI</v>
          </cell>
          <cell r="C258" t="str">
            <v>UMPSA Services Sdn Bhd</v>
          </cell>
          <cell r="D258">
            <v>120</v>
          </cell>
        </row>
        <row r="259">
          <cell r="A259" t="str">
            <v>M415</v>
          </cell>
          <cell r="B259" t="str">
            <v>MUHAMMAD RAFIZI BIN ROSLI</v>
          </cell>
          <cell r="C259" t="str">
            <v>UMPSA Services Sdn Bhd</v>
          </cell>
          <cell r="D259">
            <v>206</v>
          </cell>
        </row>
        <row r="260">
          <cell r="A260" t="str">
            <v>M416</v>
          </cell>
          <cell r="B260" t="str">
            <v>SALINA BINTI HASHIM</v>
          </cell>
          <cell r="C260" t="str">
            <v>UMPSA Services Sdn Bhd</v>
          </cell>
          <cell r="D260">
            <v>277</v>
          </cell>
        </row>
        <row r="261">
          <cell r="A261" t="str">
            <v>M417</v>
          </cell>
          <cell r="B261" t="str">
            <v>NOR SYAFIQAH SYAHIRA BINTI SAMSIR</v>
          </cell>
          <cell r="C261" t="str">
            <v>UMPSA Services Sdn Bhd</v>
          </cell>
        </row>
        <row r="262">
          <cell r="A262" t="str">
            <v>M418</v>
          </cell>
          <cell r="B262" t="str">
            <v>SITI AISHAH BINTI HALIM</v>
          </cell>
          <cell r="C262" t="str">
            <v>UMPSA Services Sdn Bhd</v>
          </cell>
        </row>
        <row r="263">
          <cell r="A263" t="str">
            <v>M421</v>
          </cell>
          <cell r="B263" t="str">
            <v>NUR DAYANA IZZATI BINTI SALMI</v>
          </cell>
          <cell r="C263" t="str">
            <v>UMPSA Services Sdn Bhd</v>
          </cell>
        </row>
        <row r="264">
          <cell r="A264" t="str">
            <v>M422</v>
          </cell>
          <cell r="B264" t="str">
            <v>ZURAIDA BINTI SUID</v>
          </cell>
          <cell r="C264" t="str">
            <v>UMPSA Services Sdn Bhd</v>
          </cell>
          <cell r="D264">
            <v>32</v>
          </cell>
        </row>
        <row r="265">
          <cell r="A265" t="str">
            <v>M423</v>
          </cell>
          <cell r="B265" t="str">
            <v>NUR HASYIMAH BINTI HARUN</v>
          </cell>
          <cell r="C265" t="str">
            <v>UMPSA Services Sdn Bhd</v>
          </cell>
        </row>
        <row r="266">
          <cell r="A266" t="str">
            <v>M424</v>
          </cell>
          <cell r="B266" t="str">
            <v>NORZUNAINE BINTI ZAUKLFLI</v>
          </cell>
          <cell r="C266" t="str">
            <v>UMPSA Services Sdn Bhd</v>
          </cell>
          <cell r="D266">
            <v>32</v>
          </cell>
        </row>
        <row r="267">
          <cell r="A267" t="str">
            <v>M428</v>
          </cell>
          <cell r="B267" t="str">
            <v>MOHD FARID BIN MOHAMMAD</v>
          </cell>
          <cell r="C267" t="str">
            <v>UMPSA Services Sdn Bhd</v>
          </cell>
          <cell r="D267">
            <v>96</v>
          </cell>
        </row>
        <row r="268">
          <cell r="A268" t="str">
            <v>M429</v>
          </cell>
          <cell r="B268" t="str">
            <v>MUHAMMAD DANIEL HAIKAL BIN ABDULLAH</v>
          </cell>
          <cell r="C268" t="str">
            <v>UMPSA Services Sdn Bhd</v>
          </cell>
        </row>
        <row r="269">
          <cell r="A269" t="str">
            <v>M433</v>
          </cell>
          <cell r="B269" t="str">
            <v>NUR AMERATUL AKMA BINTI MD SAAD</v>
          </cell>
          <cell r="C269" t="str">
            <v>UMPSA Services Sdn Bhd</v>
          </cell>
          <cell r="D269">
            <v>160</v>
          </cell>
        </row>
        <row r="270">
          <cell r="A270" t="str">
            <v>M434</v>
          </cell>
          <cell r="B270" t="str">
            <v>SITI AISYAH BINTI ABU BAKAR</v>
          </cell>
          <cell r="C270" t="str">
            <v>UMPSA Services Sdn Bhd</v>
          </cell>
        </row>
        <row r="271">
          <cell r="A271" t="str">
            <v>M435</v>
          </cell>
          <cell r="B271" t="str">
            <v>AINUR MARDIYAH SHAHRIL BINTI ABDUL RAHMAN</v>
          </cell>
          <cell r="C271" t="str">
            <v>UMPSA Services Sdn Bhd</v>
          </cell>
        </row>
        <row r="272">
          <cell r="A272" t="str">
            <v>M436</v>
          </cell>
          <cell r="B272" t="str">
            <v>SHARIFAH NUR AIMIE NABILA BINTI SYED ALWI</v>
          </cell>
          <cell r="C272" t="str">
            <v>UMPSA Services Sdn Bhd</v>
          </cell>
        </row>
        <row r="273">
          <cell r="A273" t="str">
            <v>M437</v>
          </cell>
          <cell r="B273" t="str">
            <v>NUR NILLIS SOHA BINTI ABD HAMID</v>
          </cell>
          <cell r="C273" t="str">
            <v>UMPSA Services Sdn Bhd</v>
          </cell>
          <cell r="D273">
            <v>80</v>
          </cell>
        </row>
        <row r="274">
          <cell r="A274" t="str">
            <v>M438</v>
          </cell>
          <cell r="B274" t="str">
            <v>MUHAMAD ASA'ARI BIN JAMLI</v>
          </cell>
          <cell r="C274" t="str">
            <v>UMPSA Services Sdn Bhd</v>
          </cell>
          <cell r="D274">
            <v>132</v>
          </cell>
        </row>
        <row r="275">
          <cell r="A275" t="str">
            <v>M441</v>
          </cell>
          <cell r="B275" t="str">
            <v>SAIFULLAH BIN SALLEHUDIN</v>
          </cell>
          <cell r="C275" t="str">
            <v>UMPSA Services Sdn Bhd</v>
          </cell>
          <cell r="D275">
            <v>80</v>
          </cell>
        </row>
        <row r="276">
          <cell r="A276" t="str">
            <v>M445</v>
          </cell>
          <cell r="B276" t="str">
            <v>NOR AZIRA BIN REJAB</v>
          </cell>
          <cell r="C276" t="str">
            <v>UMPSA Services Sdn Bhd</v>
          </cell>
        </row>
        <row r="277">
          <cell r="A277" t="str">
            <v>M446</v>
          </cell>
          <cell r="B277" t="str">
            <v>MUHAMMAD HANIF BIN MOHD AZAN</v>
          </cell>
          <cell r="C277" t="str">
            <v>UMPSA Services Sdn Bhd</v>
          </cell>
        </row>
        <row r="278">
          <cell r="A278" t="str">
            <v>M447</v>
          </cell>
          <cell r="B278" t="str">
            <v xml:space="preserve">NUR FATIN NADHIRAH BINTI SALMI </v>
          </cell>
          <cell r="C278" t="str">
            <v>UMPSA Services Sdn Bhd</v>
          </cell>
        </row>
        <row r="279">
          <cell r="A279" t="str">
            <v>M450</v>
          </cell>
          <cell r="B279" t="str">
            <v>RAHIM BIN MAT NOOR</v>
          </cell>
          <cell r="C279" t="str">
            <v>UMPSA Services Sdn Bhd</v>
          </cell>
        </row>
        <row r="280">
          <cell r="A280" t="str">
            <v>M490</v>
          </cell>
          <cell r="B280" t="str">
            <v>NOR AZURA BINTI REJAB</v>
          </cell>
          <cell r="C280" t="str">
            <v>UMPSA Services Sdn Bhd</v>
          </cell>
          <cell r="D280">
            <v>87</v>
          </cell>
        </row>
        <row r="281">
          <cell r="A281" t="str">
            <v>M458</v>
          </cell>
          <cell r="B281" t="str">
            <v>DAYANG NORLELA BINTI ABANG DENI</v>
          </cell>
          <cell r="C281" t="str">
            <v>UMPSA Services Sdn Bhd</v>
          </cell>
        </row>
        <row r="282">
          <cell r="A282" t="str">
            <v>M461</v>
          </cell>
          <cell r="B282" t="str">
            <v>NORMAR BINTI MOHD HASHIM</v>
          </cell>
          <cell r="C282" t="str">
            <v>UMPSA Services Sdn Bhd</v>
          </cell>
        </row>
        <row r="283">
          <cell r="A283" t="str">
            <v>M475</v>
          </cell>
          <cell r="B283" t="str">
            <v>SYARIFAH NURUL AISYAH BINTI SYED MOHAMAD NOR</v>
          </cell>
          <cell r="C283" t="str">
            <v>UMPSA Services Sdn Bhd</v>
          </cell>
          <cell r="D283">
            <v>265</v>
          </cell>
        </row>
        <row r="284">
          <cell r="A284" t="str">
            <v>M490</v>
          </cell>
          <cell r="B284" t="str">
            <v>NOR AZURA BINTI REJAB</v>
          </cell>
          <cell r="C284" t="str">
            <v>UMPSA Services Sdn Bhd</v>
          </cell>
        </row>
        <row r="285">
          <cell r="A285" t="str">
            <v>M497</v>
          </cell>
          <cell r="B285" t="str">
            <v>MUHAMMAD FADHIL HAKIMI BIN MOHD FAUZI</v>
          </cell>
          <cell r="C285" t="str">
            <v>UMPSA Services Sdn Bhd</v>
          </cell>
        </row>
        <row r="286">
          <cell r="A286" t="str">
            <v>M509</v>
          </cell>
          <cell r="B286" t="str">
            <v>SAUDAH BINTI AB WAHAB</v>
          </cell>
          <cell r="C286" t="str">
            <v>UMPSA Services Sdn Bhd</v>
          </cell>
        </row>
        <row r="287">
          <cell r="A287" t="str">
            <v>M525</v>
          </cell>
          <cell r="B287" t="str">
            <v>ZAIDAHWATI BINTI MORAD</v>
          </cell>
          <cell r="C287" t="str">
            <v>UMPSA Services Sdn Bhd</v>
          </cell>
        </row>
        <row r="288">
          <cell r="A288" t="str">
            <v>M526</v>
          </cell>
          <cell r="B288" t="str">
            <v>NORAISYAH BINTI SARTONI</v>
          </cell>
          <cell r="C288" t="str">
            <v>UMPSA Services Sdn Bhd</v>
          </cell>
          <cell r="D288">
            <v>78</v>
          </cell>
        </row>
        <row r="289">
          <cell r="A289" t="str">
            <v>M528</v>
          </cell>
          <cell r="B289" t="str">
            <v>SITI ROHAYU BIN ABD AZIZ</v>
          </cell>
          <cell r="C289" t="str">
            <v>UMPSA Services Sdn Bhd</v>
          </cell>
          <cell r="D289">
            <v>198</v>
          </cell>
        </row>
        <row r="290">
          <cell r="A290" t="str">
            <v>M529</v>
          </cell>
          <cell r="B290" t="str">
            <v>MUHAMMAD QAIYUM BIN JAMALUDEAN</v>
          </cell>
          <cell r="C290" t="str">
            <v>UMPSA Services Sdn Bhd</v>
          </cell>
        </row>
        <row r="291">
          <cell r="A291" t="str">
            <v>M530</v>
          </cell>
          <cell r="B291" t="str">
            <v>MUHAMMAD HAFIZUDDIN BIN MOHD ROZI</v>
          </cell>
          <cell r="C291" t="str">
            <v>UMPSA Services Sdn Bhd</v>
          </cell>
          <cell r="D291">
            <v>80</v>
          </cell>
        </row>
        <row r="292">
          <cell r="A292" t="str">
            <v>M537</v>
          </cell>
          <cell r="B292" t="str">
            <v>MAHATUL AZMAH BINTI SARTONI</v>
          </cell>
          <cell r="C292" t="str">
            <v>UMPSA Services Sdn Bhd</v>
          </cell>
        </row>
        <row r="293">
          <cell r="A293" t="str">
            <v>M538</v>
          </cell>
          <cell r="B293" t="str">
            <v>NORLELA BINTI ABDUL RAZAK</v>
          </cell>
          <cell r="C293" t="str">
            <v>UMPSA Services Sdn Bhd</v>
          </cell>
        </row>
        <row r="294">
          <cell r="A294" t="str">
            <v>M539</v>
          </cell>
          <cell r="B294" t="str">
            <v>NORMASYITAH BINTI SAFIEE</v>
          </cell>
          <cell r="C294" t="str">
            <v>UMPSA Services Sdn Bhd</v>
          </cell>
        </row>
        <row r="295">
          <cell r="A295" t="str">
            <v>M540</v>
          </cell>
          <cell r="B295" t="str">
            <v>SITI NORAISHAH BINTI ABD WAHAB</v>
          </cell>
          <cell r="C295" t="str">
            <v>UMPSA Services Sdn Bhd</v>
          </cell>
        </row>
        <row r="296">
          <cell r="A296" t="str">
            <v>M541</v>
          </cell>
          <cell r="B296" t="str">
            <v>AIRIL HAFIZ BIN ARIFFIN</v>
          </cell>
          <cell r="C296" t="str">
            <v>UMPSA Services Sdn Bhd</v>
          </cell>
        </row>
        <row r="297">
          <cell r="A297" t="str">
            <v>M554</v>
          </cell>
          <cell r="B297" t="str">
            <v>NOR FAMIZA BINTI MOHD BAKERY</v>
          </cell>
          <cell r="C297" t="str">
            <v>UMPSA Services Sdn Bhd</v>
          </cell>
          <cell r="D297">
            <v>201</v>
          </cell>
        </row>
        <row r="298">
          <cell r="A298" t="str">
            <v>0284</v>
          </cell>
          <cell r="B298" t="str">
            <v>ROFIZA BINTI MANSOR</v>
          </cell>
          <cell r="C298" t="str">
            <v>UMPSA Technology Sdn Bhd</v>
          </cell>
        </row>
        <row r="299">
          <cell r="A299" t="str">
            <v>0296</v>
          </cell>
          <cell r="B299" t="str">
            <v>NURI ADILAH NASHRULMILLAH BINTI IDRIS</v>
          </cell>
          <cell r="C299" t="str">
            <v>UMPSA Technology Sdn Bhd</v>
          </cell>
        </row>
        <row r="300">
          <cell r="A300" t="str">
            <v>0307</v>
          </cell>
          <cell r="B300" t="str">
            <v>NOR ZAIDATUL BASHIRAH BINTI ZAHRATAN NOR</v>
          </cell>
          <cell r="C300" t="str">
            <v>UMPSA Technology Sdn Bhd</v>
          </cell>
          <cell r="D300">
            <v>383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7.xml"/><Relationship Id="rId11" Type="http://schemas.openxmlformats.org/officeDocument/2006/relationships/control" Target="../activeX/activeX10.xml"/><Relationship Id="rId5" Type="http://schemas.openxmlformats.org/officeDocument/2006/relationships/image" Target="../media/image3.emf"/><Relationship Id="rId10" Type="http://schemas.openxmlformats.org/officeDocument/2006/relationships/image" Target="../media/image4.emf"/><Relationship Id="rId4" Type="http://schemas.openxmlformats.org/officeDocument/2006/relationships/control" Target="../activeX/activeX6.xml"/><Relationship Id="rId9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3.vml"/><Relationship Id="rId7" Type="http://schemas.openxmlformats.org/officeDocument/2006/relationships/control" Target="../activeX/activeX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2.xml"/><Relationship Id="rId11" Type="http://schemas.openxmlformats.org/officeDocument/2006/relationships/control" Target="../activeX/activeX15.xml"/><Relationship Id="rId5" Type="http://schemas.openxmlformats.org/officeDocument/2006/relationships/image" Target="../media/image3.emf"/><Relationship Id="rId10" Type="http://schemas.openxmlformats.org/officeDocument/2006/relationships/image" Target="../media/image5.emf"/><Relationship Id="rId4" Type="http://schemas.openxmlformats.org/officeDocument/2006/relationships/control" Target="../activeX/activeX11.xml"/><Relationship Id="rId9" Type="http://schemas.openxmlformats.org/officeDocument/2006/relationships/control" Target="../activeX/activeX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vmlDrawing" Target="../drawings/vmlDrawing4.vml"/><Relationship Id="rId7" Type="http://schemas.openxmlformats.org/officeDocument/2006/relationships/control" Target="../activeX/activeX1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7.xml"/><Relationship Id="rId11" Type="http://schemas.openxmlformats.org/officeDocument/2006/relationships/control" Target="../activeX/activeX20.xml"/><Relationship Id="rId5" Type="http://schemas.openxmlformats.org/officeDocument/2006/relationships/image" Target="../media/image6.emf"/><Relationship Id="rId10" Type="http://schemas.openxmlformats.org/officeDocument/2006/relationships/image" Target="../media/image8.emf"/><Relationship Id="rId4" Type="http://schemas.openxmlformats.org/officeDocument/2006/relationships/control" Target="../activeX/activeX16.xml"/><Relationship Id="rId9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BD4B4"/>
  </sheetPr>
  <dimension ref="A1:Z1018"/>
  <sheetViews>
    <sheetView zoomScale="88" zoomScaleNormal="88" workbookViewId="0">
      <pane xSplit="2" ySplit="6" topLeftCell="M58" activePane="bottomRight" state="frozen"/>
      <selection activeCell="B307" sqref="B307"/>
      <selection pane="topRight" activeCell="B307" sqref="B307"/>
      <selection pane="bottomLeft" activeCell="B307" sqref="B307"/>
      <selection pane="bottomRight" activeCell="A65" sqref="A65:XFD65"/>
    </sheetView>
  </sheetViews>
  <sheetFormatPr defaultColWidth="12.6328125" defaultRowHeight="15" customHeight="1" x14ac:dyDescent="0.25"/>
  <cols>
    <col min="1" max="1" width="10.1796875" style="2" customWidth="1"/>
    <col min="2" max="2" width="50.81640625" style="2" customWidth="1"/>
    <col min="3" max="3" width="17.81640625" style="20" customWidth="1"/>
    <col min="4" max="4" width="14.90625" style="2" customWidth="1"/>
    <col min="5" max="5" width="49.90625" style="2" customWidth="1"/>
    <col min="6" max="6" width="48.6328125" style="2" customWidth="1"/>
    <col min="7" max="7" width="13" style="2" customWidth="1"/>
    <col min="8" max="8" width="13.6328125" style="2" customWidth="1"/>
    <col min="9" max="9" width="15" style="2" customWidth="1"/>
    <col min="10" max="10" width="11.90625" style="2" customWidth="1"/>
    <col min="11" max="11" width="12.453125" style="2" customWidth="1"/>
    <col min="12" max="22" width="11.90625" style="2" customWidth="1"/>
    <col min="23" max="23" width="11.90625" style="45" customWidth="1"/>
    <col min="24" max="24" width="11.90625" style="2" customWidth="1"/>
    <col min="25" max="25" width="11.1796875" style="2" customWidth="1"/>
    <col min="26" max="26" width="27.453125" style="2" customWidth="1"/>
    <col min="27" max="16384" width="12.6328125" style="2"/>
  </cols>
  <sheetData>
    <row r="1" spans="1:26" ht="12.75" customHeight="1" x14ac:dyDescent="0.25">
      <c r="A1" s="3" t="s">
        <v>966</v>
      </c>
      <c r="J1" s="4"/>
      <c r="Z1" s="4"/>
    </row>
    <row r="2" spans="1:26" ht="12" customHeight="1" x14ac:dyDescent="0.25">
      <c r="J2" s="4"/>
      <c r="Z2" s="4"/>
    </row>
    <row r="3" spans="1:26" ht="12.75" customHeight="1" x14ac:dyDescent="0.25">
      <c r="A3" s="3" t="s">
        <v>965</v>
      </c>
      <c r="J3" s="5"/>
      <c r="Z3" s="4"/>
    </row>
    <row r="4" spans="1:26" ht="12" customHeight="1" x14ac:dyDescent="0.25">
      <c r="J4" s="6">
        <v>45657</v>
      </c>
      <c r="Z4" s="4"/>
    </row>
    <row r="5" spans="1:26" ht="12" customHeight="1" x14ac:dyDescent="0.25">
      <c r="J5" s="6">
        <v>46023</v>
      </c>
      <c r="Z5" s="4"/>
    </row>
    <row r="6" spans="1:26" ht="54" customHeight="1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4" t="s">
        <v>8</v>
      </c>
      <c r="J6" s="24" t="s">
        <v>9</v>
      </c>
      <c r="K6" s="24" t="s">
        <v>10</v>
      </c>
      <c r="L6" s="24" t="s">
        <v>11</v>
      </c>
      <c r="M6" s="24" t="s">
        <v>12</v>
      </c>
      <c r="N6" s="24" t="s">
        <v>13</v>
      </c>
      <c r="O6" s="24" t="s">
        <v>14</v>
      </c>
      <c r="P6" s="24" t="s">
        <v>15</v>
      </c>
      <c r="Q6" s="24" t="s">
        <v>16</v>
      </c>
      <c r="R6" s="24" t="s">
        <v>17</v>
      </c>
      <c r="S6" s="24" t="s">
        <v>18</v>
      </c>
      <c r="T6" s="24" t="s">
        <v>19</v>
      </c>
      <c r="U6" s="24" t="s">
        <v>20</v>
      </c>
      <c r="V6" s="24" t="s">
        <v>21</v>
      </c>
      <c r="W6" s="46" t="s">
        <v>22</v>
      </c>
      <c r="X6" s="24" t="s">
        <v>23</v>
      </c>
      <c r="Y6" s="24" t="s">
        <v>24</v>
      </c>
      <c r="Z6" s="24" t="s">
        <v>25</v>
      </c>
    </row>
    <row r="7" spans="1:26" s="7" customFormat="1" ht="19.5" customHeight="1" x14ac:dyDescent="0.25">
      <c r="A7" s="11" t="s">
        <v>833</v>
      </c>
      <c r="B7" s="12" t="s">
        <v>251</v>
      </c>
      <c r="C7" s="35" t="s">
        <v>252</v>
      </c>
      <c r="D7" s="12" t="s">
        <v>59</v>
      </c>
      <c r="E7" s="12" t="s">
        <v>834</v>
      </c>
      <c r="F7" s="12" t="s">
        <v>30</v>
      </c>
      <c r="G7" s="13">
        <v>45323</v>
      </c>
      <c r="H7" s="25">
        <v>46053</v>
      </c>
      <c r="I7" s="1">
        <v>1500</v>
      </c>
      <c r="J7" s="1">
        <v>1</v>
      </c>
      <c r="K7" s="1">
        <f>I7*J7</f>
        <v>1500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7"/>
      <c r="X7" s="1">
        <f t="shared" ref="X7:X30" si="0">K7-(SUM(L7:W7))</f>
        <v>1500</v>
      </c>
      <c r="Y7" s="12"/>
      <c r="Z7" s="12" t="s">
        <v>253</v>
      </c>
    </row>
    <row r="8" spans="1:26" s="7" customFormat="1" ht="19.5" customHeight="1" x14ac:dyDescent="0.25">
      <c r="A8" s="12" t="s">
        <v>272</v>
      </c>
      <c r="B8" s="12" t="s">
        <v>273</v>
      </c>
      <c r="C8" s="35" t="s">
        <v>274</v>
      </c>
      <c r="D8" s="12" t="s">
        <v>34</v>
      </c>
      <c r="E8" s="12" t="s">
        <v>201</v>
      </c>
      <c r="F8" s="12" t="s">
        <v>51</v>
      </c>
      <c r="G8" s="13">
        <v>44545</v>
      </c>
      <c r="H8" s="13"/>
      <c r="I8" s="1">
        <v>1500</v>
      </c>
      <c r="J8" s="1">
        <v>1</v>
      </c>
      <c r="K8" s="1">
        <v>1500</v>
      </c>
      <c r="L8" s="1">
        <v>49</v>
      </c>
      <c r="M8" s="1"/>
      <c r="N8" s="1"/>
      <c r="O8" s="1"/>
      <c r="P8" s="1"/>
      <c r="Q8" s="1"/>
      <c r="R8" s="1"/>
      <c r="S8" s="1"/>
      <c r="T8" s="1"/>
      <c r="U8" s="1"/>
      <c r="V8" s="1"/>
      <c r="W8" s="47"/>
      <c r="X8" s="1">
        <f t="shared" si="0"/>
        <v>1451</v>
      </c>
      <c r="Y8" s="12"/>
      <c r="Z8" s="12" t="s">
        <v>964</v>
      </c>
    </row>
    <row r="9" spans="1:26" s="7" customFormat="1" ht="19.5" customHeight="1" x14ac:dyDescent="0.25">
      <c r="A9" s="12" t="s">
        <v>294</v>
      </c>
      <c r="B9" s="12" t="s">
        <v>295</v>
      </c>
      <c r="C9" s="35" t="s">
        <v>296</v>
      </c>
      <c r="D9" s="12" t="s">
        <v>165</v>
      </c>
      <c r="E9" s="12" t="s">
        <v>35</v>
      </c>
      <c r="F9" s="12" t="s">
        <v>39</v>
      </c>
      <c r="G9" s="13">
        <v>44621</v>
      </c>
      <c r="H9" s="25"/>
      <c r="I9" s="1">
        <v>1500</v>
      </c>
      <c r="J9" s="1">
        <v>1</v>
      </c>
      <c r="K9" s="1">
        <f>I9*J9</f>
        <v>1500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47"/>
      <c r="X9" s="1">
        <f t="shared" si="0"/>
        <v>1500</v>
      </c>
      <c r="Y9" s="12"/>
      <c r="Z9" s="12" t="s">
        <v>964</v>
      </c>
    </row>
    <row r="10" spans="1:26" s="7" customFormat="1" ht="19.5" customHeight="1" x14ac:dyDescent="0.25">
      <c r="A10" s="12" t="s">
        <v>316</v>
      </c>
      <c r="B10" s="12" t="s">
        <v>317</v>
      </c>
      <c r="C10" s="35" t="s">
        <v>318</v>
      </c>
      <c r="D10" s="12" t="s">
        <v>165</v>
      </c>
      <c r="E10" s="12" t="s">
        <v>35</v>
      </c>
      <c r="F10" s="12" t="s">
        <v>222</v>
      </c>
      <c r="G10" s="13">
        <v>44746</v>
      </c>
      <c r="H10" s="25">
        <v>46207</v>
      </c>
      <c r="I10" s="1">
        <v>1500</v>
      </c>
      <c r="J10" s="1">
        <v>1</v>
      </c>
      <c r="K10" s="1">
        <v>1500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47"/>
      <c r="X10" s="1">
        <f t="shared" si="0"/>
        <v>1500</v>
      </c>
      <c r="Y10" s="12"/>
      <c r="Z10" s="12" t="s">
        <v>964</v>
      </c>
    </row>
    <row r="11" spans="1:26" s="7" customFormat="1" ht="19.5" customHeight="1" x14ac:dyDescent="0.25">
      <c r="A11" s="12" t="s">
        <v>46</v>
      </c>
      <c r="B11" s="12" t="s">
        <v>47</v>
      </c>
      <c r="C11" s="35" t="s">
        <v>48</v>
      </c>
      <c r="D11" s="12" t="s">
        <v>49</v>
      </c>
      <c r="E11" s="12" t="s">
        <v>50</v>
      </c>
      <c r="F11" s="12" t="s">
        <v>51</v>
      </c>
      <c r="G11" s="13">
        <v>41358</v>
      </c>
      <c r="H11" s="13"/>
      <c r="I11" s="1">
        <v>1500</v>
      </c>
      <c r="J11" s="1">
        <v>1</v>
      </c>
      <c r="K11" s="1">
        <v>1500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7"/>
      <c r="X11" s="1">
        <f t="shared" si="0"/>
        <v>1500</v>
      </c>
      <c r="Y11" s="12"/>
      <c r="Z11" s="12" t="s">
        <v>961</v>
      </c>
    </row>
    <row r="12" spans="1:26" s="7" customFormat="1" ht="19.5" customHeight="1" x14ac:dyDescent="0.25">
      <c r="A12" s="12" t="s">
        <v>137</v>
      </c>
      <c r="B12" s="12" t="s">
        <v>138</v>
      </c>
      <c r="C12" s="35" t="s">
        <v>139</v>
      </c>
      <c r="D12" s="12" t="s">
        <v>82</v>
      </c>
      <c r="E12" s="12" t="s">
        <v>140</v>
      </c>
      <c r="F12" s="12" t="s">
        <v>141</v>
      </c>
      <c r="G12" s="13">
        <v>42857</v>
      </c>
      <c r="H12" s="25">
        <v>46143</v>
      </c>
      <c r="I12" s="1">
        <v>1500</v>
      </c>
      <c r="J12" s="1">
        <v>1</v>
      </c>
      <c r="K12" s="1">
        <v>1500</v>
      </c>
      <c r="L12" s="1">
        <v>76</v>
      </c>
      <c r="M12" s="1"/>
      <c r="N12" s="1">
        <v>22</v>
      </c>
      <c r="O12" s="1"/>
      <c r="P12" s="1"/>
      <c r="Q12" s="1"/>
      <c r="R12" s="1"/>
      <c r="S12" s="1"/>
      <c r="T12" s="1"/>
      <c r="U12" s="1"/>
      <c r="V12" s="1"/>
      <c r="W12" s="47"/>
      <c r="X12" s="1">
        <f t="shared" si="0"/>
        <v>1402</v>
      </c>
      <c r="Y12" s="12"/>
      <c r="Z12" s="12" t="s">
        <v>961</v>
      </c>
    </row>
    <row r="13" spans="1:26" s="7" customFormat="1" ht="19.5" customHeight="1" x14ac:dyDescent="0.25">
      <c r="A13" s="12" t="s">
        <v>162</v>
      </c>
      <c r="B13" s="12" t="s">
        <v>163</v>
      </c>
      <c r="C13" s="35" t="s">
        <v>164</v>
      </c>
      <c r="D13" s="12" t="s">
        <v>165</v>
      </c>
      <c r="E13" s="12" t="s">
        <v>166</v>
      </c>
      <c r="F13" s="12" t="s">
        <v>141</v>
      </c>
      <c r="G13" s="13">
        <v>43108</v>
      </c>
      <c r="H13" s="25"/>
      <c r="I13" s="1">
        <v>1500</v>
      </c>
      <c r="J13" s="1">
        <v>1</v>
      </c>
      <c r="K13" s="1">
        <f>I13*J13</f>
        <v>1500</v>
      </c>
      <c r="L13" s="1"/>
      <c r="M13" s="1">
        <v>150</v>
      </c>
      <c r="N13" s="1"/>
      <c r="O13" s="1"/>
      <c r="P13" s="1"/>
      <c r="Q13" s="1"/>
      <c r="R13" s="1"/>
      <c r="S13" s="1"/>
      <c r="T13" s="1"/>
      <c r="U13" s="1"/>
      <c r="V13" s="1"/>
      <c r="W13" s="47"/>
      <c r="X13" s="1">
        <f t="shared" si="0"/>
        <v>1350</v>
      </c>
      <c r="Y13" s="12"/>
      <c r="Z13" s="12" t="s">
        <v>961</v>
      </c>
    </row>
    <row r="14" spans="1:26" s="7" customFormat="1" ht="19.5" customHeight="1" x14ac:dyDescent="0.25">
      <c r="A14" s="12" t="s">
        <v>232</v>
      </c>
      <c r="B14" s="12" t="s">
        <v>233</v>
      </c>
      <c r="C14" s="35" t="s">
        <v>234</v>
      </c>
      <c r="D14" s="12" t="s">
        <v>59</v>
      </c>
      <c r="E14" s="12" t="s">
        <v>35</v>
      </c>
      <c r="F14" s="12" t="s">
        <v>235</v>
      </c>
      <c r="G14" s="13">
        <v>44166</v>
      </c>
      <c r="H14" s="13"/>
      <c r="I14" s="1">
        <v>1500</v>
      </c>
      <c r="J14" s="1">
        <v>1</v>
      </c>
      <c r="K14" s="1">
        <v>1500</v>
      </c>
      <c r="L14" s="1">
        <v>168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47"/>
      <c r="X14" s="1">
        <f t="shared" si="0"/>
        <v>1332</v>
      </c>
      <c r="Y14" s="12"/>
      <c r="Z14" s="12" t="s">
        <v>961</v>
      </c>
    </row>
    <row r="15" spans="1:26" s="7" customFormat="1" ht="19.5" customHeight="1" x14ac:dyDescent="0.25">
      <c r="A15" s="12" t="s">
        <v>304</v>
      </c>
      <c r="B15" s="12" t="s">
        <v>305</v>
      </c>
      <c r="C15" s="35" t="s">
        <v>306</v>
      </c>
      <c r="D15" s="12" t="s">
        <v>82</v>
      </c>
      <c r="E15" s="12" t="s">
        <v>151</v>
      </c>
      <c r="F15" s="12" t="s">
        <v>141</v>
      </c>
      <c r="G15" s="13">
        <v>44648</v>
      </c>
      <c r="H15" s="25"/>
      <c r="I15" s="1">
        <v>1500</v>
      </c>
      <c r="J15" s="1">
        <v>1</v>
      </c>
      <c r="K15" s="1">
        <v>1500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7"/>
      <c r="X15" s="1">
        <f t="shared" si="0"/>
        <v>1500</v>
      </c>
      <c r="Y15" s="12"/>
      <c r="Z15" s="12" t="s">
        <v>961</v>
      </c>
    </row>
    <row r="16" spans="1:26" s="7" customFormat="1" ht="19.5" customHeight="1" x14ac:dyDescent="0.25">
      <c r="A16" s="12" t="s">
        <v>898</v>
      </c>
      <c r="B16" s="12" t="s">
        <v>26</v>
      </c>
      <c r="C16" s="35" t="s">
        <v>27</v>
      </c>
      <c r="D16" s="12" t="s">
        <v>28</v>
      </c>
      <c r="E16" s="12" t="s">
        <v>63</v>
      </c>
      <c r="F16" s="12" t="s">
        <v>51</v>
      </c>
      <c r="G16" s="13">
        <v>45139</v>
      </c>
      <c r="H16" s="13"/>
      <c r="I16" s="1">
        <v>1500</v>
      </c>
      <c r="J16" s="1">
        <v>1</v>
      </c>
      <c r="K16" s="1">
        <v>1500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7"/>
      <c r="X16" s="1">
        <f t="shared" si="0"/>
        <v>1500</v>
      </c>
      <c r="Y16" s="12"/>
      <c r="Z16" s="12" t="s">
        <v>962</v>
      </c>
    </row>
    <row r="17" spans="1:26" s="7" customFormat="1" ht="19.5" customHeight="1" x14ac:dyDescent="0.25">
      <c r="A17" s="12" t="s">
        <v>899</v>
      </c>
      <c r="B17" s="12" t="s">
        <v>37</v>
      </c>
      <c r="C17" s="35" t="s">
        <v>38</v>
      </c>
      <c r="D17" s="12" t="s">
        <v>43</v>
      </c>
      <c r="E17" s="12" t="s">
        <v>35</v>
      </c>
      <c r="F17" s="12" t="s">
        <v>97</v>
      </c>
      <c r="G17" s="13">
        <v>45108</v>
      </c>
      <c r="H17" s="13"/>
      <c r="I17" s="1">
        <v>1500</v>
      </c>
      <c r="J17" s="1">
        <v>1</v>
      </c>
      <c r="K17" s="1">
        <v>1500</v>
      </c>
      <c r="L17" s="1">
        <f>101+89</f>
        <v>190</v>
      </c>
      <c r="M17" s="1"/>
      <c r="N17" s="1">
        <f>186+41</f>
        <v>227</v>
      </c>
      <c r="O17" s="1"/>
      <c r="P17" s="1"/>
      <c r="Q17" s="1"/>
      <c r="R17" s="1"/>
      <c r="S17" s="1"/>
      <c r="T17" s="1"/>
      <c r="U17" s="1"/>
      <c r="V17" s="1"/>
      <c r="W17" s="47"/>
      <c r="X17" s="1">
        <f t="shared" si="0"/>
        <v>1083</v>
      </c>
      <c r="Y17" s="12"/>
      <c r="Z17" s="12" t="s">
        <v>962</v>
      </c>
    </row>
    <row r="18" spans="1:26" s="7" customFormat="1" ht="19.5" customHeight="1" x14ac:dyDescent="0.25">
      <c r="A18" s="12" t="s">
        <v>40</v>
      </c>
      <c r="B18" s="12" t="s">
        <v>41</v>
      </c>
      <c r="C18" s="35" t="s">
        <v>42</v>
      </c>
      <c r="D18" s="12" t="s">
        <v>43</v>
      </c>
      <c r="E18" s="12" t="s">
        <v>44</v>
      </c>
      <c r="F18" s="12" t="s">
        <v>45</v>
      </c>
      <c r="G18" s="13">
        <v>41198</v>
      </c>
      <c r="H18" s="13"/>
      <c r="I18" s="1">
        <v>1500</v>
      </c>
      <c r="J18" s="1">
        <v>1</v>
      </c>
      <c r="K18" s="1">
        <v>1500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7"/>
      <c r="X18" s="1">
        <f t="shared" si="0"/>
        <v>1500</v>
      </c>
      <c r="Y18" s="12"/>
      <c r="Z18" s="12" t="s">
        <v>962</v>
      </c>
    </row>
    <row r="19" spans="1:26" s="7" customFormat="1" ht="19.5" customHeight="1" x14ac:dyDescent="0.25">
      <c r="A19" s="12" t="s">
        <v>52</v>
      </c>
      <c r="B19" s="12" t="s">
        <v>53</v>
      </c>
      <c r="C19" s="35" t="s">
        <v>54</v>
      </c>
      <c r="D19" s="12" t="s">
        <v>101</v>
      </c>
      <c r="E19" s="12" t="s">
        <v>201</v>
      </c>
      <c r="F19" s="12" t="s">
        <v>55</v>
      </c>
      <c r="G19" s="13">
        <v>41821</v>
      </c>
      <c r="H19" s="13"/>
      <c r="I19" s="1">
        <v>1500</v>
      </c>
      <c r="J19" s="1">
        <v>1</v>
      </c>
      <c r="K19" s="1">
        <v>1500</v>
      </c>
      <c r="L19" s="1"/>
      <c r="M19" s="1">
        <v>18</v>
      </c>
      <c r="N19" s="1">
        <v>8</v>
      </c>
      <c r="O19" s="1"/>
      <c r="P19" s="1"/>
      <c r="Q19" s="1"/>
      <c r="R19" s="1"/>
      <c r="S19" s="1"/>
      <c r="T19" s="1"/>
      <c r="U19" s="1"/>
      <c r="V19" s="1"/>
      <c r="W19" s="47"/>
      <c r="X19" s="1">
        <f t="shared" si="0"/>
        <v>1474</v>
      </c>
      <c r="Y19" s="12"/>
      <c r="Z19" s="12" t="s">
        <v>962</v>
      </c>
    </row>
    <row r="20" spans="1:26" s="7" customFormat="1" ht="19.5" customHeight="1" x14ac:dyDescent="0.25">
      <c r="A20" s="12" t="s">
        <v>56</v>
      </c>
      <c r="B20" s="12" t="s">
        <v>57</v>
      </c>
      <c r="C20" s="35" t="s">
        <v>58</v>
      </c>
      <c r="D20" s="12" t="s">
        <v>165</v>
      </c>
      <c r="E20" s="12" t="s">
        <v>35</v>
      </c>
      <c r="F20" s="12" t="s">
        <v>969</v>
      </c>
      <c r="G20" s="13">
        <v>41944</v>
      </c>
      <c r="H20" s="13"/>
      <c r="I20" s="1">
        <v>1500</v>
      </c>
      <c r="J20" s="1">
        <v>1</v>
      </c>
      <c r="K20" s="1">
        <v>1500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7"/>
      <c r="X20" s="1">
        <f t="shared" si="0"/>
        <v>1500</v>
      </c>
      <c r="Y20" s="12"/>
      <c r="Z20" s="12" t="s">
        <v>962</v>
      </c>
    </row>
    <row r="21" spans="1:26" s="7" customFormat="1" ht="19.5" customHeight="1" x14ac:dyDescent="0.25">
      <c r="A21" s="12" t="s">
        <v>60</v>
      </c>
      <c r="B21" s="12" t="s">
        <v>61</v>
      </c>
      <c r="C21" s="35" t="s">
        <v>62</v>
      </c>
      <c r="D21" s="12" t="s">
        <v>28</v>
      </c>
      <c r="E21" s="12" t="s">
        <v>63</v>
      </c>
      <c r="F21" s="12" t="s">
        <v>969</v>
      </c>
      <c r="G21" s="13">
        <v>42139</v>
      </c>
      <c r="H21" s="13"/>
      <c r="I21" s="1">
        <v>1500</v>
      </c>
      <c r="J21" s="1">
        <v>1</v>
      </c>
      <c r="K21" s="1">
        <v>1500</v>
      </c>
      <c r="L21" s="1"/>
      <c r="M21" s="1"/>
      <c r="N21" s="1">
        <v>80</v>
      </c>
      <c r="O21" s="1"/>
      <c r="P21" s="1"/>
      <c r="Q21" s="1"/>
      <c r="R21" s="1"/>
      <c r="S21" s="1"/>
      <c r="T21" s="1"/>
      <c r="U21" s="1"/>
      <c r="V21" s="1"/>
      <c r="W21" s="47"/>
      <c r="X21" s="1">
        <f t="shared" si="0"/>
        <v>1420</v>
      </c>
      <c r="Y21" s="12"/>
      <c r="Z21" s="12" t="s">
        <v>962</v>
      </c>
    </row>
    <row r="22" spans="1:26" s="7" customFormat="1" ht="19.5" customHeight="1" x14ac:dyDescent="0.25">
      <c r="A22" s="12" t="s">
        <v>70</v>
      </c>
      <c r="B22" s="12" t="s">
        <v>71</v>
      </c>
      <c r="C22" s="35" t="s">
        <v>72</v>
      </c>
      <c r="D22" s="12" t="s">
        <v>165</v>
      </c>
      <c r="E22" s="12" t="s">
        <v>73</v>
      </c>
      <c r="F22" s="12" t="s">
        <v>74</v>
      </c>
      <c r="G22" s="13">
        <v>42388</v>
      </c>
      <c r="H22" s="13"/>
      <c r="I22" s="1">
        <v>1500</v>
      </c>
      <c r="J22" s="1">
        <v>1</v>
      </c>
      <c r="K22" s="1">
        <v>1500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7"/>
      <c r="X22" s="1">
        <f t="shared" si="0"/>
        <v>1500</v>
      </c>
      <c r="Y22" s="12"/>
      <c r="Z22" s="12" t="s">
        <v>962</v>
      </c>
    </row>
    <row r="23" spans="1:26" s="7" customFormat="1" ht="19.5" customHeight="1" x14ac:dyDescent="0.25">
      <c r="A23" s="12" t="s">
        <v>93</v>
      </c>
      <c r="B23" s="12" t="s">
        <v>94</v>
      </c>
      <c r="C23" s="35" t="s">
        <v>95</v>
      </c>
      <c r="D23" s="12" t="s">
        <v>82</v>
      </c>
      <c r="E23" s="12" t="s">
        <v>96</v>
      </c>
      <c r="F23" s="12" t="s">
        <v>97</v>
      </c>
      <c r="G23" s="13">
        <v>42493</v>
      </c>
      <c r="H23" s="13"/>
      <c r="I23" s="1">
        <v>1500</v>
      </c>
      <c r="J23" s="1">
        <v>1</v>
      </c>
      <c r="K23" s="1">
        <v>1500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7"/>
      <c r="X23" s="1">
        <f t="shared" si="0"/>
        <v>1500</v>
      </c>
      <c r="Y23" s="12"/>
      <c r="Z23" s="12" t="s">
        <v>962</v>
      </c>
    </row>
    <row r="24" spans="1:26" s="7" customFormat="1" ht="19.5" customHeight="1" x14ac:dyDescent="0.25">
      <c r="A24" s="12" t="s">
        <v>126</v>
      </c>
      <c r="B24" s="12" t="s">
        <v>127</v>
      </c>
      <c r="C24" s="35" t="s">
        <v>128</v>
      </c>
      <c r="D24" s="12" t="s">
        <v>34</v>
      </c>
      <c r="E24" s="12" t="s">
        <v>129</v>
      </c>
      <c r="F24" s="12" t="s">
        <v>74</v>
      </c>
      <c r="G24" s="13">
        <v>42738</v>
      </c>
      <c r="H24" s="13"/>
      <c r="I24" s="1">
        <v>1500</v>
      </c>
      <c r="J24" s="1">
        <v>1</v>
      </c>
      <c r="K24" s="1">
        <v>1500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7"/>
      <c r="X24" s="1">
        <f t="shared" si="0"/>
        <v>1500</v>
      </c>
      <c r="Y24" s="12"/>
      <c r="Z24" s="12" t="s">
        <v>962</v>
      </c>
    </row>
    <row r="25" spans="1:26" s="7" customFormat="1" ht="19.5" customHeight="1" x14ac:dyDescent="0.25">
      <c r="A25" s="12" t="s">
        <v>133</v>
      </c>
      <c r="B25" s="12" t="s">
        <v>134</v>
      </c>
      <c r="C25" s="35" t="s">
        <v>135</v>
      </c>
      <c r="D25" s="12" t="s">
        <v>59</v>
      </c>
      <c r="E25" s="12" t="s">
        <v>35</v>
      </c>
      <c r="F25" s="12" t="s">
        <v>55</v>
      </c>
      <c r="G25" s="13">
        <v>42828</v>
      </c>
      <c r="H25" s="13"/>
      <c r="I25" s="1">
        <v>1500</v>
      </c>
      <c r="J25" s="1">
        <v>1</v>
      </c>
      <c r="K25" s="1">
        <v>1500</v>
      </c>
      <c r="L25" s="1"/>
      <c r="M25" s="1">
        <f>22.9+70</f>
        <v>92.9</v>
      </c>
      <c r="N25" s="1">
        <f>25+13</f>
        <v>38</v>
      </c>
      <c r="O25" s="1"/>
      <c r="P25" s="1"/>
      <c r="Q25" s="1"/>
      <c r="R25" s="1"/>
      <c r="S25" s="1"/>
      <c r="T25" s="1"/>
      <c r="U25" s="1"/>
      <c r="V25" s="1"/>
      <c r="W25" s="47"/>
      <c r="X25" s="1">
        <f t="shared" si="0"/>
        <v>1369.1</v>
      </c>
      <c r="Y25" s="12"/>
      <c r="Z25" s="12" t="s">
        <v>962</v>
      </c>
    </row>
    <row r="26" spans="1:26" s="7" customFormat="1" ht="19.5" customHeight="1" x14ac:dyDescent="0.25">
      <c r="A26" s="12" t="s">
        <v>159</v>
      </c>
      <c r="B26" s="12" t="s">
        <v>160</v>
      </c>
      <c r="C26" s="35" t="s">
        <v>161</v>
      </c>
      <c r="D26" s="12" t="s">
        <v>67</v>
      </c>
      <c r="E26" s="12" t="s">
        <v>151</v>
      </c>
      <c r="F26" s="12" t="s">
        <v>969</v>
      </c>
      <c r="G26" s="13">
        <v>43103</v>
      </c>
      <c r="H26" s="13"/>
      <c r="I26" s="1">
        <v>1500</v>
      </c>
      <c r="J26" s="1">
        <v>1</v>
      </c>
      <c r="K26" s="1">
        <v>1500</v>
      </c>
      <c r="L26" s="1"/>
      <c r="M26" s="1">
        <v>35</v>
      </c>
      <c r="N26" s="1"/>
      <c r="O26" s="1"/>
      <c r="P26" s="1"/>
      <c r="Q26" s="1"/>
      <c r="R26" s="1"/>
      <c r="S26" s="1"/>
      <c r="T26" s="1"/>
      <c r="U26" s="1"/>
      <c r="V26" s="1"/>
      <c r="W26" s="47"/>
      <c r="X26" s="1">
        <f t="shared" si="0"/>
        <v>1465</v>
      </c>
      <c r="Y26" s="12"/>
      <c r="Z26" s="12" t="s">
        <v>962</v>
      </c>
    </row>
    <row r="27" spans="1:26" s="7" customFormat="1" ht="19.5" customHeight="1" x14ac:dyDescent="0.25">
      <c r="A27" s="12" t="s">
        <v>167</v>
      </c>
      <c r="B27" s="12" t="s">
        <v>168</v>
      </c>
      <c r="C27" s="35" t="s">
        <v>169</v>
      </c>
      <c r="D27" s="12" t="s">
        <v>59</v>
      </c>
      <c r="E27" s="12" t="s">
        <v>35</v>
      </c>
      <c r="F27" s="12" t="s">
        <v>55</v>
      </c>
      <c r="G27" s="13">
        <v>43115</v>
      </c>
      <c r="H27" s="13"/>
      <c r="I27" s="1">
        <v>1500</v>
      </c>
      <c r="J27" s="1">
        <v>1</v>
      </c>
      <c r="K27" s="1">
        <v>1500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7"/>
      <c r="X27" s="1">
        <f t="shared" si="0"/>
        <v>1500</v>
      </c>
      <c r="Y27" s="12"/>
      <c r="Z27" s="12" t="s">
        <v>962</v>
      </c>
    </row>
    <row r="28" spans="1:26" s="7" customFormat="1" ht="19.5" customHeight="1" x14ac:dyDescent="0.25">
      <c r="A28" s="12" t="s">
        <v>170</v>
      </c>
      <c r="B28" s="12" t="s">
        <v>171</v>
      </c>
      <c r="C28" s="35" t="s">
        <v>172</v>
      </c>
      <c r="D28" s="12" t="s">
        <v>101</v>
      </c>
      <c r="E28" s="12" t="s">
        <v>35</v>
      </c>
      <c r="F28" s="12" t="s">
        <v>439</v>
      </c>
      <c r="G28" s="13">
        <v>43213</v>
      </c>
      <c r="H28" s="13"/>
      <c r="I28" s="1">
        <v>1500</v>
      </c>
      <c r="J28" s="1">
        <v>1</v>
      </c>
      <c r="K28" s="1">
        <v>1500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7"/>
      <c r="X28" s="1">
        <f t="shared" si="0"/>
        <v>1500</v>
      </c>
      <c r="Y28" s="12"/>
      <c r="Z28" s="12" t="s">
        <v>962</v>
      </c>
    </row>
    <row r="29" spans="1:26" s="7" customFormat="1" ht="19.5" customHeight="1" x14ac:dyDescent="0.25">
      <c r="A29" s="12" t="s">
        <v>173</v>
      </c>
      <c r="B29" s="12" t="s">
        <v>174</v>
      </c>
      <c r="C29" s="35" t="s">
        <v>175</v>
      </c>
      <c r="D29" s="12" t="s">
        <v>34</v>
      </c>
      <c r="E29" s="12" t="s">
        <v>35</v>
      </c>
      <c r="F29" s="12" t="s">
        <v>51</v>
      </c>
      <c r="G29" s="13">
        <v>45139</v>
      </c>
      <c r="H29" s="13"/>
      <c r="I29" s="1">
        <v>1500</v>
      </c>
      <c r="J29" s="1">
        <v>1</v>
      </c>
      <c r="K29" s="1">
        <v>1500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47"/>
      <c r="X29" s="1">
        <f t="shared" si="0"/>
        <v>1500</v>
      </c>
      <c r="Y29" s="12"/>
      <c r="Z29" s="12" t="s">
        <v>962</v>
      </c>
    </row>
    <row r="30" spans="1:26" s="7" customFormat="1" ht="19.5" customHeight="1" x14ac:dyDescent="0.25">
      <c r="A30" s="12" t="s">
        <v>179</v>
      </c>
      <c r="B30" s="12" t="s">
        <v>180</v>
      </c>
      <c r="C30" s="35" t="s">
        <v>181</v>
      </c>
      <c r="D30" s="12" t="s">
        <v>43</v>
      </c>
      <c r="E30" s="12" t="s">
        <v>970</v>
      </c>
      <c r="F30" s="12" t="s">
        <v>45</v>
      </c>
      <c r="G30" s="13">
        <v>43437</v>
      </c>
      <c r="H30" s="13"/>
      <c r="I30" s="1">
        <v>1500</v>
      </c>
      <c r="J30" s="1">
        <v>1</v>
      </c>
      <c r="K30" s="1">
        <v>1500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7"/>
      <c r="X30" s="1">
        <f t="shared" si="0"/>
        <v>1500</v>
      </c>
      <c r="Y30" s="12"/>
      <c r="Z30" s="12" t="s">
        <v>962</v>
      </c>
    </row>
    <row r="31" spans="1:26" s="7" customFormat="1" ht="19.5" customHeight="1" x14ac:dyDescent="0.25">
      <c r="A31" s="12" t="s">
        <v>195</v>
      </c>
      <c r="B31" s="12" t="s">
        <v>196</v>
      </c>
      <c r="C31" s="35" t="s">
        <v>197</v>
      </c>
      <c r="D31" s="12" t="s">
        <v>59</v>
      </c>
      <c r="E31" s="12" t="s">
        <v>35</v>
      </c>
      <c r="F31" s="12" t="s">
        <v>398</v>
      </c>
      <c r="G31" s="13">
        <v>43545</v>
      </c>
      <c r="H31" s="25"/>
      <c r="I31" s="1">
        <v>1500</v>
      </c>
      <c r="J31" s="1">
        <v>1</v>
      </c>
      <c r="K31" s="1">
        <v>1500</v>
      </c>
      <c r="L31" s="1"/>
      <c r="M31" s="1">
        <v>9</v>
      </c>
      <c r="N31" s="1">
        <f>45+91+42+32</f>
        <v>210</v>
      </c>
      <c r="O31" s="1"/>
      <c r="P31" s="1"/>
      <c r="Q31" s="1"/>
      <c r="R31" s="1"/>
      <c r="S31" s="1"/>
      <c r="T31" s="1"/>
      <c r="U31" s="1"/>
      <c r="V31" s="1"/>
      <c r="W31" s="47"/>
      <c r="X31" s="1">
        <f t="shared" ref="X31:X60" si="1">K31-(SUM(L31:W31))</f>
        <v>1281</v>
      </c>
      <c r="Y31" s="12"/>
      <c r="Z31" s="12" t="s">
        <v>962</v>
      </c>
    </row>
    <row r="32" spans="1:26" s="7" customFormat="1" ht="19.5" customHeight="1" x14ac:dyDescent="0.25">
      <c r="A32" s="12" t="s">
        <v>202</v>
      </c>
      <c r="B32" s="12" t="s">
        <v>203</v>
      </c>
      <c r="C32" s="35" t="s">
        <v>204</v>
      </c>
      <c r="D32" s="12" t="s">
        <v>67</v>
      </c>
      <c r="E32" s="12" t="s">
        <v>205</v>
      </c>
      <c r="F32" s="12" t="s">
        <v>206</v>
      </c>
      <c r="G32" s="13">
        <v>43682</v>
      </c>
      <c r="H32" s="63">
        <v>45875</v>
      </c>
      <c r="I32" s="1">
        <v>1500</v>
      </c>
      <c r="J32" s="1">
        <f>($H32-$J$4)/365</f>
        <v>0.59726027397260273</v>
      </c>
      <c r="K32" s="1">
        <f>I32*J32</f>
        <v>895.89041095890411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7"/>
      <c r="X32" s="1">
        <f t="shared" si="1"/>
        <v>895.89041095890411</v>
      </c>
      <c r="Y32" s="12"/>
      <c r="Z32" s="12" t="s">
        <v>962</v>
      </c>
    </row>
    <row r="33" spans="1:26" s="7" customFormat="1" ht="19.5" customHeight="1" x14ac:dyDescent="0.25">
      <c r="A33" s="12" t="s">
        <v>212</v>
      </c>
      <c r="B33" s="12" t="s">
        <v>213</v>
      </c>
      <c r="C33" s="35" t="s">
        <v>214</v>
      </c>
      <c r="D33" s="12" t="s">
        <v>59</v>
      </c>
      <c r="E33" s="12" t="s">
        <v>35</v>
      </c>
      <c r="F33" s="12" t="s">
        <v>55</v>
      </c>
      <c r="G33" s="13">
        <v>43745</v>
      </c>
      <c r="H33" s="13"/>
      <c r="I33" s="1">
        <v>1500</v>
      </c>
      <c r="J33" s="1">
        <v>1</v>
      </c>
      <c r="K33" s="1">
        <v>1500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7"/>
      <c r="X33" s="1">
        <f t="shared" si="1"/>
        <v>1500</v>
      </c>
      <c r="Y33" s="12"/>
      <c r="Z33" s="12" t="s">
        <v>962</v>
      </c>
    </row>
    <row r="34" spans="1:26" s="7" customFormat="1" ht="19.5" customHeight="1" x14ac:dyDescent="0.25">
      <c r="A34" s="12" t="s">
        <v>215</v>
      </c>
      <c r="B34" s="12" t="s">
        <v>216</v>
      </c>
      <c r="C34" s="35" t="s">
        <v>217</v>
      </c>
      <c r="D34" s="12" t="s">
        <v>28</v>
      </c>
      <c r="E34" s="12" t="s">
        <v>63</v>
      </c>
      <c r="F34" s="12" t="s">
        <v>55</v>
      </c>
      <c r="G34" s="13">
        <v>43773</v>
      </c>
      <c r="H34" s="63">
        <v>45966</v>
      </c>
      <c r="I34" s="1">
        <v>1500</v>
      </c>
      <c r="J34" s="1">
        <f>($H34-$J$4)/365</f>
        <v>0.84657534246575339</v>
      </c>
      <c r="K34" s="1">
        <f>I34*J34</f>
        <v>1269.8630136986301</v>
      </c>
      <c r="L34" s="1">
        <v>160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47"/>
      <c r="X34" s="1">
        <f t="shared" si="1"/>
        <v>1109.8630136986301</v>
      </c>
      <c r="Y34" s="12"/>
      <c r="Z34" s="12" t="s">
        <v>962</v>
      </c>
    </row>
    <row r="35" spans="1:26" s="7" customFormat="1" ht="19.5" customHeight="1" x14ac:dyDescent="0.25">
      <c r="A35" s="12" t="s">
        <v>218</v>
      </c>
      <c r="B35" s="12" t="s">
        <v>219</v>
      </c>
      <c r="C35" s="35" t="s">
        <v>220</v>
      </c>
      <c r="D35" s="12" t="s">
        <v>59</v>
      </c>
      <c r="E35" s="12" t="s">
        <v>221</v>
      </c>
      <c r="F35" s="12" t="s">
        <v>222</v>
      </c>
      <c r="G35" s="13">
        <v>43865</v>
      </c>
      <c r="H35" s="13"/>
      <c r="I35" s="1">
        <v>1500</v>
      </c>
      <c r="J35" s="1">
        <v>1</v>
      </c>
      <c r="K35" s="1">
        <v>1500</v>
      </c>
      <c r="L35" s="1"/>
      <c r="M35" s="1">
        <v>360</v>
      </c>
      <c r="N35" s="1"/>
      <c r="O35" s="1"/>
      <c r="P35" s="1"/>
      <c r="Q35" s="1"/>
      <c r="R35" s="1"/>
      <c r="S35" s="1"/>
      <c r="T35" s="1"/>
      <c r="U35" s="1"/>
      <c r="V35" s="1"/>
      <c r="W35" s="47"/>
      <c r="X35" s="1">
        <f t="shared" si="1"/>
        <v>1140</v>
      </c>
      <c r="Y35" s="12"/>
      <c r="Z35" s="12" t="s">
        <v>962</v>
      </c>
    </row>
    <row r="36" spans="1:26" s="7" customFormat="1" ht="19.5" customHeight="1" x14ac:dyDescent="0.25">
      <c r="A36" s="12" t="s">
        <v>223</v>
      </c>
      <c r="B36" s="12" t="s">
        <v>224</v>
      </c>
      <c r="C36" s="35" t="s">
        <v>225</v>
      </c>
      <c r="D36" s="12" t="s">
        <v>165</v>
      </c>
      <c r="E36" s="12" t="s">
        <v>35</v>
      </c>
      <c r="F36" s="12" t="s">
        <v>97</v>
      </c>
      <c r="G36" s="13">
        <v>43858</v>
      </c>
      <c r="H36" s="13"/>
      <c r="I36" s="1">
        <v>1500</v>
      </c>
      <c r="J36" s="1">
        <v>1</v>
      </c>
      <c r="K36" s="1">
        <v>1500</v>
      </c>
      <c r="L36" s="1"/>
      <c r="M36" s="1"/>
      <c r="N36" s="1">
        <v>118</v>
      </c>
      <c r="O36" s="1"/>
      <c r="P36" s="1"/>
      <c r="Q36" s="1"/>
      <c r="R36" s="1"/>
      <c r="S36" s="1"/>
      <c r="T36" s="1"/>
      <c r="U36" s="1"/>
      <c r="V36" s="1"/>
      <c r="W36" s="47"/>
      <c r="X36" s="1">
        <f t="shared" si="1"/>
        <v>1382</v>
      </c>
      <c r="Y36" s="12"/>
      <c r="Z36" s="12" t="s">
        <v>962</v>
      </c>
    </row>
    <row r="37" spans="1:26" s="7" customFormat="1" ht="19.5" customHeight="1" x14ac:dyDescent="0.25">
      <c r="A37" s="12" t="s">
        <v>236</v>
      </c>
      <c r="B37" s="12" t="s">
        <v>237</v>
      </c>
      <c r="C37" s="35" t="s">
        <v>238</v>
      </c>
      <c r="D37" s="12" t="s">
        <v>34</v>
      </c>
      <c r="E37" s="12" t="s">
        <v>971</v>
      </c>
      <c r="F37" s="12" t="s">
        <v>45</v>
      </c>
      <c r="G37" s="13">
        <v>44183</v>
      </c>
      <c r="H37" s="13"/>
      <c r="I37" s="1">
        <v>1500</v>
      </c>
      <c r="J37" s="1">
        <v>1</v>
      </c>
      <c r="K37" s="1">
        <v>1500</v>
      </c>
      <c r="L37" s="1"/>
      <c r="M37" s="1">
        <f>79+37</f>
        <v>116</v>
      </c>
      <c r="N37" s="1"/>
      <c r="O37" s="1"/>
      <c r="P37" s="1"/>
      <c r="Q37" s="1"/>
      <c r="R37" s="1"/>
      <c r="S37" s="1"/>
      <c r="T37" s="1"/>
      <c r="U37" s="1"/>
      <c r="V37" s="1"/>
      <c r="W37" s="47"/>
      <c r="X37" s="1">
        <f t="shared" si="1"/>
        <v>1384</v>
      </c>
      <c r="Y37" s="12"/>
      <c r="Z37" s="12" t="s">
        <v>962</v>
      </c>
    </row>
    <row r="38" spans="1:26" s="7" customFormat="1" ht="19.5" customHeight="1" x14ac:dyDescent="0.25">
      <c r="A38" s="12" t="s">
        <v>239</v>
      </c>
      <c r="B38" s="12" t="s">
        <v>240</v>
      </c>
      <c r="C38" s="35" t="s">
        <v>241</v>
      </c>
      <c r="D38" s="12" t="s">
        <v>59</v>
      </c>
      <c r="E38" s="12" t="s">
        <v>35</v>
      </c>
      <c r="F38" s="12" t="s">
        <v>206</v>
      </c>
      <c r="G38" s="13">
        <v>44986</v>
      </c>
      <c r="H38" s="25"/>
      <c r="I38" s="1">
        <v>1500</v>
      </c>
      <c r="J38" s="1">
        <v>1</v>
      </c>
      <c r="K38" s="1">
        <f>I38*J38</f>
        <v>1500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7"/>
      <c r="X38" s="1">
        <f t="shared" si="1"/>
        <v>1500</v>
      </c>
      <c r="Y38" s="12"/>
      <c r="Z38" s="12" t="s">
        <v>962</v>
      </c>
    </row>
    <row r="39" spans="1:26" s="7" customFormat="1" ht="19.5" customHeight="1" x14ac:dyDescent="0.25">
      <c r="A39" s="12" t="s">
        <v>248</v>
      </c>
      <c r="B39" s="12" t="s">
        <v>249</v>
      </c>
      <c r="C39" s="35" t="s">
        <v>250</v>
      </c>
      <c r="D39" s="12" t="s">
        <v>59</v>
      </c>
      <c r="E39" s="12" t="s">
        <v>35</v>
      </c>
      <c r="F39" s="12" t="s">
        <v>206</v>
      </c>
      <c r="G39" s="13">
        <v>44271</v>
      </c>
      <c r="H39" s="25"/>
      <c r="I39" s="1">
        <v>1500</v>
      </c>
      <c r="J39" s="1">
        <v>1</v>
      </c>
      <c r="K39" s="1">
        <f>I39*J39</f>
        <v>1500</v>
      </c>
      <c r="L39" s="1"/>
      <c r="M39" s="1"/>
      <c r="N39" s="1">
        <v>11</v>
      </c>
      <c r="O39" s="1"/>
      <c r="P39" s="1"/>
      <c r="Q39" s="1"/>
      <c r="R39" s="1"/>
      <c r="S39" s="1"/>
      <c r="T39" s="1"/>
      <c r="U39" s="1"/>
      <c r="V39" s="1"/>
      <c r="W39" s="47"/>
      <c r="X39" s="1">
        <f t="shared" si="1"/>
        <v>1489</v>
      </c>
      <c r="Y39" s="12"/>
      <c r="Z39" s="12" t="s">
        <v>962</v>
      </c>
    </row>
    <row r="40" spans="1:26" s="7" customFormat="1" ht="19.5" customHeight="1" x14ac:dyDescent="0.25">
      <c r="A40" s="12" t="s">
        <v>260</v>
      </c>
      <c r="B40" s="12" t="s">
        <v>261</v>
      </c>
      <c r="C40" s="35" t="s">
        <v>262</v>
      </c>
      <c r="D40" s="12" t="s">
        <v>101</v>
      </c>
      <c r="E40" s="12" t="s">
        <v>35</v>
      </c>
      <c r="F40" s="12" t="s">
        <v>337</v>
      </c>
      <c r="G40" s="13">
        <v>44364</v>
      </c>
      <c r="H40" s="13"/>
      <c r="I40" s="1">
        <v>1500</v>
      </c>
      <c r="J40" s="1">
        <v>1</v>
      </c>
      <c r="K40" s="1">
        <v>1500</v>
      </c>
      <c r="L40" s="1"/>
      <c r="M40" s="1"/>
      <c r="N40" s="1">
        <v>83</v>
      </c>
      <c r="O40" s="1"/>
      <c r="P40" s="1"/>
      <c r="Q40" s="1"/>
      <c r="R40" s="1"/>
      <c r="S40" s="1"/>
      <c r="T40" s="1"/>
      <c r="U40" s="1"/>
      <c r="V40" s="1"/>
      <c r="W40" s="47"/>
      <c r="X40" s="1">
        <f t="shared" si="1"/>
        <v>1417</v>
      </c>
      <c r="Y40" s="12"/>
      <c r="Z40" s="12" t="s">
        <v>962</v>
      </c>
    </row>
    <row r="41" spans="1:26" s="7" customFormat="1" ht="19.5" customHeight="1" x14ac:dyDescent="0.25">
      <c r="A41" s="12" t="s">
        <v>263</v>
      </c>
      <c r="B41" s="12" t="s">
        <v>264</v>
      </c>
      <c r="C41" s="35" t="s">
        <v>265</v>
      </c>
      <c r="D41" s="12" t="s">
        <v>43</v>
      </c>
      <c r="E41" s="12" t="s">
        <v>35</v>
      </c>
      <c r="F41" s="12" t="s">
        <v>398</v>
      </c>
      <c r="G41" s="13">
        <v>44389</v>
      </c>
      <c r="H41" s="13"/>
      <c r="I41" s="1">
        <v>1500</v>
      </c>
      <c r="J41" s="1">
        <v>1</v>
      </c>
      <c r="K41" s="1">
        <v>1500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7"/>
      <c r="X41" s="1">
        <f t="shared" si="1"/>
        <v>1500</v>
      </c>
      <c r="Y41" s="12"/>
      <c r="Z41" s="12" t="s">
        <v>962</v>
      </c>
    </row>
    <row r="42" spans="1:26" s="7" customFormat="1" ht="19.5" customHeight="1" x14ac:dyDescent="0.25">
      <c r="A42" s="12" t="s">
        <v>269</v>
      </c>
      <c r="B42" s="12" t="s">
        <v>270</v>
      </c>
      <c r="C42" s="35" t="s">
        <v>271</v>
      </c>
      <c r="D42" s="12" t="s">
        <v>82</v>
      </c>
      <c r="E42" s="12" t="s">
        <v>151</v>
      </c>
      <c r="F42" s="12" t="s">
        <v>206</v>
      </c>
      <c r="G42" s="13">
        <v>44494</v>
      </c>
      <c r="H42" s="13"/>
      <c r="I42" s="1">
        <v>1500</v>
      </c>
      <c r="J42" s="1">
        <v>1</v>
      </c>
      <c r="K42" s="1">
        <v>1500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7"/>
      <c r="X42" s="1">
        <f t="shared" si="1"/>
        <v>1500</v>
      </c>
      <c r="Y42" s="12"/>
      <c r="Z42" s="12" t="s">
        <v>962</v>
      </c>
    </row>
    <row r="43" spans="1:26" s="7" customFormat="1" ht="19.5" customHeight="1" x14ac:dyDescent="0.25">
      <c r="A43" s="12" t="s">
        <v>275</v>
      </c>
      <c r="B43" s="12" t="s">
        <v>276</v>
      </c>
      <c r="C43" s="35" t="s">
        <v>277</v>
      </c>
      <c r="D43" s="12" t="s">
        <v>43</v>
      </c>
      <c r="E43" s="12" t="s">
        <v>35</v>
      </c>
      <c r="F43" s="12" t="s">
        <v>398</v>
      </c>
      <c r="G43" s="13">
        <v>44564</v>
      </c>
      <c r="H43" s="13"/>
      <c r="I43" s="1">
        <v>1500</v>
      </c>
      <c r="J43" s="1">
        <v>1</v>
      </c>
      <c r="K43" s="1">
        <v>1500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7"/>
      <c r="X43" s="1">
        <f t="shared" si="1"/>
        <v>1500</v>
      </c>
      <c r="Y43" s="12"/>
      <c r="Z43" s="12" t="s">
        <v>962</v>
      </c>
    </row>
    <row r="44" spans="1:26" s="7" customFormat="1" ht="19.5" customHeight="1" x14ac:dyDescent="0.25">
      <c r="A44" s="12" t="s">
        <v>291</v>
      </c>
      <c r="B44" s="12" t="s">
        <v>292</v>
      </c>
      <c r="C44" s="35" t="s">
        <v>293</v>
      </c>
      <c r="D44" s="12" t="s">
        <v>67</v>
      </c>
      <c r="E44" s="12" t="s">
        <v>96</v>
      </c>
      <c r="F44" s="12" t="s">
        <v>97</v>
      </c>
      <c r="G44" s="13">
        <v>44621</v>
      </c>
      <c r="H44" s="25"/>
      <c r="I44" s="1">
        <v>1500</v>
      </c>
      <c r="J44" s="1">
        <v>1</v>
      </c>
      <c r="K44" s="1">
        <f>I44*J44</f>
        <v>1500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7"/>
      <c r="X44" s="1">
        <f t="shared" si="1"/>
        <v>1500</v>
      </c>
      <c r="Y44" s="12"/>
      <c r="Z44" s="12" t="s">
        <v>962</v>
      </c>
    </row>
    <row r="45" spans="1:26" s="7" customFormat="1" ht="19.5" customHeight="1" x14ac:dyDescent="0.25">
      <c r="A45" s="12" t="s">
        <v>297</v>
      </c>
      <c r="B45" s="12" t="s">
        <v>298</v>
      </c>
      <c r="C45" s="35" t="s">
        <v>299</v>
      </c>
      <c r="D45" s="12" t="s">
        <v>67</v>
      </c>
      <c r="E45" s="12" t="s">
        <v>136</v>
      </c>
      <c r="F45" s="12" t="s">
        <v>222</v>
      </c>
      <c r="G45" s="13">
        <v>44621</v>
      </c>
      <c r="H45" s="13"/>
      <c r="I45" s="1">
        <v>1500</v>
      </c>
      <c r="J45" s="1">
        <v>1</v>
      </c>
      <c r="K45" s="1">
        <v>1500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7"/>
      <c r="X45" s="1">
        <f t="shared" si="1"/>
        <v>1500</v>
      </c>
      <c r="Y45" s="12"/>
      <c r="Z45" s="12" t="s">
        <v>962</v>
      </c>
    </row>
    <row r="46" spans="1:26" s="7" customFormat="1" ht="19.5" customHeight="1" x14ac:dyDescent="0.25">
      <c r="A46" s="12" t="s">
        <v>307</v>
      </c>
      <c r="B46" s="12" t="s">
        <v>308</v>
      </c>
      <c r="C46" s="35" t="s">
        <v>309</v>
      </c>
      <c r="D46" s="12" t="s">
        <v>165</v>
      </c>
      <c r="E46" s="12" t="s">
        <v>35</v>
      </c>
      <c r="F46" s="12" t="s">
        <v>969</v>
      </c>
      <c r="G46" s="13">
        <v>44648</v>
      </c>
      <c r="H46" s="66">
        <v>45744</v>
      </c>
      <c r="I46" s="1">
        <v>1500</v>
      </c>
      <c r="J46" s="1">
        <f>($H46-$J$4)/365</f>
        <v>0.23835616438356164</v>
      </c>
      <c r="K46" s="1">
        <f>I46*J46</f>
        <v>357.53424657534248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7"/>
      <c r="X46" s="1">
        <f t="shared" si="1"/>
        <v>357.53424657534248</v>
      </c>
      <c r="Y46" s="12"/>
      <c r="Z46" s="12" t="s">
        <v>962</v>
      </c>
    </row>
    <row r="47" spans="1:26" s="7" customFormat="1" ht="19.5" customHeight="1" x14ac:dyDescent="0.25">
      <c r="A47" s="12" t="s">
        <v>310</v>
      </c>
      <c r="B47" s="12" t="s">
        <v>311</v>
      </c>
      <c r="C47" s="35" t="s">
        <v>312</v>
      </c>
      <c r="D47" s="12" t="s">
        <v>165</v>
      </c>
      <c r="E47" s="12" t="s">
        <v>44</v>
      </c>
      <c r="F47" s="12" t="s">
        <v>152</v>
      </c>
      <c r="G47" s="13">
        <v>44682</v>
      </c>
      <c r="H47" s="25"/>
      <c r="I47" s="1">
        <v>1500</v>
      </c>
      <c r="J47" s="1">
        <v>1</v>
      </c>
      <c r="K47" s="1">
        <v>1500</v>
      </c>
      <c r="L47" s="1"/>
      <c r="M47" s="1">
        <f>149+85</f>
        <v>234</v>
      </c>
      <c r="N47" s="1">
        <v>62</v>
      </c>
      <c r="O47" s="1"/>
      <c r="P47" s="1"/>
      <c r="Q47" s="1"/>
      <c r="R47" s="1"/>
      <c r="S47" s="1"/>
      <c r="T47" s="1"/>
      <c r="U47" s="1"/>
      <c r="V47" s="1"/>
      <c r="W47" s="47"/>
      <c r="X47" s="1">
        <f t="shared" si="1"/>
        <v>1204</v>
      </c>
      <c r="Y47" s="12"/>
      <c r="Z47" s="12" t="s">
        <v>962</v>
      </c>
    </row>
    <row r="48" spans="1:26" s="7" customFormat="1" ht="19.5" customHeight="1" x14ac:dyDescent="0.25">
      <c r="A48" s="12" t="s">
        <v>313</v>
      </c>
      <c r="B48" s="12" t="s">
        <v>314</v>
      </c>
      <c r="C48" s="35" t="s">
        <v>315</v>
      </c>
      <c r="D48" s="12" t="s">
        <v>59</v>
      </c>
      <c r="E48" s="12" t="s">
        <v>35</v>
      </c>
      <c r="F48" s="12" t="s">
        <v>398</v>
      </c>
      <c r="G48" s="13">
        <v>44713</v>
      </c>
      <c r="H48" s="25"/>
      <c r="I48" s="1">
        <v>1500</v>
      </c>
      <c r="J48" s="1">
        <v>1</v>
      </c>
      <c r="K48" s="1">
        <v>1500</v>
      </c>
      <c r="L48" s="1"/>
      <c r="M48" s="1">
        <v>70</v>
      </c>
      <c r="N48" s="1">
        <f>91+100</f>
        <v>191</v>
      </c>
      <c r="O48" s="1"/>
      <c r="P48" s="1"/>
      <c r="Q48" s="1"/>
      <c r="R48" s="1"/>
      <c r="S48" s="1"/>
      <c r="T48" s="1"/>
      <c r="U48" s="1"/>
      <c r="V48" s="1"/>
      <c r="W48" s="47"/>
      <c r="X48" s="1">
        <f t="shared" si="1"/>
        <v>1239</v>
      </c>
      <c r="Y48" s="12"/>
      <c r="Z48" s="12" t="s">
        <v>962</v>
      </c>
    </row>
    <row r="49" spans="1:26" s="7" customFormat="1" ht="19.5" customHeight="1" x14ac:dyDescent="0.25">
      <c r="A49" s="12" t="s">
        <v>900</v>
      </c>
      <c r="B49" s="12" t="s">
        <v>322</v>
      </c>
      <c r="C49" s="35" t="s">
        <v>323</v>
      </c>
      <c r="D49" s="12" t="s">
        <v>101</v>
      </c>
      <c r="E49" s="12" t="s">
        <v>287</v>
      </c>
      <c r="F49" s="12" t="s">
        <v>51</v>
      </c>
      <c r="G49" s="13">
        <v>45139</v>
      </c>
      <c r="H49" s="25">
        <v>46221</v>
      </c>
      <c r="I49" s="1">
        <v>1500</v>
      </c>
      <c r="J49" s="1">
        <v>1</v>
      </c>
      <c r="K49" s="1">
        <v>1500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7"/>
      <c r="X49" s="1">
        <f t="shared" si="1"/>
        <v>1500</v>
      </c>
      <c r="Y49" s="12"/>
      <c r="Z49" s="12" t="s">
        <v>962</v>
      </c>
    </row>
    <row r="50" spans="1:26" s="7" customFormat="1" ht="19.5" customHeight="1" x14ac:dyDescent="0.25">
      <c r="A50" s="12" t="s">
        <v>327</v>
      </c>
      <c r="B50" s="12" t="s">
        <v>328</v>
      </c>
      <c r="C50" s="35" t="s">
        <v>329</v>
      </c>
      <c r="D50" s="12" t="s">
        <v>82</v>
      </c>
      <c r="E50" s="12" t="s">
        <v>330</v>
      </c>
      <c r="F50" s="12" t="s">
        <v>222</v>
      </c>
      <c r="G50" s="13">
        <v>44768</v>
      </c>
      <c r="H50" s="25">
        <v>46229</v>
      </c>
      <c r="I50" s="1">
        <v>1500</v>
      </c>
      <c r="J50" s="1">
        <v>1</v>
      </c>
      <c r="K50" s="1">
        <f>I50*J50</f>
        <v>1500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7"/>
      <c r="X50" s="1">
        <f t="shared" si="1"/>
        <v>1500</v>
      </c>
      <c r="Y50" s="12"/>
      <c r="Z50" s="12" t="s">
        <v>962</v>
      </c>
    </row>
    <row r="51" spans="1:26" s="7" customFormat="1" ht="19.5" customHeight="1" x14ac:dyDescent="0.25">
      <c r="A51" s="12" t="s">
        <v>331</v>
      </c>
      <c r="B51" s="12" t="s">
        <v>332</v>
      </c>
      <c r="C51" s="35" t="s">
        <v>333</v>
      </c>
      <c r="D51" s="12" t="s">
        <v>82</v>
      </c>
      <c r="E51" s="12" t="s">
        <v>151</v>
      </c>
      <c r="F51" s="12" t="s">
        <v>398</v>
      </c>
      <c r="G51" s="13">
        <v>44775</v>
      </c>
      <c r="H51" s="25"/>
      <c r="I51" s="1">
        <v>1500</v>
      </c>
      <c r="J51" s="1">
        <v>1</v>
      </c>
      <c r="K51" s="1">
        <v>1500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7"/>
      <c r="X51" s="1">
        <f t="shared" si="1"/>
        <v>1500</v>
      </c>
      <c r="Y51" s="12"/>
      <c r="Z51" s="12" t="s">
        <v>962</v>
      </c>
    </row>
    <row r="52" spans="1:26" s="7" customFormat="1" ht="19.5" customHeight="1" x14ac:dyDescent="0.25">
      <c r="A52" s="12" t="s">
        <v>334</v>
      </c>
      <c r="B52" s="12" t="s">
        <v>335</v>
      </c>
      <c r="C52" s="35" t="s">
        <v>336</v>
      </c>
      <c r="D52" s="12" t="s">
        <v>59</v>
      </c>
      <c r="E52" s="12" t="s">
        <v>35</v>
      </c>
      <c r="F52" s="12" t="s">
        <v>337</v>
      </c>
      <c r="G52" s="13">
        <v>44771</v>
      </c>
      <c r="H52" s="13"/>
      <c r="I52" s="1">
        <v>1500</v>
      </c>
      <c r="J52" s="1">
        <v>1</v>
      </c>
      <c r="K52" s="1">
        <v>1500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7"/>
      <c r="X52" s="1">
        <f t="shared" si="1"/>
        <v>1500</v>
      </c>
      <c r="Y52" s="12"/>
      <c r="Z52" s="12" t="s">
        <v>962</v>
      </c>
    </row>
    <row r="53" spans="1:26" s="7" customFormat="1" ht="19.5" customHeight="1" x14ac:dyDescent="0.25">
      <c r="A53" s="12" t="s">
        <v>338</v>
      </c>
      <c r="B53" s="12" t="s">
        <v>339</v>
      </c>
      <c r="C53" s="35" t="s">
        <v>340</v>
      </c>
      <c r="D53" s="12" t="s">
        <v>43</v>
      </c>
      <c r="E53" s="12" t="s">
        <v>341</v>
      </c>
      <c r="F53" s="12" t="s">
        <v>152</v>
      </c>
      <c r="G53" s="13">
        <v>44788</v>
      </c>
      <c r="H53" s="63">
        <v>45869</v>
      </c>
      <c r="I53" s="1">
        <v>1500</v>
      </c>
      <c r="J53" s="1">
        <f t="shared" ref="J53:J54" si="2">($H53-$J$4)/365</f>
        <v>0.58082191780821912</v>
      </c>
      <c r="K53" s="1">
        <f t="shared" ref="K53:K54" si="3">I53*J53</f>
        <v>871.23287671232868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7"/>
      <c r="X53" s="1">
        <f t="shared" si="1"/>
        <v>871.23287671232868</v>
      </c>
      <c r="Y53" s="12"/>
      <c r="Z53" s="12" t="s">
        <v>962</v>
      </c>
    </row>
    <row r="54" spans="1:26" s="7" customFormat="1" ht="19.5" customHeight="1" x14ac:dyDescent="0.25">
      <c r="A54" s="12" t="s">
        <v>342</v>
      </c>
      <c r="B54" s="12" t="s">
        <v>343</v>
      </c>
      <c r="C54" s="35" t="s">
        <v>344</v>
      </c>
      <c r="D54" s="12" t="s">
        <v>43</v>
      </c>
      <c r="E54" s="12" t="s">
        <v>345</v>
      </c>
      <c r="F54" s="12" t="s">
        <v>152</v>
      </c>
      <c r="G54" s="13">
        <v>44805</v>
      </c>
      <c r="H54" s="63">
        <v>45869</v>
      </c>
      <c r="I54" s="1">
        <v>1500</v>
      </c>
      <c r="J54" s="1">
        <f t="shared" si="2"/>
        <v>0.58082191780821912</v>
      </c>
      <c r="K54" s="1">
        <f t="shared" si="3"/>
        <v>871.23287671232868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7"/>
      <c r="X54" s="1">
        <f t="shared" si="1"/>
        <v>871.23287671232868</v>
      </c>
      <c r="Y54" s="12"/>
      <c r="Z54" s="12" t="s">
        <v>962</v>
      </c>
    </row>
    <row r="55" spans="1:26" s="7" customFormat="1" ht="19.5" customHeight="1" x14ac:dyDescent="0.25">
      <c r="A55" s="12" t="s">
        <v>346</v>
      </c>
      <c r="B55" s="12" t="s">
        <v>347</v>
      </c>
      <c r="C55" s="35" t="s">
        <v>348</v>
      </c>
      <c r="D55" s="12" t="s">
        <v>43</v>
      </c>
      <c r="E55" s="12" t="s">
        <v>106</v>
      </c>
      <c r="F55" s="12" t="s">
        <v>45</v>
      </c>
      <c r="G55" s="13">
        <v>44805</v>
      </c>
      <c r="H55" s="25"/>
      <c r="I55" s="1">
        <v>1500</v>
      </c>
      <c r="J55" s="1">
        <v>1</v>
      </c>
      <c r="K55" s="1">
        <v>1500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7"/>
      <c r="X55" s="1">
        <f t="shared" si="1"/>
        <v>1500</v>
      </c>
      <c r="Y55" s="12"/>
      <c r="Z55" s="12" t="s">
        <v>962</v>
      </c>
    </row>
    <row r="56" spans="1:26" s="7" customFormat="1" ht="19.5" customHeight="1" x14ac:dyDescent="0.25">
      <c r="A56" s="12" t="s">
        <v>352</v>
      </c>
      <c r="B56" s="12" t="s">
        <v>353</v>
      </c>
      <c r="C56" s="35" t="s">
        <v>354</v>
      </c>
      <c r="D56" s="12" t="s">
        <v>82</v>
      </c>
      <c r="E56" s="12" t="s">
        <v>355</v>
      </c>
      <c r="F56" s="12" t="s">
        <v>102</v>
      </c>
      <c r="G56" s="13">
        <v>44818</v>
      </c>
      <c r="H56" s="66">
        <v>45914</v>
      </c>
      <c r="I56" s="1">
        <v>1500</v>
      </c>
      <c r="J56" s="1">
        <f>($H56-$J$4)/365</f>
        <v>0.70410958904109588</v>
      </c>
      <c r="K56" s="1">
        <f>I56*J56</f>
        <v>1056.1643835616437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7"/>
      <c r="X56" s="1">
        <f t="shared" si="1"/>
        <v>1056.1643835616437</v>
      </c>
      <c r="Y56" s="12"/>
      <c r="Z56" s="12" t="s">
        <v>962</v>
      </c>
    </row>
    <row r="57" spans="1:26" s="7" customFormat="1" ht="19.5" customHeight="1" x14ac:dyDescent="0.25">
      <c r="A57" s="12" t="s">
        <v>356</v>
      </c>
      <c r="B57" s="12" t="s">
        <v>357</v>
      </c>
      <c r="C57" s="35" t="s">
        <v>358</v>
      </c>
      <c r="D57" s="12" t="s">
        <v>67</v>
      </c>
      <c r="E57" s="12" t="s">
        <v>151</v>
      </c>
      <c r="F57" s="12" t="s">
        <v>439</v>
      </c>
      <c r="G57" s="13">
        <v>44818</v>
      </c>
      <c r="H57" s="25"/>
      <c r="I57" s="1">
        <v>1500</v>
      </c>
      <c r="J57" s="1">
        <v>1</v>
      </c>
      <c r="K57" s="1">
        <f>I57*J57</f>
        <v>1500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7"/>
      <c r="X57" s="1">
        <f t="shared" si="1"/>
        <v>1500</v>
      </c>
      <c r="Y57" s="12"/>
      <c r="Z57" s="12" t="s">
        <v>962</v>
      </c>
    </row>
    <row r="58" spans="1:26" s="7" customFormat="1" ht="19.5" customHeight="1" x14ac:dyDescent="0.25">
      <c r="A58" s="12" t="s">
        <v>363</v>
      </c>
      <c r="B58" s="12" t="s">
        <v>364</v>
      </c>
      <c r="C58" s="35" t="s">
        <v>365</v>
      </c>
      <c r="D58" s="12" t="s">
        <v>67</v>
      </c>
      <c r="E58" s="12" t="s">
        <v>151</v>
      </c>
      <c r="F58" s="12" t="s">
        <v>841</v>
      </c>
      <c r="G58" s="13">
        <v>44830</v>
      </c>
      <c r="H58" s="25"/>
      <c r="I58" s="1">
        <v>1500</v>
      </c>
      <c r="J58" s="1">
        <v>1</v>
      </c>
      <c r="K58" s="1">
        <v>1500</v>
      </c>
      <c r="L58" s="1">
        <f>9+143</f>
        <v>152</v>
      </c>
      <c r="M58" s="1">
        <v>91</v>
      </c>
      <c r="N58" s="1"/>
      <c r="O58" s="1"/>
      <c r="P58" s="1"/>
      <c r="Q58" s="1"/>
      <c r="R58" s="1"/>
      <c r="S58" s="1"/>
      <c r="T58" s="1"/>
      <c r="U58" s="1"/>
      <c r="V58" s="1"/>
      <c r="W58" s="47"/>
      <c r="X58" s="1">
        <f t="shared" si="1"/>
        <v>1257</v>
      </c>
      <c r="Y58" s="12"/>
      <c r="Z58" s="12" t="s">
        <v>962</v>
      </c>
    </row>
    <row r="59" spans="1:26" s="7" customFormat="1" ht="19.5" customHeight="1" x14ac:dyDescent="0.25">
      <c r="A59" s="12" t="s">
        <v>366</v>
      </c>
      <c r="B59" s="12" t="s">
        <v>367</v>
      </c>
      <c r="C59" s="35" t="s">
        <v>368</v>
      </c>
      <c r="D59" s="12" t="s">
        <v>34</v>
      </c>
      <c r="E59" s="12" t="s">
        <v>35</v>
      </c>
      <c r="F59" s="12" t="s">
        <v>337</v>
      </c>
      <c r="G59" s="13">
        <v>44837</v>
      </c>
      <c r="H59" s="25"/>
      <c r="I59" s="1">
        <v>1500</v>
      </c>
      <c r="J59" s="1">
        <v>1</v>
      </c>
      <c r="K59" s="1">
        <f>I59*J59</f>
        <v>1500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7"/>
      <c r="X59" s="1">
        <f t="shared" si="1"/>
        <v>1500</v>
      </c>
      <c r="Y59" s="12"/>
      <c r="Z59" s="12" t="s">
        <v>962</v>
      </c>
    </row>
    <row r="60" spans="1:26" s="7" customFormat="1" ht="19.5" customHeight="1" x14ac:dyDescent="0.25">
      <c r="A60" s="12" t="s">
        <v>373</v>
      </c>
      <c r="B60" s="12" t="s">
        <v>374</v>
      </c>
      <c r="C60" s="35" t="s">
        <v>375</v>
      </c>
      <c r="D60" s="12" t="s">
        <v>59</v>
      </c>
      <c r="E60" s="12" t="s">
        <v>359</v>
      </c>
      <c r="F60" s="12" t="s">
        <v>102</v>
      </c>
      <c r="G60" s="13">
        <v>44866</v>
      </c>
      <c r="H60" s="66">
        <v>45962</v>
      </c>
      <c r="I60" s="1">
        <v>1500</v>
      </c>
      <c r="J60" s="1">
        <f t="shared" ref="J60:J61" si="4">($H60-$J$4)/365</f>
        <v>0.83561643835616439</v>
      </c>
      <c r="K60" s="1">
        <f t="shared" ref="K60:K61" si="5">I60*J60</f>
        <v>1253.4246575342465</v>
      </c>
      <c r="L60" s="1">
        <v>58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47"/>
      <c r="X60" s="1">
        <f t="shared" si="1"/>
        <v>1195.4246575342465</v>
      </c>
      <c r="Y60" s="12"/>
      <c r="Z60" s="12" t="s">
        <v>962</v>
      </c>
    </row>
    <row r="61" spans="1:26" s="7" customFormat="1" ht="19.5" customHeight="1" x14ac:dyDescent="0.25">
      <c r="A61" s="12" t="s">
        <v>376</v>
      </c>
      <c r="B61" s="12" t="s">
        <v>377</v>
      </c>
      <c r="C61" s="35" t="s">
        <v>378</v>
      </c>
      <c r="D61" s="12" t="s">
        <v>59</v>
      </c>
      <c r="E61" s="12" t="s">
        <v>359</v>
      </c>
      <c r="F61" s="12" t="s">
        <v>102</v>
      </c>
      <c r="G61" s="13">
        <v>44970</v>
      </c>
      <c r="H61" s="63">
        <v>46022</v>
      </c>
      <c r="I61" s="1">
        <v>1500</v>
      </c>
      <c r="J61" s="1">
        <f t="shared" si="4"/>
        <v>1</v>
      </c>
      <c r="K61" s="1">
        <f t="shared" si="5"/>
        <v>1500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7"/>
      <c r="X61" s="1">
        <f t="shared" ref="X61:X82" si="6">K61-(SUM(L61:W61))</f>
        <v>1500</v>
      </c>
      <c r="Y61" s="12"/>
      <c r="Z61" s="12" t="s">
        <v>962</v>
      </c>
    </row>
    <row r="62" spans="1:26" s="7" customFormat="1" ht="19.5" customHeight="1" x14ac:dyDescent="0.25">
      <c r="A62" s="12" t="s">
        <v>424</v>
      </c>
      <c r="B62" s="12" t="s">
        <v>425</v>
      </c>
      <c r="C62" s="30" t="s">
        <v>939</v>
      </c>
      <c r="D62" s="12" t="s">
        <v>59</v>
      </c>
      <c r="E62" s="12" t="s">
        <v>359</v>
      </c>
      <c r="F62" s="12" t="s">
        <v>102</v>
      </c>
      <c r="G62" s="13">
        <v>44986</v>
      </c>
      <c r="H62" s="63">
        <v>45716</v>
      </c>
      <c r="I62" s="1">
        <v>1500</v>
      </c>
      <c r="J62" s="1">
        <f>($H62-$J$4)/365</f>
        <v>0.16164383561643836</v>
      </c>
      <c r="K62" s="1">
        <f>I62*J62</f>
        <v>242.46575342465755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7"/>
      <c r="X62" s="1">
        <f t="shared" si="6"/>
        <v>242.46575342465755</v>
      </c>
      <c r="Y62" s="12"/>
      <c r="Z62" s="12" t="s">
        <v>962</v>
      </c>
    </row>
    <row r="63" spans="1:26" s="7" customFormat="1" ht="19.5" customHeight="1" x14ac:dyDescent="0.25">
      <c r="A63" s="12" t="s">
        <v>387</v>
      </c>
      <c r="B63" s="12" t="s">
        <v>388</v>
      </c>
      <c r="C63" s="35" t="s">
        <v>389</v>
      </c>
      <c r="D63" s="12" t="s">
        <v>82</v>
      </c>
      <c r="E63" s="12" t="s">
        <v>390</v>
      </c>
      <c r="F63" s="12" t="s">
        <v>45</v>
      </c>
      <c r="G63" s="13">
        <v>45005</v>
      </c>
      <c r="H63" s="63">
        <v>45735</v>
      </c>
      <c r="I63" s="1">
        <v>1500</v>
      </c>
      <c r="J63" s="1">
        <f t="shared" ref="J63:J66" si="7">($H63-$J$4)/365</f>
        <v>0.21369863013698631</v>
      </c>
      <c r="K63" s="1">
        <f t="shared" ref="K63:K66" si="8">I63*J63</f>
        <v>320.54794520547949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7"/>
      <c r="X63" s="1">
        <f t="shared" si="6"/>
        <v>320.54794520547949</v>
      </c>
      <c r="Y63" s="12"/>
      <c r="Z63" s="12" t="s">
        <v>962</v>
      </c>
    </row>
    <row r="64" spans="1:26" s="7" customFormat="1" ht="19.5" customHeight="1" x14ac:dyDescent="0.25">
      <c r="A64" s="11" t="s">
        <v>837</v>
      </c>
      <c r="B64" s="12" t="s">
        <v>838</v>
      </c>
      <c r="C64" s="30" t="s">
        <v>940</v>
      </c>
      <c r="D64" s="12" t="s">
        <v>165</v>
      </c>
      <c r="E64" s="12" t="s">
        <v>359</v>
      </c>
      <c r="F64" s="12" t="s">
        <v>102</v>
      </c>
      <c r="G64" s="13">
        <v>45022</v>
      </c>
      <c r="H64" s="63">
        <v>45752</v>
      </c>
      <c r="I64" s="1">
        <v>1500</v>
      </c>
      <c r="J64" s="1">
        <f t="shared" si="7"/>
        <v>0.26027397260273971</v>
      </c>
      <c r="K64" s="1">
        <f t="shared" si="8"/>
        <v>390.41095890410958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7"/>
      <c r="X64" s="1">
        <f t="shared" si="6"/>
        <v>390.41095890410958</v>
      </c>
      <c r="Y64" s="12"/>
      <c r="Z64" s="12" t="s">
        <v>962</v>
      </c>
    </row>
    <row r="65" spans="1:26" s="7" customFormat="1" ht="19.5" customHeight="1" x14ac:dyDescent="0.25">
      <c r="A65" s="12" t="s">
        <v>394</v>
      </c>
      <c r="B65" s="12" t="s">
        <v>395</v>
      </c>
      <c r="C65" s="35" t="s">
        <v>396</v>
      </c>
      <c r="D65" s="12" t="s">
        <v>210</v>
      </c>
      <c r="E65" s="12" t="s">
        <v>397</v>
      </c>
      <c r="F65" s="12" t="s">
        <v>398</v>
      </c>
      <c r="G65" s="13">
        <v>45083</v>
      </c>
      <c r="H65" s="63">
        <v>45813</v>
      </c>
      <c r="I65" s="1">
        <v>1500</v>
      </c>
      <c r="J65" s="1">
        <f t="shared" si="7"/>
        <v>0.42739726027397262</v>
      </c>
      <c r="K65" s="1">
        <f t="shared" si="8"/>
        <v>641.09589041095899</v>
      </c>
      <c r="L65" s="1"/>
      <c r="M65" s="1"/>
      <c r="N65" s="1">
        <v>153</v>
      </c>
      <c r="O65" s="1"/>
      <c r="P65" s="1"/>
      <c r="Q65" s="1"/>
      <c r="R65" s="1"/>
      <c r="S65" s="1"/>
      <c r="T65" s="1"/>
      <c r="U65" s="1"/>
      <c r="V65" s="1"/>
      <c r="W65" s="47"/>
      <c r="X65" s="1">
        <f t="shared" si="6"/>
        <v>488.09589041095899</v>
      </c>
      <c r="Y65" s="12"/>
      <c r="Z65" s="12" t="s">
        <v>962</v>
      </c>
    </row>
    <row r="66" spans="1:26" s="7" customFormat="1" ht="19.5" customHeight="1" x14ac:dyDescent="0.25">
      <c r="A66" s="12" t="s">
        <v>421</v>
      </c>
      <c r="B66" s="12" t="s">
        <v>422</v>
      </c>
      <c r="C66" s="30" t="s">
        <v>423</v>
      </c>
      <c r="D66" s="12" t="s">
        <v>82</v>
      </c>
      <c r="E66" s="12" t="s">
        <v>151</v>
      </c>
      <c r="F66" s="12" t="s">
        <v>969</v>
      </c>
      <c r="G66" s="13">
        <v>45131</v>
      </c>
      <c r="H66" s="63">
        <v>45861</v>
      </c>
      <c r="I66" s="1">
        <v>1500</v>
      </c>
      <c r="J66" s="1">
        <f t="shared" si="7"/>
        <v>0.55890410958904113</v>
      </c>
      <c r="K66" s="1">
        <f t="shared" si="8"/>
        <v>838.35616438356169</v>
      </c>
      <c r="L66" s="26"/>
      <c r="M66" s="1"/>
      <c r="N66" s="1"/>
      <c r="O66" s="1"/>
      <c r="P66" s="1"/>
      <c r="Q66" s="1"/>
      <c r="R66" s="1"/>
      <c r="S66" s="1"/>
      <c r="T66" s="1"/>
      <c r="U66" s="1"/>
      <c r="V66" s="1"/>
      <c r="W66" s="47"/>
      <c r="X66" s="1">
        <f t="shared" si="6"/>
        <v>838.35616438356169</v>
      </c>
      <c r="Y66" s="12"/>
      <c r="Z66" s="12" t="s">
        <v>962</v>
      </c>
    </row>
    <row r="67" spans="1:26" s="7" customFormat="1" ht="19.5" customHeight="1" x14ac:dyDescent="0.25">
      <c r="A67" s="11" t="s">
        <v>399</v>
      </c>
      <c r="B67" s="12" t="s">
        <v>400</v>
      </c>
      <c r="C67" s="35" t="s">
        <v>401</v>
      </c>
      <c r="D67" s="12" t="s">
        <v>82</v>
      </c>
      <c r="E67" s="12" t="s">
        <v>972</v>
      </c>
      <c r="F67" s="12" t="s">
        <v>152</v>
      </c>
      <c r="G67" s="13">
        <v>45200</v>
      </c>
      <c r="H67" s="13"/>
      <c r="I67" s="1">
        <v>1500</v>
      </c>
      <c r="J67" s="1">
        <v>1</v>
      </c>
      <c r="K67" s="1">
        <v>1500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7"/>
      <c r="X67" s="1">
        <f t="shared" si="6"/>
        <v>1500</v>
      </c>
      <c r="Y67" s="12"/>
      <c r="Z67" s="12" t="s">
        <v>962</v>
      </c>
    </row>
    <row r="68" spans="1:26" s="7" customFormat="1" ht="19.5" customHeight="1" x14ac:dyDescent="0.25">
      <c r="A68" s="27" t="s">
        <v>432</v>
      </c>
      <c r="B68" s="28" t="s">
        <v>433</v>
      </c>
      <c r="C68" s="30" t="s">
        <v>941</v>
      </c>
      <c r="D68" s="28" t="s">
        <v>59</v>
      </c>
      <c r="E68" s="28" t="s">
        <v>35</v>
      </c>
      <c r="F68" s="28" t="s">
        <v>55</v>
      </c>
      <c r="G68" s="29">
        <v>45229</v>
      </c>
      <c r="H68" s="67">
        <v>45959</v>
      </c>
      <c r="I68" s="1">
        <v>1500</v>
      </c>
      <c r="J68" s="1">
        <f>($H68-$J$4)/365</f>
        <v>0.82739726027397265</v>
      </c>
      <c r="K68" s="1">
        <f>I68*J68</f>
        <v>1241.0958904109589</v>
      </c>
      <c r="L68" s="19"/>
      <c r="M68" s="19">
        <v>165</v>
      </c>
      <c r="N68" s="19"/>
      <c r="O68" s="19"/>
      <c r="P68" s="19"/>
      <c r="Q68" s="19"/>
      <c r="R68" s="19"/>
      <c r="S68" s="19"/>
      <c r="T68" s="19"/>
      <c r="U68" s="19"/>
      <c r="V68" s="19"/>
      <c r="W68" s="48"/>
      <c r="X68" s="1">
        <f t="shared" si="6"/>
        <v>1076.0958904109589</v>
      </c>
      <c r="Y68" s="30"/>
      <c r="Z68" s="12" t="s">
        <v>962</v>
      </c>
    </row>
    <row r="69" spans="1:26" s="7" customFormat="1" ht="19.5" customHeight="1" x14ac:dyDescent="0.25">
      <c r="A69" s="11" t="s">
        <v>864</v>
      </c>
      <c r="B69" s="12" t="s">
        <v>865</v>
      </c>
      <c r="C69" s="36" t="s">
        <v>868</v>
      </c>
      <c r="D69" s="12" t="s">
        <v>165</v>
      </c>
      <c r="E69" s="12" t="s">
        <v>35</v>
      </c>
      <c r="F69" s="18" t="s">
        <v>841</v>
      </c>
      <c r="G69" s="15">
        <v>45413</v>
      </c>
      <c r="H69" s="63">
        <v>46009</v>
      </c>
      <c r="I69" s="1">
        <v>1500</v>
      </c>
      <c r="J69" s="1">
        <f>($H69-$J$4)/365</f>
        <v>0.96438356164383565</v>
      </c>
      <c r="K69" s="1">
        <f>I69*J69</f>
        <v>1446.5753424657535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7"/>
      <c r="X69" s="1">
        <f t="shared" si="6"/>
        <v>1446.5753424657535</v>
      </c>
      <c r="Y69" s="12"/>
      <c r="Z69" s="12" t="s">
        <v>962</v>
      </c>
    </row>
    <row r="70" spans="1:26" s="7" customFormat="1" ht="19.5" customHeight="1" x14ac:dyDescent="0.25">
      <c r="A70" s="11" t="s">
        <v>866</v>
      </c>
      <c r="B70" s="12" t="s">
        <v>867</v>
      </c>
      <c r="C70" s="36" t="s">
        <v>869</v>
      </c>
      <c r="D70" s="12" t="s">
        <v>82</v>
      </c>
      <c r="E70" s="12" t="s">
        <v>870</v>
      </c>
      <c r="F70" s="18" t="s">
        <v>51</v>
      </c>
      <c r="G70" s="15">
        <v>45306</v>
      </c>
      <c r="H70" s="13">
        <v>46036</v>
      </c>
      <c r="I70" s="1">
        <v>1500</v>
      </c>
      <c r="J70" s="1">
        <v>1</v>
      </c>
      <c r="K70" s="1">
        <f>I70*J70</f>
        <v>1500</v>
      </c>
      <c r="L70" s="1">
        <v>102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47"/>
      <c r="X70" s="1">
        <f t="shared" si="6"/>
        <v>1398</v>
      </c>
      <c r="Y70" s="12"/>
      <c r="Z70" s="12" t="s">
        <v>962</v>
      </c>
    </row>
    <row r="71" spans="1:26" s="7" customFormat="1" ht="19.5" customHeight="1" x14ac:dyDescent="0.25">
      <c r="A71" s="11" t="s">
        <v>436</v>
      </c>
      <c r="B71" s="12" t="s">
        <v>437</v>
      </c>
      <c r="C71" s="35" t="s">
        <v>973</v>
      </c>
      <c r="D71" s="12" t="s">
        <v>210</v>
      </c>
      <c r="E71" s="12" t="s">
        <v>438</v>
      </c>
      <c r="F71" s="12" t="s">
        <v>439</v>
      </c>
      <c r="G71" s="13">
        <v>45293</v>
      </c>
      <c r="H71" s="13">
        <v>46023</v>
      </c>
      <c r="I71" s="1">
        <v>1500</v>
      </c>
      <c r="J71" s="1">
        <v>1</v>
      </c>
      <c r="K71" s="1">
        <v>1500</v>
      </c>
      <c r="L71" s="1"/>
      <c r="M71" s="1"/>
      <c r="N71" s="1">
        <f>108+624.5</f>
        <v>732.5</v>
      </c>
      <c r="O71" s="1"/>
      <c r="P71" s="1"/>
      <c r="Q71" s="1"/>
      <c r="R71" s="1"/>
      <c r="S71" s="1"/>
      <c r="T71" s="1"/>
      <c r="U71" s="1"/>
      <c r="V71" s="1"/>
      <c r="W71" s="47"/>
      <c r="X71" s="1">
        <f t="shared" si="6"/>
        <v>767.5</v>
      </c>
      <c r="Y71" s="12"/>
      <c r="Z71" s="12" t="s">
        <v>962</v>
      </c>
    </row>
    <row r="72" spans="1:26" s="7" customFormat="1" ht="19.5" customHeight="1" x14ac:dyDescent="0.25">
      <c r="A72" s="11" t="s">
        <v>871</v>
      </c>
      <c r="B72" s="12" t="s">
        <v>872</v>
      </c>
      <c r="C72" s="36" t="s">
        <v>875</v>
      </c>
      <c r="D72" s="12" t="s">
        <v>82</v>
      </c>
      <c r="E72" s="12" t="s">
        <v>151</v>
      </c>
      <c r="F72" s="18" t="s">
        <v>337</v>
      </c>
      <c r="G72" s="15">
        <v>45323</v>
      </c>
      <c r="H72" s="13">
        <v>46235</v>
      </c>
      <c r="I72" s="1">
        <v>1500</v>
      </c>
      <c r="J72" s="1">
        <v>1</v>
      </c>
      <c r="K72" s="1">
        <f t="shared" ref="K72:K81" si="9">I72*J72</f>
        <v>1500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7"/>
      <c r="X72" s="1">
        <f t="shared" si="6"/>
        <v>1500</v>
      </c>
      <c r="Y72" s="12"/>
      <c r="Z72" s="12" t="s">
        <v>962</v>
      </c>
    </row>
    <row r="73" spans="1:26" s="7" customFormat="1" ht="19.5" customHeight="1" x14ac:dyDescent="0.25">
      <c r="A73" s="11" t="s">
        <v>852</v>
      </c>
      <c r="B73" s="12" t="s">
        <v>853</v>
      </c>
      <c r="C73" s="37" t="s">
        <v>974</v>
      </c>
      <c r="D73" s="12" t="s">
        <v>43</v>
      </c>
      <c r="E73" s="12" t="s">
        <v>345</v>
      </c>
      <c r="F73" s="12" t="s">
        <v>152</v>
      </c>
      <c r="G73" s="13">
        <v>45397</v>
      </c>
      <c r="H73" s="63">
        <v>45761</v>
      </c>
      <c r="I73" s="1">
        <v>1500</v>
      </c>
      <c r="J73" s="1">
        <f>($H73-$J$4)/365</f>
        <v>0.28493150684931506</v>
      </c>
      <c r="K73" s="1">
        <f>I73*J73</f>
        <v>427.39726027397262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7"/>
      <c r="X73" s="1">
        <f t="shared" si="6"/>
        <v>427.39726027397262</v>
      </c>
      <c r="Y73" s="12"/>
      <c r="Z73" s="12" t="s">
        <v>962</v>
      </c>
    </row>
    <row r="74" spans="1:26" s="7" customFormat="1" ht="18" customHeight="1" x14ac:dyDescent="0.25">
      <c r="A74" s="11" t="s">
        <v>835</v>
      </c>
      <c r="B74" s="12" t="s">
        <v>836</v>
      </c>
      <c r="C74" s="35" t="s">
        <v>975</v>
      </c>
      <c r="D74" s="12" t="s">
        <v>82</v>
      </c>
      <c r="E74" s="12" t="s">
        <v>151</v>
      </c>
      <c r="F74" s="12" t="s">
        <v>398</v>
      </c>
      <c r="G74" s="13">
        <v>45369</v>
      </c>
      <c r="H74" s="13">
        <v>46283</v>
      </c>
      <c r="I74" s="1">
        <v>1500</v>
      </c>
      <c r="J74" s="1">
        <v>1</v>
      </c>
      <c r="K74" s="1">
        <f t="shared" si="9"/>
        <v>1500</v>
      </c>
      <c r="L74" s="1"/>
      <c r="M74" s="1"/>
      <c r="N74" s="1">
        <v>396</v>
      </c>
      <c r="O74" s="1"/>
      <c r="P74" s="1"/>
      <c r="Q74" s="1"/>
      <c r="R74" s="1"/>
      <c r="S74" s="1"/>
      <c r="T74" s="1"/>
      <c r="U74" s="1"/>
      <c r="V74" s="1"/>
      <c r="W74" s="47"/>
      <c r="X74" s="1">
        <f t="shared" si="6"/>
        <v>1104</v>
      </c>
      <c r="Y74" s="12"/>
      <c r="Z74" s="12" t="s">
        <v>962</v>
      </c>
    </row>
    <row r="75" spans="1:26" s="59" customFormat="1" ht="19.5" customHeight="1" x14ac:dyDescent="0.25">
      <c r="A75" s="51" t="s">
        <v>968</v>
      </c>
      <c r="B75" s="52" t="s">
        <v>862</v>
      </c>
      <c r="C75" s="53" t="s">
        <v>938</v>
      </c>
      <c r="D75" s="52" t="s">
        <v>82</v>
      </c>
      <c r="E75" s="52" t="s">
        <v>151</v>
      </c>
      <c r="F75" s="54" t="s">
        <v>102</v>
      </c>
      <c r="G75" s="55">
        <v>45567</v>
      </c>
      <c r="H75" s="56">
        <v>45688</v>
      </c>
      <c r="I75" s="57">
        <v>1500</v>
      </c>
      <c r="J75" s="57">
        <f>($H75-$J$4)/365</f>
        <v>8.4931506849315067E-2</v>
      </c>
      <c r="K75" s="57">
        <f>I75*J75</f>
        <v>127.39726027397261</v>
      </c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8"/>
      <c r="X75" s="57">
        <f>K75-(SUM(L75:W75))</f>
        <v>127.39726027397261</v>
      </c>
      <c r="Y75" s="52"/>
      <c r="Z75" s="52" t="s">
        <v>962</v>
      </c>
    </row>
    <row r="76" spans="1:26" s="7" customFormat="1" ht="19.5" customHeight="1" x14ac:dyDescent="0.25">
      <c r="A76" s="11" t="s">
        <v>856</v>
      </c>
      <c r="B76" s="12" t="s">
        <v>857</v>
      </c>
      <c r="C76" s="38" t="s">
        <v>942</v>
      </c>
      <c r="D76" s="12" t="s">
        <v>165</v>
      </c>
      <c r="E76" s="12" t="s">
        <v>35</v>
      </c>
      <c r="F76" s="18" t="s">
        <v>841</v>
      </c>
      <c r="G76" s="13">
        <v>45418</v>
      </c>
      <c r="H76" s="13">
        <v>46147</v>
      </c>
      <c r="I76" s="1">
        <v>1500</v>
      </c>
      <c r="J76" s="1">
        <v>1</v>
      </c>
      <c r="K76" s="1">
        <f t="shared" si="9"/>
        <v>1500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7"/>
      <c r="X76" s="1">
        <f t="shared" si="6"/>
        <v>1500</v>
      </c>
      <c r="Y76" s="12"/>
      <c r="Z76" s="12" t="s">
        <v>962</v>
      </c>
    </row>
    <row r="77" spans="1:26" s="7" customFormat="1" ht="19.5" customHeight="1" x14ac:dyDescent="0.25">
      <c r="A77" s="11" t="s">
        <v>858</v>
      </c>
      <c r="B77" s="12" t="s">
        <v>859</v>
      </c>
      <c r="C77" s="38" t="s">
        <v>943</v>
      </c>
      <c r="D77" s="12" t="s">
        <v>82</v>
      </c>
      <c r="E77" s="12" t="s">
        <v>151</v>
      </c>
      <c r="F77" s="18" t="s">
        <v>398</v>
      </c>
      <c r="G77" s="13">
        <v>45414</v>
      </c>
      <c r="H77" s="13">
        <v>46143</v>
      </c>
      <c r="I77" s="1">
        <v>1500</v>
      </c>
      <c r="J77" s="1">
        <v>1</v>
      </c>
      <c r="K77" s="1">
        <f t="shared" si="9"/>
        <v>1500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7"/>
      <c r="X77" s="1">
        <f t="shared" si="6"/>
        <v>1500</v>
      </c>
      <c r="Y77" s="12"/>
      <c r="Z77" s="12" t="s">
        <v>962</v>
      </c>
    </row>
    <row r="78" spans="1:26" s="7" customFormat="1" ht="19.75" customHeight="1" x14ac:dyDescent="0.25">
      <c r="A78" s="11" t="s">
        <v>873</v>
      </c>
      <c r="B78" s="12" t="s">
        <v>874</v>
      </c>
      <c r="C78" s="36" t="s">
        <v>876</v>
      </c>
      <c r="D78" s="12" t="s">
        <v>165</v>
      </c>
      <c r="E78" s="12" t="s">
        <v>35</v>
      </c>
      <c r="F78" s="18" t="s">
        <v>55</v>
      </c>
      <c r="G78" s="15">
        <v>45414</v>
      </c>
      <c r="H78" s="13">
        <v>46143</v>
      </c>
      <c r="I78" s="1">
        <v>1500</v>
      </c>
      <c r="J78" s="1">
        <v>1</v>
      </c>
      <c r="K78" s="1">
        <f t="shared" si="9"/>
        <v>1500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7"/>
      <c r="X78" s="1">
        <f t="shared" si="6"/>
        <v>1500</v>
      </c>
      <c r="Y78" s="12"/>
      <c r="Z78" s="12" t="s">
        <v>962</v>
      </c>
    </row>
    <row r="79" spans="1:26" s="7" customFormat="1" ht="19.75" customHeight="1" x14ac:dyDescent="0.25">
      <c r="A79" s="11" t="s">
        <v>957</v>
      </c>
      <c r="B79" s="12" t="s">
        <v>958</v>
      </c>
      <c r="C79" s="43" t="s">
        <v>976</v>
      </c>
      <c r="D79" s="12" t="s">
        <v>82</v>
      </c>
      <c r="E79" s="12" t="s">
        <v>151</v>
      </c>
      <c r="F79" s="31" t="s">
        <v>74</v>
      </c>
      <c r="G79" s="15">
        <v>45566</v>
      </c>
      <c r="H79" s="63">
        <v>45747</v>
      </c>
      <c r="I79" s="1">
        <v>1500</v>
      </c>
      <c r="J79" s="1">
        <f t="shared" ref="J79:J81" si="10">($H79-$J$4)/365</f>
        <v>0.24657534246575341</v>
      </c>
      <c r="K79" s="1">
        <f t="shared" si="9"/>
        <v>369.86301369863014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7"/>
      <c r="X79" s="1">
        <f>K79-(SUM(L79:W79))</f>
        <v>369.86301369863014</v>
      </c>
      <c r="Y79" s="12"/>
      <c r="Z79" s="12" t="s">
        <v>962</v>
      </c>
    </row>
    <row r="80" spans="1:26" s="7" customFormat="1" ht="19.75" customHeight="1" x14ac:dyDescent="0.25">
      <c r="A80" s="11" t="s">
        <v>908</v>
      </c>
      <c r="B80" s="12" t="s">
        <v>909</v>
      </c>
      <c r="C80" s="36" t="s">
        <v>944</v>
      </c>
      <c r="D80" s="12" t="s">
        <v>82</v>
      </c>
      <c r="E80" s="12" t="s">
        <v>863</v>
      </c>
      <c r="F80" s="31" t="s">
        <v>337</v>
      </c>
      <c r="G80" s="15">
        <v>45593</v>
      </c>
      <c r="H80" s="63">
        <v>45774</v>
      </c>
      <c r="I80" s="1">
        <v>1500</v>
      </c>
      <c r="J80" s="1">
        <f t="shared" si="10"/>
        <v>0.32054794520547947</v>
      </c>
      <c r="K80" s="1">
        <f t="shared" si="9"/>
        <v>480.82191780821921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7"/>
      <c r="X80" s="1">
        <f t="shared" si="6"/>
        <v>480.82191780821921</v>
      </c>
      <c r="Y80" s="12"/>
      <c r="Z80" s="12" t="s">
        <v>962</v>
      </c>
    </row>
    <row r="81" spans="1:26" s="7" customFormat="1" ht="19.75" customHeight="1" x14ac:dyDescent="0.25">
      <c r="A81" s="11" t="s">
        <v>979</v>
      </c>
      <c r="B81" s="12" t="s">
        <v>980</v>
      </c>
      <c r="C81" s="36" t="s">
        <v>977</v>
      </c>
      <c r="D81" s="12" t="s">
        <v>82</v>
      </c>
      <c r="E81" s="12" t="s">
        <v>863</v>
      </c>
      <c r="F81" s="31" t="s">
        <v>841</v>
      </c>
      <c r="G81" s="15">
        <v>45649</v>
      </c>
      <c r="H81" s="63">
        <v>45830</v>
      </c>
      <c r="I81" s="1">
        <v>1500</v>
      </c>
      <c r="J81" s="1">
        <f t="shared" si="10"/>
        <v>0.47397260273972602</v>
      </c>
      <c r="K81" s="1">
        <f t="shared" si="9"/>
        <v>710.95890410958907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7"/>
      <c r="X81" s="1">
        <f t="shared" si="6"/>
        <v>710.95890410958907</v>
      </c>
      <c r="Y81" s="12"/>
      <c r="Z81" s="12" t="s">
        <v>962</v>
      </c>
    </row>
    <row r="82" spans="1:26" s="7" customFormat="1" ht="19.75" customHeight="1" x14ac:dyDescent="0.25">
      <c r="A82" s="11" t="s">
        <v>981</v>
      </c>
      <c r="B82" s="12" t="s">
        <v>982</v>
      </c>
      <c r="C82" s="36" t="s">
        <v>978</v>
      </c>
      <c r="D82" s="12" t="s">
        <v>59</v>
      </c>
      <c r="E82" s="12" t="s">
        <v>359</v>
      </c>
      <c r="F82" s="31" t="s">
        <v>102</v>
      </c>
      <c r="G82" s="15">
        <v>45659</v>
      </c>
      <c r="H82" s="13">
        <v>46388</v>
      </c>
      <c r="I82" s="1">
        <v>1500</v>
      </c>
      <c r="J82" s="1">
        <f>($J$5-G82)/365</f>
        <v>0.99726027397260275</v>
      </c>
      <c r="K82" s="1">
        <f>I82*J82</f>
        <v>1495.8904109589041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7"/>
      <c r="X82" s="1">
        <f t="shared" si="6"/>
        <v>1495.8904109589041</v>
      </c>
      <c r="Y82" s="12"/>
      <c r="Z82" s="12" t="s">
        <v>962</v>
      </c>
    </row>
    <row r="83" spans="1:26" s="7" customFormat="1" ht="19.75" customHeight="1" x14ac:dyDescent="0.25">
      <c r="A83" s="12" t="s">
        <v>31</v>
      </c>
      <c r="B83" s="12" t="s">
        <v>32</v>
      </c>
      <c r="C83" s="35" t="s">
        <v>33</v>
      </c>
      <c r="D83" s="12" t="s">
        <v>43</v>
      </c>
      <c r="E83" s="12" t="s">
        <v>35</v>
      </c>
      <c r="F83" s="12" t="s">
        <v>36</v>
      </c>
      <c r="G83" s="13">
        <v>40700</v>
      </c>
      <c r="H83" s="13"/>
      <c r="I83" s="1">
        <v>1500</v>
      </c>
      <c r="J83" s="1">
        <v>1</v>
      </c>
      <c r="K83" s="1">
        <v>1500</v>
      </c>
      <c r="L83" s="1"/>
      <c r="M83" s="1">
        <f>59+100</f>
        <v>159</v>
      </c>
      <c r="N83" s="1">
        <f>100+60+65</f>
        <v>225</v>
      </c>
      <c r="O83" s="1"/>
      <c r="P83" s="1"/>
      <c r="Q83" s="1"/>
      <c r="R83" s="1"/>
      <c r="S83" s="1"/>
      <c r="T83" s="1"/>
      <c r="U83" s="1"/>
      <c r="V83" s="1"/>
      <c r="W83" s="47"/>
      <c r="X83" s="1">
        <f t="shared" ref="X83:X115" si="11">K83-(SUM(L83:W83))</f>
        <v>1116</v>
      </c>
      <c r="Y83" s="12"/>
      <c r="Z83" s="12" t="s">
        <v>963</v>
      </c>
    </row>
    <row r="84" spans="1:26" s="7" customFormat="1" ht="19.5" customHeight="1" x14ac:dyDescent="0.25">
      <c r="A84" s="12" t="s">
        <v>64</v>
      </c>
      <c r="B84" s="12" t="s">
        <v>65</v>
      </c>
      <c r="C84" s="35" t="s">
        <v>66</v>
      </c>
      <c r="D84" s="12" t="s">
        <v>67</v>
      </c>
      <c r="E84" s="12" t="s">
        <v>68</v>
      </c>
      <c r="F84" s="12" t="s">
        <v>69</v>
      </c>
      <c r="G84" s="13">
        <v>42373</v>
      </c>
      <c r="H84" s="63">
        <v>45869</v>
      </c>
      <c r="I84" s="1">
        <v>1500</v>
      </c>
      <c r="J84" s="1">
        <f t="shared" ref="J84:J89" si="12">($H84-$J$4)/365</f>
        <v>0.58082191780821912</v>
      </c>
      <c r="K84" s="1">
        <f t="shared" ref="K84:K89" si="13">I84*J84</f>
        <v>871.23287671232868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7"/>
      <c r="X84" s="1">
        <f t="shared" si="11"/>
        <v>871.23287671232868</v>
      </c>
      <c r="Y84" s="12"/>
      <c r="Z84" s="12" t="s">
        <v>963</v>
      </c>
    </row>
    <row r="85" spans="1:26" s="7" customFormat="1" ht="19.5" customHeight="1" x14ac:dyDescent="0.25">
      <c r="A85" s="12" t="s">
        <v>75</v>
      </c>
      <c r="B85" s="12" t="s">
        <v>76</v>
      </c>
      <c r="C85" s="35" t="s">
        <v>77</v>
      </c>
      <c r="D85" s="12" t="s">
        <v>67</v>
      </c>
      <c r="E85" s="12" t="s">
        <v>68</v>
      </c>
      <c r="F85" s="12" t="s">
        <v>78</v>
      </c>
      <c r="G85" s="13">
        <v>42485</v>
      </c>
      <c r="H85" s="63">
        <v>45869</v>
      </c>
      <c r="I85" s="1">
        <v>1500</v>
      </c>
      <c r="J85" s="1">
        <f t="shared" si="12"/>
        <v>0.58082191780821912</v>
      </c>
      <c r="K85" s="1">
        <f t="shared" si="13"/>
        <v>871.23287671232868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7"/>
      <c r="X85" s="1">
        <f t="shared" si="11"/>
        <v>871.23287671232868</v>
      </c>
      <c r="Y85" s="12"/>
      <c r="Z85" s="12" t="s">
        <v>963</v>
      </c>
    </row>
    <row r="86" spans="1:26" s="7" customFormat="1" ht="19.5" customHeight="1" x14ac:dyDescent="0.25">
      <c r="A86" s="12" t="s">
        <v>79</v>
      </c>
      <c r="B86" s="12" t="s">
        <v>80</v>
      </c>
      <c r="C86" s="35" t="s">
        <v>81</v>
      </c>
      <c r="D86" s="12" t="s">
        <v>82</v>
      </c>
      <c r="E86" s="12" t="s">
        <v>83</v>
      </c>
      <c r="F86" s="12" t="s">
        <v>69</v>
      </c>
      <c r="G86" s="13">
        <v>42485</v>
      </c>
      <c r="H86" s="63">
        <v>45869</v>
      </c>
      <c r="I86" s="1">
        <v>1500</v>
      </c>
      <c r="J86" s="1">
        <f t="shared" si="12"/>
        <v>0.58082191780821912</v>
      </c>
      <c r="K86" s="1">
        <f t="shared" si="13"/>
        <v>871.23287671232868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7"/>
      <c r="X86" s="1">
        <f t="shared" si="11"/>
        <v>871.23287671232868</v>
      </c>
      <c r="Y86" s="12"/>
      <c r="Z86" s="12" t="s">
        <v>963</v>
      </c>
    </row>
    <row r="87" spans="1:26" s="7" customFormat="1" ht="19.5" customHeight="1" x14ac:dyDescent="0.25">
      <c r="A87" s="12" t="s">
        <v>84</v>
      </c>
      <c r="B87" s="12" t="s">
        <v>85</v>
      </c>
      <c r="C87" s="35" t="s">
        <v>86</v>
      </c>
      <c r="D87" s="12" t="s">
        <v>82</v>
      </c>
      <c r="E87" s="12" t="s">
        <v>87</v>
      </c>
      <c r="F87" s="12" t="s">
        <v>69</v>
      </c>
      <c r="G87" s="13">
        <v>42485</v>
      </c>
      <c r="H87" s="63">
        <v>45869</v>
      </c>
      <c r="I87" s="1">
        <v>1500</v>
      </c>
      <c r="J87" s="1">
        <f t="shared" si="12"/>
        <v>0.58082191780821912</v>
      </c>
      <c r="K87" s="1">
        <f t="shared" si="13"/>
        <v>871.23287671232868</v>
      </c>
      <c r="L87" s="1"/>
      <c r="M87" s="1"/>
      <c r="N87" s="1">
        <f>82+109</f>
        <v>191</v>
      </c>
      <c r="O87" s="1"/>
      <c r="P87" s="1"/>
      <c r="Q87" s="1"/>
      <c r="R87" s="1"/>
      <c r="S87" s="1"/>
      <c r="T87" s="1"/>
      <c r="U87" s="1"/>
      <c r="V87" s="1"/>
      <c r="W87" s="47"/>
      <c r="X87" s="1">
        <f t="shared" si="11"/>
        <v>680.23287671232868</v>
      </c>
      <c r="Y87" s="12"/>
      <c r="Z87" s="12" t="s">
        <v>963</v>
      </c>
    </row>
    <row r="88" spans="1:26" s="7" customFormat="1" ht="19.5" customHeight="1" x14ac:dyDescent="0.25">
      <c r="A88" s="12" t="s">
        <v>88</v>
      </c>
      <c r="B88" s="12" t="s">
        <v>89</v>
      </c>
      <c r="C88" s="35" t="s">
        <v>90</v>
      </c>
      <c r="D88" s="12" t="s">
        <v>67</v>
      </c>
      <c r="E88" s="12" t="s">
        <v>68</v>
      </c>
      <c r="F88" s="12" t="s">
        <v>78</v>
      </c>
      <c r="G88" s="13">
        <v>42493</v>
      </c>
      <c r="H88" s="63">
        <v>45869</v>
      </c>
      <c r="I88" s="1">
        <v>1500</v>
      </c>
      <c r="J88" s="1">
        <f t="shared" si="12"/>
        <v>0.58082191780821912</v>
      </c>
      <c r="K88" s="1">
        <f t="shared" si="13"/>
        <v>871.23287671232868</v>
      </c>
      <c r="L88" s="1">
        <f>35+142</f>
        <v>177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47"/>
      <c r="X88" s="1">
        <f t="shared" si="11"/>
        <v>694.23287671232868</v>
      </c>
      <c r="Y88" s="12"/>
      <c r="Z88" s="12" t="s">
        <v>963</v>
      </c>
    </row>
    <row r="89" spans="1:26" s="7" customFormat="1" ht="19.5" customHeight="1" x14ac:dyDescent="0.25">
      <c r="A89" s="12" t="s">
        <v>98</v>
      </c>
      <c r="B89" s="12" t="s">
        <v>99</v>
      </c>
      <c r="C89" s="35" t="s">
        <v>100</v>
      </c>
      <c r="D89" s="12" t="s">
        <v>82</v>
      </c>
      <c r="E89" s="12" t="s">
        <v>87</v>
      </c>
      <c r="F89" s="12" t="s">
        <v>69</v>
      </c>
      <c r="G89" s="13">
        <v>42493</v>
      </c>
      <c r="H89" s="63">
        <v>45869</v>
      </c>
      <c r="I89" s="1">
        <v>1500</v>
      </c>
      <c r="J89" s="1">
        <f t="shared" si="12"/>
        <v>0.58082191780821912</v>
      </c>
      <c r="K89" s="1">
        <f t="shared" si="13"/>
        <v>871.23287671232868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7"/>
      <c r="X89" s="1">
        <f t="shared" si="11"/>
        <v>871.23287671232868</v>
      </c>
      <c r="Y89" s="12"/>
      <c r="Z89" s="12" t="s">
        <v>963</v>
      </c>
    </row>
    <row r="90" spans="1:26" s="7" customFormat="1" ht="19.5" customHeight="1" x14ac:dyDescent="0.25">
      <c r="A90" s="12" t="s">
        <v>103</v>
      </c>
      <c r="B90" s="12" t="s">
        <v>104</v>
      </c>
      <c r="C90" s="35" t="s">
        <v>105</v>
      </c>
      <c r="D90" s="12" t="s">
        <v>101</v>
      </c>
      <c r="E90" s="12" t="s">
        <v>106</v>
      </c>
      <c r="F90" s="12" t="s">
        <v>39</v>
      </c>
      <c r="G90" s="13">
        <v>44835</v>
      </c>
      <c r="H90" s="13"/>
      <c r="I90" s="1">
        <v>1500</v>
      </c>
      <c r="J90" s="1">
        <v>1</v>
      </c>
      <c r="K90" s="1">
        <v>1500</v>
      </c>
      <c r="L90" s="1"/>
      <c r="M90" s="1">
        <v>124</v>
      </c>
      <c r="N90" s="1">
        <v>54</v>
      </c>
      <c r="O90" s="1"/>
      <c r="P90" s="1"/>
      <c r="Q90" s="1"/>
      <c r="R90" s="1"/>
      <c r="S90" s="1"/>
      <c r="T90" s="1"/>
      <c r="U90" s="1"/>
      <c r="V90" s="1"/>
      <c r="W90" s="47"/>
      <c r="X90" s="1">
        <f t="shared" si="11"/>
        <v>1322</v>
      </c>
      <c r="Y90" s="12"/>
      <c r="Z90" s="12" t="s">
        <v>963</v>
      </c>
    </row>
    <row r="91" spans="1:26" s="7" customFormat="1" ht="19.5" customHeight="1" x14ac:dyDescent="0.25">
      <c r="A91" s="12" t="s">
        <v>107</v>
      </c>
      <c r="B91" s="12" t="s">
        <v>108</v>
      </c>
      <c r="C91" s="35" t="s">
        <v>109</v>
      </c>
      <c r="D91" s="12" t="s">
        <v>82</v>
      </c>
      <c r="E91" s="12" t="s">
        <v>87</v>
      </c>
      <c r="F91" s="12" t="s">
        <v>110</v>
      </c>
      <c r="G91" s="13">
        <v>42590</v>
      </c>
      <c r="H91" s="63">
        <v>45869</v>
      </c>
      <c r="I91" s="1">
        <v>1500</v>
      </c>
      <c r="J91" s="1">
        <f t="shared" ref="J91:J99" si="14">($H91-$J$4)/365</f>
        <v>0.58082191780821912</v>
      </c>
      <c r="K91" s="1">
        <f t="shared" ref="K91:K99" si="15">I91*J91</f>
        <v>871.23287671232868</v>
      </c>
      <c r="L91" s="1"/>
      <c r="M91" s="1"/>
      <c r="N91" s="1">
        <v>50</v>
      </c>
      <c r="O91" s="1"/>
      <c r="P91" s="1"/>
      <c r="Q91" s="1"/>
      <c r="R91" s="1"/>
      <c r="S91" s="1"/>
      <c r="T91" s="1"/>
      <c r="U91" s="1"/>
      <c r="V91" s="1"/>
      <c r="W91" s="47"/>
      <c r="X91" s="1">
        <f t="shared" si="11"/>
        <v>821.23287671232868</v>
      </c>
      <c r="Y91" s="12"/>
      <c r="Z91" s="12" t="s">
        <v>963</v>
      </c>
    </row>
    <row r="92" spans="1:26" s="7" customFormat="1" ht="19.5" customHeight="1" x14ac:dyDescent="0.25">
      <c r="A92" s="12" t="s">
        <v>111</v>
      </c>
      <c r="B92" s="12" t="s">
        <v>112</v>
      </c>
      <c r="C92" s="35" t="s">
        <v>113</v>
      </c>
      <c r="D92" s="12" t="s">
        <v>82</v>
      </c>
      <c r="E92" s="12" t="s">
        <v>87</v>
      </c>
      <c r="F92" s="12" t="s">
        <v>110</v>
      </c>
      <c r="G92" s="13">
        <v>42590</v>
      </c>
      <c r="H92" s="63">
        <v>45869</v>
      </c>
      <c r="I92" s="1">
        <v>1500</v>
      </c>
      <c r="J92" s="1">
        <f t="shared" si="14"/>
        <v>0.58082191780821912</v>
      </c>
      <c r="K92" s="1">
        <f t="shared" si="15"/>
        <v>871.23287671232868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7"/>
      <c r="X92" s="1">
        <f t="shared" si="11"/>
        <v>871.23287671232868</v>
      </c>
      <c r="Y92" s="12"/>
      <c r="Z92" s="12" t="s">
        <v>963</v>
      </c>
    </row>
    <row r="93" spans="1:26" s="7" customFormat="1" ht="19.5" customHeight="1" x14ac:dyDescent="0.25">
      <c r="A93" s="12" t="s">
        <v>114</v>
      </c>
      <c r="B93" s="12" t="s">
        <v>115</v>
      </c>
      <c r="C93" s="35" t="s">
        <v>116</v>
      </c>
      <c r="D93" s="12" t="s">
        <v>82</v>
      </c>
      <c r="E93" s="12" t="s">
        <v>87</v>
      </c>
      <c r="F93" s="12" t="s">
        <v>110</v>
      </c>
      <c r="G93" s="13">
        <v>42590</v>
      </c>
      <c r="H93" s="63">
        <v>45869</v>
      </c>
      <c r="I93" s="1">
        <v>1500</v>
      </c>
      <c r="J93" s="1">
        <f t="shared" si="14"/>
        <v>0.58082191780821912</v>
      </c>
      <c r="K93" s="1">
        <f t="shared" si="15"/>
        <v>871.23287671232868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7"/>
      <c r="X93" s="1">
        <f t="shared" si="11"/>
        <v>871.23287671232868</v>
      </c>
      <c r="Y93" s="12"/>
      <c r="Z93" s="12" t="s">
        <v>963</v>
      </c>
    </row>
    <row r="94" spans="1:26" s="7" customFormat="1" ht="19.5" customHeight="1" x14ac:dyDescent="0.25">
      <c r="A94" s="12" t="s">
        <v>117</v>
      </c>
      <c r="B94" s="12" t="s">
        <v>118</v>
      </c>
      <c r="C94" s="35" t="s">
        <v>119</v>
      </c>
      <c r="D94" s="12" t="s">
        <v>82</v>
      </c>
      <c r="E94" s="12" t="s">
        <v>87</v>
      </c>
      <c r="F94" s="12" t="s">
        <v>110</v>
      </c>
      <c r="G94" s="13">
        <v>42632</v>
      </c>
      <c r="H94" s="63">
        <v>45869</v>
      </c>
      <c r="I94" s="1">
        <v>1500</v>
      </c>
      <c r="J94" s="1">
        <f t="shared" si="14"/>
        <v>0.58082191780821912</v>
      </c>
      <c r="K94" s="1">
        <f t="shared" si="15"/>
        <v>871.23287671232868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7"/>
      <c r="X94" s="1">
        <f t="shared" si="11"/>
        <v>871.23287671232868</v>
      </c>
      <c r="Y94" s="12"/>
      <c r="Z94" s="12" t="s">
        <v>963</v>
      </c>
    </row>
    <row r="95" spans="1:26" s="7" customFormat="1" ht="19.5" customHeight="1" x14ac:dyDescent="0.25">
      <c r="A95" s="12" t="s">
        <v>120</v>
      </c>
      <c r="B95" s="12" t="s">
        <v>121</v>
      </c>
      <c r="C95" s="35" t="s">
        <v>122</v>
      </c>
      <c r="D95" s="12" t="s">
        <v>82</v>
      </c>
      <c r="E95" s="12" t="s">
        <v>87</v>
      </c>
      <c r="F95" s="12" t="s">
        <v>110</v>
      </c>
      <c r="G95" s="13">
        <v>42632</v>
      </c>
      <c r="H95" s="63">
        <v>45869</v>
      </c>
      <c r="I95" s="1">
        <v>1500</v>
      </c>
      <c r="J95" s="1">
        <f t="shared" si="14"/>
        <v>0.58082191780821912</v>
      </c>
      <c r="K95" s="1">
        <f t="shared" si="15"/>
        <v>871.23287671232868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7"/>
      <c r="X95" s="1">
        <f t="shared" si="11"/>
        <v>871.23287671232868</v>
      </c>
      <c r="Y95" s="12"/>
      <c r="Z95" s="12" t="s">
        <v>963</v>
      </c>
    </row>
    <row r="96" spans="1:26" s="7" customFormat="1" ht="19.5" customHeight="1" x14ac:dyDescent="0.25">
      <c r="A96" s="12" t="s">
        <v>123</v>
      </c>
      <c r="B96" s="12" t="s">
        <v>124</v>
      </c>
      <c r="C96" s="35" t="s">
        <v>125</v>
      </c>
      <c r="D96" s="12" t="s">
        <v>82</v>
      </c>
      <c r="E96" s="12" t="s">
        <v>83</v>
      </c>
      <c r="F96" s="12" t="s">
        <v>110</v>
      </c>
      <c r="G96" s="13">
        <v>42647</v>
      </c>
      <c r="H96" s="63">
        <v>45869</v>
      </c>
      <c r="I96" s="1">
        <v>1500</v>
      </c>
      <c r="J96" s="1">
        <f t="shared" si="14"/>
        <v>0.58082191780821912</v>
      </c>
      <c r="K96" s="1">
        <f t="shared" si="15"/>
        <v>871.23287671232868</v>
      </c>
      <c r="L96" s="1"/>
      <c r="M96" s="1">
        <v>77</v>
      </c>
      <c r="N96" s="1">
        <f>86+90</f>
        <v>176</v>
      </c>
      <c r="O96" s="1"/>
      <c r="P96" s="1"/>
      <c r="Q96" s="1"/>
      <c r="R96" s="1"/>
      <c r="S96" s="1"/>
      <c r="T96" s="1"/>
      <c r="U96" s="1"/>
      <c r="V96" s="1"/>
      <c r="W96" s="47"/>
      <c r="X96" s="1">
        <f t="shared" si="11"/>
        <v>618.23287671232868</v>
      </c>
      <c r="Y96" s="12"/>
      <c r="Z96" s="12" t="s">
        <v>963</v>
      </c>
    </row>
    <row r="97" spans="1:26" s="7" customFormat="1" ht="19.5" customHeight="1" x14ac:dyDescent="0.25">
      <c r="A97" s="12" t="s">
        <v>130</v>
      </c>
      <c r="B97" s="12" t="s">
        <v>131</v>
      </c>
      <c r="C97" s="35" t="s">
        <v>132</v>
      </c>
      <c r="D97" s="12" t="s">
        <v>82</v>
      </c>
      <c r="E97" s="12" t="s">
        <v>87</v>
      </c>
      <c r="F97" s="12" t="s">
        <v>78</v>
      </c>
      <c r="G97" s="13">
        <v>42767</v>
      </c>
      <c r="H97" s="63">
        <v>45869</v>
      </c>
      <c r="I97" s="1">
        <v>1500</v>
      </c>
      <c r="J97" s="1">
        <f t="shared" si="14"/>
        <v>0.58082191780821912</v>
      </c>
      <c r="K97" s="1">
        <f t="shared" si="15"/>
        <v>871.23287671232868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7"/>
      <c r="X97" s="1">
        <f t="shared" si="11"/>
        <v>871.23287671232868</v>
      </c>
      <c r="Y97" s="12"/>
      <c r="Z97" s="12" t="s">
        <v>963</v>
      </c>
    </row>
    <row r="98" spans="1:26" s="7" customFormat="1" ht="19.5" customHeight="1" x14ac:dyDescent="0.25">
      <c r="A98" s="12" t="s">
        <v>142</v>
      </c>
      <c r="B98" s="12" t="s">
        <v>143</v>
      </c>
      <c r="C98" s="35" t="s">
        <v>144</v>
      </c>
      <c r="D98" s="12" t="s">
        <v>82</v>
      </c>
      <c r="E98" s="12" t="s">
        <v>87</v>
      </c>
      <c r="F98" s="12" t="s">
        <v>110</v>
      </c>
      <c r="G98" s="13">
        <v>43082</v>
      </c>
      <c r="H98" s="63">
        <v>45869</v>
      </c>
      <c r="I98" s="1">
        <v>1500</v>
      </c>
      <c r="J98" s="1">
        <f t="shared" si="14"/>
        <v>0.58082191780821912</v>
      </c>
      <c r="K98" s="1">
        <f t="shared" si="15"/>
        <v>871.23287671232868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7"/>
      <c r="X98" s="1">
        <f t="shared" si="11"/>
        <v>871.23287671232868</v>
      </c>
      <c r="Y98" s="12"/>
      <c r="Z98" s="12" t="s">
        <v>963</v>
      </c>
    </row>
    <row r="99" spans="1:26" s="7" customFormat="1" ht="19.5" customHeight="1" x14ac:dyDescent="0.25">
      <c r="A99" s="12" t="s">
        <v>145</v>
      </c>
      <c r="B99" s="12" t="s">
        <v>146</v>
      </c>
      <c r="C99" s="35" t="s">
        <v>147</v>
      </c>
      <c r="D99" s="12" t="s">
        <v>82</v>
      </c>
      <c r="E99" s="12" t="s">
        <v>87</v>
      </c>
      <c r="F99" s="12" t="s">
        <v>110</v>
      </c>
      <c r="G99" s="13">
        <v>43082</v>
      </c>
      <c r="H99" s="63">
        <v>45869</v>
      </c>
      <c r="I99" s="1">
        <v>1500</v>
      </c>
      <c r="J99" s="1">
        <f t="shared" si="14"/>
        <v>0.58082191780821912</v>
      </c>
      <c r="K99" s="1">
        <f t="shared" si="15"/>
        <v>871.23287671232868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7"/>
      <c r="X99" s="1">
        <f t="shared" si="11"/>
        <v>871.23287671232868</v>
      </c>
      <c r="Y99" s="12"/>
      <c r="Z99" s="12" t="s">
        <v>963</v>
      </c>
    </row>
    <row r="100" spans="1:26" s="7" customFormat="1" ht="19.5" customHeight="1" x14ac:dyDescent="0.25">
      <c r="A100" s="12" t="s">
        <v>148</v>
      </c>
      <c r="B100" s="12" t="s">
        <v>149</v>
      </c>
      <c r="C100" s="35" t="s">
        <v>150</v>
      </c>
      <c r="D100" s="12" t="s">
        <v>59</v>
      </c>
      <c r="E100" s="12" t="s">
        <v>35</v>
      </c>
      <c r="F100" s="12" t="s">
        <v>152</v>
      </c>
      <c r="G100" s="13">
        <v>43087</v>
      </c>
      <c r="H100" s="13"/>
      <c r="I100" s="1">
        <v>1500</v>
      </c>
      <c r="J100" s="1">
        <v>1</v>
      </c>
      <c r="K100" s="1">
        <v>1500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7"/>
      <c r="X100" s="1">
        <f t="shared" si="11"/>
        <v>1500</v>
      </c>
      <c r="Y100" s="12"/>
      <c r="Z100" s="12" t="s">
        <v>963</v>
      </c>
    </row>
    <row r="101" spans="1:26" s="7" customFormat="1" ht="19.5" customHeight="1" x14ac:dyDescent="0.25">
      <c r="A101" s="12" t="s">
        <v>153</v>
      </c>
      <c r="B101" s="12" t="s">
        <v>154</v>
      </c>
      <c r="C101" s="35" t="s">
        <v>155</v>
      </c>
      <c r="D101" s="12" t="s">
        <v>82</v>
      </c>
      <c r="E101" s="12" t="s">
        <v>87</v>
      </c>
      <c r="F101" s="12" t="s">
        <v>110</v>
      </c>
      <c r="G101" s="13">
        <v>43087</v>
      </c>
      <c r="H101" s="63">
        <v>45869</v>
      </c>
      <c r="I101" s="1">
        <v>1500</v>
      </c>
      <c r="J101" s="1">
        <f t="shared" ref="J101:J102" si="16">($H101-$J$4)/365</f>
        <v>0.58082191780821912</v>
      </c>
      <c r="K101" s="1">
        <f t="shared" ref="K101:K102" si="17">I101*J101</f>
        <v>871.23287671232868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7"/>
      <c r="X101" s="1">
        <f t="shared" si="11"/>
        <v>871.23287671232868</v>
      </c>
      <c r="Y101" s="12"/>
      <c r="Z101" s="12" t="s">
        <v>963</v>
      </c>
    </row>
    <row r="102" spans="1:26" s="7" customFormat="1" ht="19.5" customHeight="1" x14ac:dyDescent="0.25">
      <c r="A102" s="12" t="s">
        <v>156</v>
      </c>
      <c r="B102" s="12" t="s">
        <v>157</v>
      </c>
      <c r="C102" s="35" t="s">
        <v>158</v>
      </c>
      <c r="D102" s="12" t="s">
        <v>67</v>
      </c>
      <c r="E102" s="12" t="s">
        <v>68</v>
      </c>
      <c r="F102" s="12" t="s">
        <v>110</v>
      </c>
      <c r="G102" s="13">
        <v>43087</v>
      </c>
      <c r="H102" s="63">
        <v>45869</v>
      </c>
      <c r="I102" s="1">
        <v>1500</v>
      </c>
      <c r="J102" s="1">
        <f t="shared" si="16"/>
        <v>0.58082191780821912</v>
      </c>
      <c r="K102" s="1">
        <f t="shared" si="17"/>
        <v>871.23287671232868</v>
      </c>
      <c r="L102" s="1"/>
      <c r="M102" s="1">
        <v>30</v>
      </c>
      <c r="N102" s="1"/>
      <c r="O102" s="1"/>
      <c r="P102" s="1"/>
      <c r="Q102" s="1"/>
      <c r="R102" s="1"/>
      <c r="S102" s="1"/>
      <c r="T102" s="1"/>
      <c r="U102" s="1"/>
      <c r="V102" s="1"/>
      <c r="W102" s="47"/>
      <c r="X102" s="1">
        <f t="shared" si="11"/>
        <v>841.23287671232868</v>
      </c>
      <c r="Y102" s="12"/>
      <c r="Z102" s="12" t="s">
        <v>963</v>
      </c>
    </row>
    <row r="103" spans="1:26" s="7" customFormat="1" ht="19.5" customHeight="1" x14ac:dyDescent="0.25">
      <c r="A103" s="12" t="s">
        <v>176</v>
      </c>
      <c r="B103" s="12" t="s">
        <v>177</v>
      </c>
      <c r="C103" s="35" t="s">
        <v>178</v>
      </c>
      <c r="D103" s="12" t="s">
        <v>82</v>
      </c>
      <c r="E103" s="12" t="s">
        <v>87</v>
      </c>
      <c r="F103" s="12" t="s">
        <v>69</v>
      </c>
      <c r="G103" s="13">
        <v>43411</v>
      </c>
      <c r="H103" s="66">
        <v>45969</v>
      </c>
      <c r="I103" s="1">
        <v>1500</v>
      </c>
      <c r="J103" s="1">
        <f>($H103-$J$4)/365</f>
        <v>0.85479452054794525</v>
      </c>
      <c r="K103" s="1">
        <f>I103*J103</f>
        <v>1282.191780821918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7"/>
      <c r="X103" s="1">
        <f t="shared" si="11"/>
        <v>1282.191780821918</v>
      </c>
      <c r="Y103" s="12"/>
      <c r="Z103" s="12" t="s">
        <v>963</v>
      </c>
    </row>
    <row r="104" spans="1:26" s="7" customFormat="1" ht="19.5" customHeight="1" x14ac:dyDescent="0.25">
      <c r="A104" s="12" t="s">
        <v>183</v>
      </c>
      <c r="B104" s="12" t="s">
        <v>184</v>
      </c>
      <c r="C104" s="35" t="s">
        <v>185</v>
      </c>
      <c r="D104" s="12" t="s">
        <v>165</v>
      </c>
      <c r="E104" s="12" t="s">
        <v>35</v>
      </c>
      <c r="F104" s="12" t="s">
        <v>30</v>
      </c>
      <c r="G104" s="13">
        <v>43439</v>
      </c>
      <c r="H104" s="13"/>
      <c r="I104" s="1">
        <v>1500</v>
      </c>
      <c r="J104" s="1">
        <v>1</v>
      </c>
      <c r="K104" s="1">
        <v>1500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7"/>
      <c r="X104" s="1">
        <f t="shared" si="11"/>
        <v>1500</v>
      </c>
      <c r="Y104" s="12"/>
      <c r="Z104" s="12" t="s">
        <v>963</v>
      </c>
    </row>
    <row r="105" spans="1:26" s="7" customFormat="1" ht="19.5" customHeight="1" x14ac:dyDescent="0.25">
      <c r="A105" s="12" t="s">
        <v>186</v>
      </c>
      <c r="B105" s="12" t="s">
        <v>187</v>
      </c>
      <c r="C105" s="35" t="s">
        <v>188</v>
      </c>
      <c r="D105" s="12" t="s">
        <v>82</v>
      </c>
      <c r="E105" s="12" t="s">
        <v>87</v>
      </c>
      <c r="F105" s="12" t="s">
        <v>69</v>
      </c>
      <c r="G105" s="13">
        <v>43439</v>
      </c>
      <c r="H105" s="63">
        <v>45869</v>
      </c>
      <c r="I105" s="1">
        <v>1500</v>
      </c>
      <c r="J105" s="1">
        <f t="shared" ref="J105:J109" si="18">($H105-$J$4)/365</f>
        <v>0.58082191780821912</v>
      </c>
      <c r="K105" s="1">
        <f t="shared" ref="K105:K109" si="19">I105*J105</f>
        <v>871.23287671232868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7"/>
      <c r="X105" s="1">
        <f t="shared" si="11"/>
        <v>871.23287671232868</v>
      </c>
      <c r="Y105" s="12"/>
      <c r="Z105" s="12" t="s">
        <v>963</v>
      </c>
    </row>
    <row r="106" spans="1:26" s="7" customFormat="1" ht="19.5" customHeight="1" x14ac:dyDescent="0.25">
      <c r="A106" s="12" t="s">
        <v>189</v>
      </c>
      <c r="B106" s="12" t="s">
        <v>190</v>
      </c>
      <c r="C106" s="35" t="s">
        <v>191</v>
      </c>
      <c r="D106" s="12" t="s">
        <v>82</v>
      </c>
      <c r="E106" s="12" t="s">
        <v>87</v>
      </c>
      <c r="F106" s="12" t="s">
        <v>110</v>
      </c>
      <c r="G106" s="13">
        <v>43467</v>
      </c>
      <c r="H106" s="63">
        <v>45869</v>
      </c>
      <c r="I106" s="1">
        <v>1500</v>
      </c>
      <c r="J106" s="1">
        <f t="shared" si="18"/>
        <v>0.58082191780821912</v>
      </c>
      <c r="K106" s="1">
        <f t="shared" si="19"/>
        <v>871.23287671232868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7"/>
      <c r="X106" s="1">
        <f t="shared" si="11"/>
        <v>871.23287671232868</v>
      </c>
      <c r="Y106" s="12"/>
      <c r="Z106" s="12" t="s">
        <v>963</v>
      </c>
    </row>
    <row r="107" spans="1:26" s="7" customFormat="1" ht="19.5" customHeight="1" x14ac:dyDescent="0.25">
      <c r="A107" s="12" t="s">
        <v>192</v>
      </c>
      <c r="B107" s="12" t="s">
        <v>193</v>
      </c>
      <c r="C107" s="35" t="s">
        <v>194</v>
      </c>
      <c r="D107" s="12" t="s">
        <v>82</v>
      </c>
      <c r="E107" s="12" t="s">
        <v>87</v>
      </c>
      <c r="F107" s="12" t="s">
        <v>69</v>
      </c>
      <c r="G107" s="13">
        <v>43542</v>
      </c>
      <c r="H107" s="63">
        <v>45738</v>
      </c>
      <c r="I107" s="1">
        <v>1500</v>
      </c>
      <c r="J107" s="1">
        <f t="shared" si="18"/>
        <v>0.22191780821917809</v>
      </c>
      <c r="K107" s="1">
        <f t="shared" si="19"/>
        <v>332.87671232876716</v>
      </c>
      <c r="L107" s="1"/>
      <c r="M107" s="1">
        <v>35</v>
      </c>
      <c r="N107" s="1"/>
      <c r="O107" s="1"/>
      <c r="P107" s="1"/>
      <c r="Q107" s="1"/>
      <c r="R107" s="1"/>
      <c r="S107" s="1"/>
      <c r="T107" s="1"/>
      <c r="U107" s="1"/>
      <c r="V107" s="1"/>
      <c r="W107" s="47"/>
      <c r="X107" s="1">
        <f t="shared" si="11"/>
        <v>297.87671232876716</v>
      </c>
      <c r="Y107" s="12"/>
      <c r="Z107" s="12" t="s">
        <v>963</v>
      </c>
    </row>
    <row r="108" spans="1:26" s="7" customFormat="1" ht="19.5" customHeight="1" x14ac:dyDescent="0.25">
      <c r="A108" s="12" t="s">
        <v>198</v>
      </c>
      <c r="B108" s="12" t="s">
        <v>199</v>
      </c>
      <c r="C108" s="35" t="s">
        <v>200</v>
      </c>
      <c r="D108" s="12" t="s">
        <v>43</v>
      </c>
      <c r="E108" s="12" t="s">
        <v>201</v>
      </c>
      <c r="F108" s="12" t="s">
        <v>152</v>
      </c>
      <c r="G108" s="13">
        <v>43619</v>
      </c>
      <c r="H108" s="63">
        <v>45813</v>
      </c>
      <c r="I108" s="1">
        <v>1500</v>
      </c>
      <c r="J108" s="1">
        <f t="shared" si="18"/>
        <v>0.42739726027397262</v>
      </c>
      <c r="K108" s="1">
        <f t="shared" si="19"/>
        <v>641.09589041095899</v>
      </c>
      <c r="L108" s="1"/>
      <c r="M108" s="1"/>
      <c r="N108" s="1">
        <v>63</v>
      </c>
      <c r="O108" s="1"/>
      <c r="P108" s="1"/>
      <c r="Q108" s="1"/>
      <c r="R108" s="1"/>
      <c r="S108" s="1"/>
      <c r="T108" s="1"/>
      <c r="U108" s="1"/>
      <c r="V108" s="1"/>
      <c r="W108" s="47"/>
      <c r="X108" s="1">
        <f t="shared" si="11"/>
        <v>578.09589041095899</v>
      </c>
      <c r="Y108" s="12"/>
      <c r="Z108" s="12" t="s">
        <v>963</v>
      </c>
    </row>
    <row r="109" spans="1:26" s="7" customFormat="1" ht="19.5" customHeight="1" x14ac:dyDescent="0.25">
      <c r="A109" s="12" t="s">
        <v>207</v>
      </c>
      <c r="B109" s="12" t="s">
        <v>208</v>
      </c>
      <c r="C109" s="35" t="s">
        <v>209</v>
      </c>
      <c r="D109" s="12" t="s">
        <v>101</v>
      </c>
      <c r="E109" s="12" t="s">
        <v>211</v>
      </c>
      <c r="F109" s="12" t="s">
        <v>69</v>
      </c>
      <c r="G109" s="13">
        <v>43739</v>
      </c>
      <c r="H109" s="63">
        <v>45933</v>
      </c>
      <c r="I109" s="1">
        <v>1500</v>
      </c>
      <c r="J109" s="1">
        <f t="shared" si="18"/>
        <v>0.75616438356164384</v>
      </c>
      <c r="K109" s="1">
        <f t="shared" si="19"/>
        <v>1134.2465753424658</v>
      </c>
      <c r="L109" s="1"/>
      <c r="M109" s="1">
        <v>64</v>
      </c>
      <c r="N109" s="1">
        <v>85</v>
      </c>
      <c r="O109" s="1"/>
      <c r="P109" s="1"/>
      <c r="Q109" s="1"/>
      <c r="R109" s="1"/>
      <c r="S109" s="1"/>
      <c r="T109" s="1"/>
      <c r="U109" s="1"/>
      <c r="V109" s="1"/>
      <c r="W109" s="47"/>
      <c r="X109" s="1">
        <f t="shared" si="11"/>
        <v>985.2465753424658</v>
      </c>
      <c r="Y109" s="12"/>
      <c r="Z109" s="12" t="s">
        <v>963</v>
      </c>
    </row>
    <row r="110" spans="1:26" s="7" customFormat="1" ht="19.5" customHeight="1" x14ac:dyDescent="0.25">
      <c r="A110" s="12" t="s">
        <v>226</v>
      </c>
      <c r="B110" s="12" t="s">
        <v>227</v>
      </c>
      <c r="C110" s="35" t="s">
        <v>228</v>
      </c>
      <c r="D110" s="12" t="s">
        <v>82</v>
      </c>
      <c r="E110" s="12" t="s">
        <v>87</v>
      </c>
      <c r="F110" s="12" t="s">
        <v>110</v>
      </c>
      <c r="G110" s="13">
        <v>43864</v>
      </c>
      <c r="H110" s="25">
        <v>46057</v>
      </c>
      <c r="I110" s="1">
        <v>1500</v>
      </c>
      <c r="J110" s="1">
        <v>1</v>
      </c>
      <c r="K110" s="1">
        <f>I110*J110</f>
        <v>1500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7"/>
      <c r="X110" s="1">
        <f t="shared" si="11"/>
        <v>1500</v>
      </c>
      <c r="Y110" s="12"/>
      <c r="Z110" s="12" t="s">
        <v>963</v>
      </c>
    </row>
    <row r="111" spans="1:26" s="7" customFormat="1" ht="19.5" customHeight="1" x14ac:dyDescent="0.25">
      <c r="A111" s="12" t="s">
        <v>229</v>
      </c>
      <c r="B111" s="12" t="s">
        <v>230</v>
      </c>
      <c r="C111" s="35" t="s">
        <v>231</v>
      </c>
      <c r="D111" s="12" t="s">
        <v>82</v>
      </c>
      <c r="E111" s="12" t="s">
        <v>87</v>
      </c>
      <c r="F111" s="12" t="s">
        <v>78</v>
      </c>
      <c r="G111" s="13">
        <v>44075</v>
      </c>
      <c r="H111" s="63">
        <v>45901</v>
      </c>
      <c r="I111" s="1">
        <v>1500</v>
      </c>
      <c r="J111" s="1">
        <f>($H111-$J$4)/365</f>
        <v>0.66849315068493154</v>
      </c>
      <c r="K111" s="1">
        <f>I111*J111</f>
        <v>1002.7397260273973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7"/>
      <c r="X111" s="1">
        <f t="shared" si="11"/>
        <v>1002.7397260273973</v>
      </c>
      <c r="Y111" s="12"/>
      <c r="Z111" s="12" t="s">
        <v>963</v>
      </c>
    </row>
    <row r="112" spans="1:26" s="7" customFormat="1" ht="19.5" customHeight="1" x14ac:dyDescent="0.25">
      <c r="A112" s="12" t="s">
        <v>242</v>
      </c>
      <c r="B112" s="12" t="s">
        <v>243</v>
      </c>
      <c r="C112" s="35" t="s">
        <v>244</v>
      </c>
      <c r="D112" s="12" t="s">
        <v>165</v>
      </c>
      <c r="E112" s="12" t="s">
        <v>35</v>
      </c>
      <c r="F112" s="12" t="s">
        <v>36</v>
      </c>
      <c r="G112" s="13">
        <v>44256</v>
      </c>
      <c r="H112" s="25"/>
      <c r="I112" s="1">
        <v>1500</v>
      </c>
      <c r="J112" s="1">
        <v>1</v>
      </c>
      <c r="K112" s="1">
        <f>I112*J112</f>
        <v>1500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7"/>
      <c r="X112" s="1">
        <f t="shared" si="11"/>
        <v>1500</v>
      </c>
      <c r="Y112" s="12"/>
      <c r="Z112" s="12" t="s">
        <v>963</v>
      </c>
    </row>
    <row r="113" spans="1:26" s="7" customFormat="1" ht="19.5" customHeight="1" x14ac:dyDescent="0.25">
      <c r="A113" s="12" t="s">
        <v>245</v>
      </c>
      <c r="B113" s="12" t="s">
        <v>246</v>
      </c>
      <c r="C113" s="35" t="s">
        <v>247</v>
      </c>
      <c r="D113" s="12" t="s">
        <v>59</v>
      </c>
      <c r="E113" s="12" t="s">
        <v>44</v>
      </c>
      <c r="F113" s="12" t="s">
        <v>110</v>
      </c>
      <c r="G113" s="13">
        <v>44270</v>
      </c>
      <c r="H113" s="63">
        <v>45731</v>
      </c>
      <c r="I113" s="1">
        <v>1500</v>
      </c>
      <c r="J113" s="1">
        <f t="shared" ref="J113:J116" si="20">($H113-$J$4)/365</f>
        <v>0.20273972602739726</v>
      </c>
      <c r="K113" s="1">
        <f t="shared" ref="K113:K116" si="21">I113*J113</f>
        <v>304.10958904109589</v>
      </c>
      <c r="L113" s="1"/>
      <c r="M113" s="1"/>
      <c r="N113" s="1">
        <v>115</v>
      </c>
      <c r="O113" s="1"/>
      <c r="P113" s="1"/>
      <c r="Q113" s="1"/>
      <c r="R113" s="1"/>
      <c r="S113" s="1"/>
      <c r="T113" s="1"/>
      <c r="U113" s="1"/>
      <c r="V113" s="1"/>
      <c r="W113" s="47"/>
      <c r="X113" s="1">
        <f t="shared" si="11"/>
        <v>189.10958904109589</v>
      </c>
      <c r="Y113" s="12"/>
      <c r="Z113" s="12" t="s">
        <v>963</v>
      </c>
    </row>
    <row r="114" spans="1:26" s="7" customFormat="1" ht="19.5" customHeight="1" x14ac:dyDescent="0.25">
      <c r="A114" s="12" t="s">
        <v>254</v>
      </c>
      <c r="B114" s="12" t="s">
        <v>255</v>
      </c>
      <c r="C114" s="35" t="s">
        <v>256</v>
      </c>
      <c r="D114" s="12" t="s">
        <v>82</v>
      </c>
      <c r="E114" s="12" t="s">
        <v>87</v>
      </c>
      <c r="F114" s="12" t="s">
        <v>78</v>
      </c>
      <c r="G114" s="13">
        <v>44305</v>
      </c>
      <c r="H114" s="63">
        <v>45766</v>
      </c>
      <c r="I114" s="1">
        <v>1500</v>
      </c>
      <c r="J114" s="1">
        <f t="shared" si="20"/>
        <v>0.29863013698630136</v>
      </c>
      <c r="K114" s="1">
        <f t="shared" si="21"/>
        <v>447.94520547945206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7"/>
      <c r="X114" s="1">
        <f t="shared" si="11"/>
        <v>447.94520547945206</v>
      </c>
      <c r="Y114" s="12"/>
      <c r="Z114" s="12" t="s">
        <v>963</v>
      </c>
    </row>
    <row r="115" spans="1:26" s="7" customFormat="1" ht="19.5" customHeight="1" x14ac:dyDescent="0.25">
      <c r="A115" s="12" t="s">
        <v>257</v>
      </c>
      <c r="B115" s="12" t="s">
        <v>258</v>
      </c>
      <c r="C115" s="35" t="s">
        <v>259</v>
      </c>
      <c r="D115" s="12" t="s">
        <v>82</v>
      </c>
      <c r="E115" s="12" t="s">
        <v>87</v>
      </c>
      <c r="F115" s="12" t="s">
        <v>78</v>
      </c>
      <c r="G115" s="13">
        <v>44305</v>
      </c>
      <c r="H115" s="63">
        <v>45766</v>
      </c>
      <c r="I115" s="1">
        <v>1500</v>
      </c>
      <c r="J115" s="1">
        <f t="shared" si="20"/>
        <v>0.29863013698630136</v>
      </c>
      <c r="K115" s="1">
        <f t="shared" si="21"/>
        <v>447.94520547945206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7"/>
      <c r="X115" s="1">
        <f t="shared" si="11"/>
        <v>447.94520547945206</v>
      </c>
      <c r="Y115" s="12"/>
      <c r="Z115" s="12" t="s">
        <v>963</v>
      </c>
    </row>
    <row r="116" spans="1:26" s="7" customFormat="1" ht="19.5" customHeight="1" x14ac:dyDescent="0.25">
      <c r="A116" s="12" t="s">
        <v>266</v>
      </c>
      <c r="B116" s="12" t="s">
        <v>267</v>
      </c>
      <c r="C116" s="35" t="s">
        <v>268</v>
      </c>
      <c r="D116" s="12" t="s">
        <v>82</v>
      </c>
      <c r="E116" s="12" t="s">
        <v>87</v>
      </c>
      <c r="F116" s="12" t="s">
        <v>110</v>
      </c>
      <c r="G116" s="13">
        <v>44419</v>
      </c>
      <c r="H116" s="63">
        <v>45882</v>
      </c>
      <c r="I116" s="1">
        <v>1500</v>
      </c>
      <c r="J116" s="1">
        <f t="shared" si="20"/>
        <v>0.61643835616438358</v>
      </c>
      <c r="K116" s="1">
        <f t="shared" si="21"/>
        <v>924.65753424657532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7"/>
      <c r="X116" s="1">
        <f t="shared" ref="X116:X135" si="22">K116-(SUM(L116:W116))</f>
        <v>924.65753424657532</v>
      </c>
      <c r="Y116" s="12"/>
      <c r="Z116" s="12" t="s">
        <v>963</v>
      </c>
    </row>
    <row r="117" spans="1:26" s="7" customFormat="1" ht="19.5" customHeight="1" x14ac:dyDescent="0.25">
      <c r="A117" s="12" t="s">
        <v>278</v>
      </c>
      <c r="B117" s="12" t="s">
        <v>279</v>
      </c>
      <c r="C117" s="35" t="s">
        <v>280</v>
      </c>
      <c r="D117" s="12" t="s">
        <v>82</v>
      </c>
      <c r="E117" s="12" t="s">
        <v>87</v>
      </c>
      <c r="F117" s="12" t="s">
        <v>69</v>
      </c>
      <c r="G117" s="13">
        <v>44571</v>
      </c>
      <c r="H117" s="25">
        <v>46031</v>
      </c>
      <c r="I117" s="1">
        <v>1500</v>
      </c>
      <c r="J117" s="1">
        <v>1</v>
      </c>
      <c r="K117" s="1">
        <f>I117*J117</f>
        <v>1500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7"/>
      <c r="X117" s="1">
        <f t="shared" si="22"/>
        <v>1500</v>
      </c>
      <c r="Y117" s="12"/>
      <c r="Z117" s="12" t="s">
        <v>963</v>
      </c>
    </row>
    <row r="118" spans="1:26" s="7" customFormat="1" ht="19.5" customHeight="1" x14ac:dyDescent="0.25">
      <c r="A118" s="12" t="s">
        <v>281</v>
      </c>
      <c r="B118" s="12" t="s">
        <v>282</v>
      </c>
      <c r="C118" s="35" t="s">
        <v>283</v>
      </c>
      <c r="D118" s="12" t="s">
        <v>82</v>
      </c>
      <c r="E118" s="12" t="s">
        <v>87</v>
      </c>
      <c r="F118" s="12" t="s">
        <v>78</v>
      </c>
      <c r="G118" s="13">
        <v>44599</v>
      </c>
      <c r="H118" s="63">
        <v>45869</v>
      </c>
      <c r="I118" s="1">
        <v>1500</v>
      </c>
      <c r="J118" s="1">
        <f t="shared" ref="J118:J119" si="23">($H118-$J$4)/365</f>
        <v>0.58082191780821912</v>
      </c>
      <c r="K118" s="1">
        <f t="shared" ref="K118:K119" si="24">I118*J118</f>
        <v>871.23287671232868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7"/>
      <c r="X118" s="1">
        <f t="shared" si="22"/>
        <v>871.23287671232868</v>
      </c>
      <c r="Y118" s="12"/>
      <c r="Z118" s="12" t="s">
        <v>963</v>
      </c>
    </row>
    <row r="119" spans="1:26" s="7" customFormat="1" ht="19.5" customHeight="1" x14ac:dyDescent="0.25">
      <c r="A119" s="12" t="s">
        <v>284</v>
      </c>
      <c r="B119" s="12" t="s">
        <v>285</v>
      </c>
      <c r="C119" s="35" t="s">
        <v>286</v>
      </c>
      <c r="D119" s="12" t="s">
        <v>82</v>
      </c>
      <c r="E119" s="12" t="s">
        <v>87</v>
      </c>
      <c r="F119" s="12" t="s">
        <v>78</v>
      </c>
      <c r="G119" s="13">
        <v>44599</v>
      </c>
      <c r="H119" s="63">
        <v>45869</v>
      </c>
      <c r="I119" s="1">
        <v>1500</v>
      </c>
      <c r="J119" s="1">
        <f t="shared" si="23"/>
        <v>0.58082191780821912</v>
      </c>
      <c r="K119" s="1">
        <f t="shared" si="24"/>
        <v>871.23287671232868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7"/>
      <c r="X119" s="1">
        <f t="shared" si="22"/>
        <v>871.23287671232868</v>
      </c>
      <c r="Y119" s="12"/>
      <c r="Z119" s="12" t="s">
        <v>963</v>
      </c>
    </row>
    <row r="120" spans="1:26" s="7" customFormat="1" ht="19.5" customHeight="1" x14ac:dyDescent="0.25">
      <c r="A120" s="12" t="s">
        <v>288</v>
      </c>
      <c r="B120" s="12" t="s">
        <v>289</v>
      </c>
      <c r="C120" s="35" t="s">
        <v>290</v>
      </c>
      <c r="D120" s="12" t="s">
        <v>210</v>
      </c>
      <c r="E120" s="12" t="s">
        <v>29</v>
      </c>
      <c r="F120" s="12" t="s">
        <v>30</v>
      </c>
      <c r="G120" s="13">
        <v>44669</v>
      </c>
      <c r="H120" s="25">
        <v>46130</v>
      </c>
      <c r="I120" s="1">
        <v>1500</v>
      </c>
      <c r="J120" s="1">
        <v>1</v>
      </c>
      <c r="K120" s="1">
        <f>I120*J120</f>
        <v>1500</v>
      </c>
      <c r="L120" s="1">
        <v>100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7"/>
      <c r="X120" s="1">
        <f t="shared" si="22"/>
        <v>1400</v>
      </c>
      <c r="Y120" s="12"/>
      <c r="Z120" s="12" t="s">
        <v>963</v>
      </c>
    </row>
    <row r="121" spans="1:26" s="7" customFormat="1" ht="19.5" customHeight="1" x14ac:dyDescent="0.25">
      <c r="A121" s="12" t="s">
        <v>300</v>
      </c>
      <c r="B121" s="12" t="s">
        <v>301</v>
      </c>
      <c r="C121" s="35" t="s">
        <v>302</v>
      </c>
      <c r="D121" s="12" t="s">
        <v>165</v>
      </c>
      <c r="E121" s="12" t="s">
        <v>35</v>
      </c>
      <c r="F121" s="12" t="s">
        <v>303</v>
      </c>
      <c r="G121" s="13">
        <v>44627</v>
      </c>
      <c r="H121" s="63">
        <v>45722</v>
      </c>
      <c r="I121" s="1">
        <v>1500</v>
      </c>
      <c r="J121" s="1">
        <f>($H121-$J$4)/365</f>
        <v>0.17808219178082191</v>
      </c>
      <c r="K121" s="1">
        <f>I121*J121</f>
        <v>267.12328767123284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7"/>
      <c r="X121" s="1">
        <f t="shared" si="22"/>
        <v>267.12328767123284</v>
      </c>
      <c r="Y121" s="12"/>
      <c r="Z121" s="12" t="s">
        <v>963</v>
      </c>
    </row>
    <row r="122" spans="1:26" s="7" customFormat="1" ht="19.5" customHeight="1" x14ac:dyDescent="0.25">
      <c r="A122" s="12" t="s">
        <v>319</v>
      </c>
      <c r="B122" s="12" t="s">
        <v>320</v>
      </c>
      <c r="C122" s="35" t="s">
        <v>321</v>
      </c>
      <c r="D122" s="12" t="s">
        <v>165</v>
      </c>
      <c r="E122" s="12" t="s">
        <v>182</v>
      </c>
      <c r="F122" s="12" t="s">
        <v>39</v>
      </c>
      <c r="G122" s="13">
        <v>44835</v>
      </c>
      <c r="H122" s="25"/>
      <c r="I122" s="1">
        <v>1500</v>
      </c>
      <c r="J122" s="1">
        <v>1</v>
      </c>
      <c r="K122" s="1">
        <f>I122*J122</f>
        <v>1500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7"/>
      <c r="X122" s="1">
        <f t="shared" si="22"/>
        <v>1500</v>
      </c>
      <c r="Y122" s="12"/>
      <c r="Z122" s="12" t="s">
        <v>963</v>
      </c>
    </row>
    <row r="123" spans="1:26" s="7" customFormat="1" ht="19.5" customHeight="1" x14ac:dyDescent="0.25">
      <c r="A123" s="12" t="s">
        <v>324</v>
      </c>
      <c r="B123" s="12" t="s">
        <v>325</v>
      </c>
      <c r="C123" s="35" t="s">
        <v>326</v>
      </c>
      <c r="D123" s="12" t="s">
        <v>82</v>
      </c>
      <c r="E123" s="12" t="s">
        <v>87</v>
      </c>
      <c r="F123" s="12" t="s">
        <v>110</v>
      </c>
      <c r="G123" s="13">
        <v>44760</v>
      </c>
      <c r="H123" s="66">
        <v>45856</v>
      </c>
      <c r="I123" s="1">
        <v>1500</v>
      </c>
      <c r="J123" s="1">
        <f t="shared" ref="J123:J125" si="25">($H123-$J$4)/365</f>
        <v>0.54520547945205478</v>
      </c>
      <c r="K123" s="1">
        <f t="shared" ref="K123:K125" si="26">I123*J123</f>
        <v>817.80821917808214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7"/>
      <c r="X123" s="1">
        <f t="shared" si="22"/>
        <v>817.80821917808214</v>
      </c>
      <c r="Y123" s="12"/>
      <c r="Z123" s="12" t="s">
        <v>963</v>
      </c>
    </row>
    <row r="124" spans="1:26" s="7" customFormat="1" ht="19.5" customHeight="1" x14ac:dyDescent="0.25">
      <c r="A124" s="12" t="s">
        <v>349</v>
      </c>
      <c r="B124" s="12" t="s">
        <v>350</v>
      </c>
      <c r="C124" s="35" t="s">
        <v>351</v>
      </c>
      <c r="D124" s="12" t="s">
        <v>82</v>
      </c>
      <c r="E124" s="12" t="s">
        <v>87</v>
      </c>
      <c r="F124" s="12" t="s">
        <v>69</v>
      </c>
      <c r="G124" s="13">
        <v>44805</v>
      </c>
      <c r="H124" s="66">
        <v>45901</v>
      </c>
      <c r="I124" s="1">
        <v>1500</v>
      </c>
      <c r="J124" s="1">
        <f t="shared" si="25"/>
        <v>0.66849315068493154</v>
      </c>
      <c r="K124" s="1">
        <f t="shared" si="26"/>
        <v>1002.7397260273973</v>
      </c>
      <c r="L124" s="1"/>
      <c r="M124" s="1">
        <f>30+72</f>
        <v>102</v>
      </c>
      <c r="N124" s="1"/>
      <c r="O124" s="1"/>
      <c r="P124" s="1"/>
      <c r="Q124" s="1"/>
      <c r="R124" s="1"/>
      <c r="S124" s="1"/>
      <c r="T124" s="1"/>
      <c r="U124" s="1"/>
      <c r="V124" s="1"/>
      <c r="W124" s="47"/>
      <c r="X124" s="1">
        <f t="shared" si="22"/>
        <v>900.7397260273973</v>
      </c>
      <c r="Y124" s="12"/>
      <c r="Z124" s="12" t="s">
        <v>963</v>
      </c>
    </row>
    <row r="125" spans="1:26" s="7" customFormat="1" ht="19.5" customHeight="1" x14ac:dyDescent="0.25">
      <c r="A125" s="12" t="s">
        <v>360</v>
      </c>
      <c r="B125" s="12" t="s">
        <v>361</v>
      </c>
      <c r="C125" s="35" t="s">
        <v>362</v>
      </c>
      <c r="D125" s="12" t="s">
        <v>59</v>
      </c>
      <c r="E125" s="12" t="s">
        <v>211</v>
      </c>
      <c r="F125" s="12" t="s">
        <v>69</v>
      </c>
      <c r="G125" s="13">
        <v>44830</v>
      </c>
      <c r="H125" s="66">
        <v>45926</v>
      </c>
      <c r="I125" s="1">
        <v>1500</v>
      </c>
      <c r="J125" s="1">
        <f t="shared" si="25"/>
        <v>0.73698630136986298</v>
      </c>
      <c r="K125" s="1">
        <f t="shared" si="26"/>
        <v>1105.4794520547944</v>
      </c>
      <c r="L125" s="1"/>
      <c r="M125" s="1"/>
      <c r="N125" s="1">
        <f>48+60+72</f>
        <v>180</v>
      </c>
      <c r="O125" s="1"/>
      <c r="P125" s="1"/>
      <c r="Q125" s="1"/>
      <c r="R125" s="1"/>
      <c r="S125" s="1"/>
      <c r="T125" s="1"/>
      <c r="U125" s="1"/>
      <c r="V125" s="1"/>
      <c r="W125" s="47"/>
      <c r="X125" s="1">
        <f t="shared" si="22"/>
        <v>925.47945205479436</v>
      </c>
      <c r="Y125" s="12"/>
      <c r="Z125" s="12" t="s">
        <v>963</v>
      </c>
    </row>
    <row r="126" spans="1:26" s="7" customFormat="1" ht="19.5" customHeight="1" x14ac:dyDescent="0.25">
      <c r="A126" s="12" t="s">
        <v>369</v>
      </c>
      <c r="B126" s="12" t="s">
        <v>370</v>
      </c>
      <c r="C126" s="35" t="s">
        <v>371</v>
      </c>
      <c r="D126" s="12" t="s">
        <v>67</v>
      </c>
      <c r="E126" s="12" t="s">
        <v>372</v>
      </c>
      <c r="F126" s="12" t="s">
        <v>152</v>
      </c>
      <c r="G126" s="13">
        <v>44841</v>
      </c>
      <c r="H126" s="25"/>
      <c r="I126" s="1">
        <v>1500</v>
      </c>
      <c r="J126" s="1">
        <v>1</v>
      </c>
      <c r="K126" s="1">
        <f>I126*J126</f>
        <v>1500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7"/>
      <c r="X126" s="1">
        <f t="shared" si="22"/>
        <v>1500</v>
      </c>
      <c r="Y126" s="12"/>
      <c r="Z126" s="12" t="s">
        <v>963</v>
      </c>
    </row>
    <row r="127" spans="1:26" s="7" customFormat="1" ht="19.5" customHeight="1" x14ac:dyDescent="0.25">
      <c r="A127" s="12" t="s">
        <v>405</v>
      </c>
      <c r="B127" s="12" t="s">
        <v>406</v>
      </c>
      <c r="C127" s="35" t="s">
        <v>407</v>
      </c>
      <c r="D127" s="12" t="s">
        <v>59</v>
      </c>
      <c r="E127" s="12" t="s">
        <v>35</v>
      </c>
      <c r="F127" s="12" t="s">
        <v>152</v>
      </c>
      <c r="G127" s="13">
        <v>44475</v>
      </c>
      <c r="H127" s="13"/>
      <c r="I127" s="1">
        <v>1500</v>
      </c>
      <c r="J127" s="1">
        <v>1</v>
      </c>
      <c r="K127" s="1">
        <v>1500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7"/>
      <c r="X127" s="1">
        <f>K127-(SUM(L127:W127))</f>
        <v>1500</v>
      </c>
      <c r="Y127" s="12"/>
      <c r="Z127" s="12" t="s">
        <v>963</v>
      </c>
    </row>
    <row r="128" spans="1:26" s="7" customFormat="1" ht="19.5" customHeight="1" x14ac:dyDescent="0.25">
      <c r="A128" s="12" t="s">
        <v>412</v>
      </c>
      <c r="B128" s="12" t="s">
        <v>413</v>
      </c>
      <c r="C128" s="30" t="s">
        <v>414</v>
      </c>
      <c r="D128" s="12" t="s">
        <v>82</v>
      </c>
      <c r="E128" s="12" t="s">
        <v>87</v>
      </c>
      <c r="F128" s="12" t="s">
        <v>69</v>
      </c>
      <c r="G128" s="13">
        <v>44986</v>
      </c>
      <c r="H128" s="63">
        <v>45869</v>
      </c>
      <c r="I128" s="1">
        <v>1500</v>
      </c>
      <c r="J128" s="1">
        <f t="shared" ref="J128:J144" si="27">($H128-$J$4)/365</f>
        <v>0.58082191780821912</v>
      </c>
      <c r="K128" s="1">
        <f t="shared" ref="K128:K144" si="28">I128*J128</f>
        <v>871.23287671232868</v>
      </c>
      <c r="L128" s="2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7"/>
      <c r="X128" s="1">
        <f>K128-(SUM(L128:W128))</f>
        <v>871.23287671232868</v>
      </c>
      <c r="Y128" s="12"/>
      <c r="Z128" s="12" t="s">
        <v>963</v>
      </c>
    </row>
    <row r="129" spans="1:26" s="7" customFormat="1" ht="19.5" customHeight="1" x14ac:dyDescent="0.25">
      <c r="A129" s="12" t="s">
        <v>379</v>
      </c>
      <c r="B129" s="12" t="s">
        <v>380</v>
      </c>
      <c r="C129" s="35" t="s">
        <v>381</v>
      </c>
      <c r="D129" s="12" t="s">
        <v>82</v>
      </c>
      <c r="E129" s="12" t="s">
        <v>87</v>
      </c>
      <c r="F129" s="12" t="s">
        <v>69</v>
      </c>
      <c r="G129" s="13">
        <v>44991</v>
      </c>
      <c r="H129" s="63">
        <v>45721</v>
      </c>
      <c r="I129" s="1">
        <v>1500</v>
      </c>
      <c r="J129" s="1">
        <f t="shared" si="27"/>
        <v>0.17534246575342466</v>
      </c>
      <c r="K129" s="1">
        <f t="shared" si="28"/>
        <v>263.01369863013701</v>
      </c>
      <c r="L129" s="1"/>
      <c r="M129" s="1"/>
      <c r="N129" s="1">
        <v>165</v>
      </c>
      <c r="O129" s="1"/>
      <c r="P129" s="1"/>
      <c r="Q129" s="1"/>
      <c r="R129" s="1"/>
      <c r="S129" s="1"/>
      <c r="T129" s="1"/>
      <c r="U129" s="1"/>
      <c r="V129" s="1"/>
      <c r="W129" s="47"/>
      <c r="X129" s="1">
        <f t="shared" si="22"/>
        <v>98.013698630137014</v>
      </c>
      <c r="Y129" s="12"/>
      <c r="Z129" s="12" t="s">
        <v>963</v>
      </c>
    </row>
    <row r="130" spans="1:26" s="7" customFormat="1" ht="19.5" customHeight="1" x14ac:dyDescent="0.25">
      <c r="A130" s="12" t="s">
        <v>382</v>
      </c>
      <c r="B130" s="12" t="s">
        <v>383</v>
      </c>
      <c r="C130" s="35" t="s">
        <v>384</v>
      </c>
      <c r="D130" s="12" t="s">
        <v>82</v>
      </c>
      <c r="E130" s="12" t="s">
        <v>385</v>
      </c>
      <c r="F130" s="12" t="s">
        <v>152</v>
      </c>
      <c r="G130" s="13">
        <v>44991</v>
      </c>
      <c r="H130" s="63">
        <v>45721</v>
      </c>
      <c r="I130" s="1">
        <v>1500</v>
      </c>
      <c r="J130" s="1">
        <f t="shared" si="27"/>
        <v>0.17534246575342466</v>
      </c>
      <c r="K130" s="1">
        <f t="shared" si="28"/>
        <v>263.01369863013701</v>
      </c>
      <c r="L130" s="1"/>
      <c r="M130" s="1">
        <v>70</v>
      </c>
      <c r="N130" s="1">
        <v>59</v>
      </c>
      <c r="O130" s="1"/>
      <c r="P130" s="1"/>
      <c r="Q130" s="1"/>
      <c r="R130" s="1"/>
      <c r="S130" s="1"/>
      <c r="T130" s="1"/>
      <c r="U130" s="1"/>
      <c r="V130" s="1"/>
      <c r="W130" s="47"/>
      <c r="X130" s="1">
        <f t="shared" si="22"/>
        <v>134.01369863013701</v>
      </c>
      <c r="Y130" s="12"/>
      <c r="Z130" s="12" t="s">
        <v>963</v>
      </c>
    </row>
    <row r="131" spans="1:26" s="7" customFormat="1" ht="19.5" customHeight="1" x14ac:dyDescent="0.25">
      <c r="A131" s="12" t="s">
        <v>415</v>
      </c>
      <c r="B131" s="12" t="s">
        <v>416</v>
      </c>
      <c r="C131" s="35" t="s">
        <v>417</v>
      </c>
      <c r="D131" s="12" t="s">
        <v>82</v>
      </c>
      <c r="E131" s="12" t="s">
        <v>87</v>
      </c>
      <c r="F131" s="12" t="s">
        <v>78</v>
      </c>
      <c r="G131" s="13">
        <v>44998</v>
      </c>
      <c r="H131" s="63">
        <v>45728</v>
      </c>
      <c r="I131" s="1">
        <v>1500</v>
      </c>
      <c r="J131" s="1">
        <f t="shared" si="27"/>
        <v>0.19452054794520549</v>
      </c>
      <c r="K131" s="1">
        <f t="shared" si="28"/>
        <v>291.78082191780823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7"/>
      <c r="X131" s="1">
        <f>K131-(SUM(L131:W131))</f>
        <v>291.78082191780823</v>
      </c>
      <c r="Y131" s="12"/>
      <c r="Z131" s="12" t="s">
        <v>963</v>
      </c>
    </row>
    <row r="132" spans="1:26" s="7" customFormat="1" ht="18" customHeight="1" x14ac:dyDescent="0.25">
      <c r="A132" s="11" t="s">
        <v>839</v>
      </c>
      <c r="B132" s="12" t="s">
        <v>840</v>
      </c>
      <c r="C132" s="30" t="s">
        <v>936</v>
      </c>
      <c r="D132" s="12" t="s">
        <v>59</v>
      </c>
      <c r="E132" s="12" t="s">
        <v>44</v>
      </c>
      <c r="F132" s="12" t="s">
        <v>69</v>
      </c>
      <c r="G132" s="13">
        <v>45033</v>
      </c>
      <c r="H132" s="63">
        <v>45763</v>
      </c>
      <c r="I132" s="1">
        <v>1500</v>
      </c>
      <c r="J132" s="1">
        <f t="shared" si="27"/>
        <v>0.29041095890410956</v>
      </c>
      <c r="K132" s="1">
        <f t="shared" si="28"/>
        <v>435.61643835616434</v>
      </c>
      <c r="L132" s="1"/>
      <c r="M132" s="1"/>
      <c r="N132" s="1">
        <v>85</v>
      </c>
      <c r="O132" s="1"/>
      <c r="P132" s="1"/>
      <c r="Q132" s="1"/>
      <c r="R132" s="1"/>
      <c r="S132" s="1"/>
      <c r="T132" s="1"/>
      <c r="U132" s="1"/>
      <c r="V132" s="1"/>
      <c r="W132" s="47"/>
      <c r="X132" s="1">
        <f>K132-(SUM(L132:W132))</f>
        <v>350.61643835616434</v>
      </c>
      <c r="Y132" s="12"/>
      <c r="Z132" s="12" t="s">
        <v>963</v>
      </c>
    </row>
    <row r="133" spans="1:26" s="7" customFormat="1" ht="19.5" customHeight="1" x14ac:dyDescent="0.25">
      <c r="A133" s="12" t="s">
        <v>426</v>
      </c>
      <c r="B133" s="12" t="s">
        <v>427</v>
      </c>
      <c r="C133" s="30" t="s">
        <v>935</v>
      </c>
      <c r="D133" s="12" t="s">
        <v>82</v>
      </c>
      <c r="E133" s="12" t="s">
        <v>151</v>
      </c>
      <c r="F133" s="12" t="s">
        <v>152</v>
      </c>
      <c r="G133" s="13">
        <v>45048</v>
      </c>
      <c r="H133" s="63">
        <v>45778</v>
      </c>
      <c r="I133" s="1">
        <v>1500</v>
      </c>
      <c r="J133" s="1">
        <f t="shared" si="27"/>
        <v>0.33150684931506852</v>
      </c>
      <c r="K133" s="1">
        <f t="shared" si="28"/>
        <v>497.26027397260276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7"/>
      <c r="X133" s="1">
        <f>K133-(SUM(L133:W133))</f>
        <v>497.26027397260276</v>
      </c>
      <c r="Y133" s="12"/>
      <c r="Z133" s="12" t="s">
        <v>963</v>
      </c>
    </row>
    <row r="134" spans="1:26" s="7" customFormat="1" ht="19.5" customHeight="1" x14ac:dyDescent="0.25">
      <c r="A134" s="12" t="s">
        <v>428</v>
      </c>
      <c r="B134" s="12" t="s">
        <v>429</v>
      </c>
      <c r="C134" s="30" t="s">
        <v>932</v>
      </c>
      <c r="D134" s="12" t="s">
        <v>82</v>
      </c>
      <c r="E134" s="12" t="s">
        <v>68</v>
      </c>
      <c r="F134" s="12" t="s">
        <v>152</v>
      </c>
      <c r="G134" s="13">
        <v>45069</v>
      </c>
      <c r="H134" s="63">
        <v>45799</v>
      </c>
      <c r="I134" s="1">
        <v>1500</v>
      </c>
      <c r="J134" s="1">
        <f t="shared" si="27"/>
        <v>0.38904109589041097</v>
      </c>
      <c r="K134" s="1">
        <f t="shared" si="28"/>
        <v>583.56164383561645</v>
      </c>
      <c r="L134" s="2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7"/>
      <c r="X134" s="1">
        <f>K134-(SUM(L134:W134))</f>
        <v>583.56164383561645</v>
      </c>
      <c r="Y134" s="12"/>
      <c r="Z134" s="12" t="s">
        <v>963</v>
      </c>
    </row>
    <row r="135" spans="1:26" s="7" customFormat="1" ht="19.5" customHeight="1" x14ac:dyDescent="0.25">
      <c r="A135" s="11" t="s">
        <v>409</v>
      </c>
      <c r="B135" s="12" t="s">
        <v>410</v>
      </c>
      <c r="C135" s="30" t="s">
        <v>411</v>
      </c>
      <c r="D135" s="12" t="s">
        <v>82</v>
      </c>
      <c r="E135" s="12" t="s">
        <v>87</v>
      </c>
      <c r="F135" s="12" t="s">
        <v>78</v>
      </c>
      <c r="G135" s="13">
        <v>45069</v>
      </c>
      <c r="H135" s="63">
        <v>45799</v>
      </c>
      <c r="I135" s="1">
        <v>1500</v>
      </c>
      <c r="J135" s="1">
        <f t="shared" si="27"/>
        <v>0.38904109589041097</v>
      </c>
      <c r="K135" s="1">
        <f t="shared" si="28"/>
        <v>583.56164383561645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7"/>
      <c r="X135" s="1">
        <f t="shared" si="22"/>
        <v>583.56164383561645</v>
      </c>
      <c r="Y135" s="12"/>
      <c r="Z135" s="12" t="s">
        <v>963</v>
      </c>
    </row>
    <row r="136" spans="1:26" s="7" customFormat="1" ht="19.5" customHeight="1" x14ac:dyDescent="0.25">
      <c r="A136" s="12" t="s">
        <v>391</v>
      </c>
      <c r="B136" s="12" t="s">
        <v>392</v>
      </c>
      <c r="C136" s="35" t="s">
        <v>393</v>
      </c>
      <c r="D136" s="12" t="s">
        <v>82</v>
      </c>
      <c r="E136" s="12" t="s">
        <v>87</v>
      </c>
      <c r="F136" s="12" t="s">
        <v>69</v>
      </c>
      <c r="G136" s="13">
        <v>45075</v>
      </c>
      <c r="H136" s="63">
        <v>45805</v>
      </c>
      <c r="I136" s="1">
        <v>1500</v>
      </c>
      <c r="J136" s="1">
        <f t="shared" si="27"/>
        <v>0.40547945205479452</v>
      </c>
      <c r="K136" s="1">
        <f t="shared" si="28"/>
        <v>608.21917808219177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7"/>
      <c r="X136" s="1">
        <f t="shared" ref="X136:X157" si="29">K136-(SUM(L136:W136))</f>
        <v>608.21917808219177</v>
      </c>
      <c r="Y136" s="12"/>
      <c r="Z136" s="12" t="s">
        <v>963</v>
      </c>
    </row>
    <row r="137" spans="1:26" s="7" customFormat="1" ht="19.5" customHeight="1" x14ac:dyDescent="0.25">
      <c r="A137" s="12" t="s">
        <v>418</v>
      </c>
      <c r="B137" s="12" t="s">
        <v>419</v>
      </c>
      <c r="C137" s="30" t="s">
        <v>420</v>
      </c>
      <c r="D137" s="12" t="s">
        <v>82</v>
      </c>
      <c r="E137" s="12" t="s">
        <v>87</v>
      </c>
      <c r="F137" s="12" t="s">
        <v>78</v>
      </c>
      <c r="G137" s="13">
        <v>45083</v>
      </c>
      <c r="H137" s="63">
        <v>45813</v>
      </c>
      <c r="I137" s="1">
        <v>1500</v>
      </c>
      <c r="J137" s="1">
        <f t="shared" si="27"/>
        <v>0.42739726027397262</v>
      </c>
      <c r="K137" s="1">
        <f t="shared" si="28"/>
        <v>641.09589041095899</v>
      </c>
      <c r="L137" s="2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7"/>
      <c r="X137" s="1">
        <f t="shared" si="29"/>
        <v>641.09589041095899</v>
      </c>
      <c r="Y137" s="12"/>
      <c r="Z137" s="12" t="s">
        <v>963</v>
      </c>
    </row>
    <row r="138" spans="1:26" s="7" customFormat="1" ht="19.5" customHeight="1" x14ac:dyDescent="0.25">
      <c r="A138" s="11" t="s">
        <v>431</v>
      </c>
      <c r="B138" s="12" t="s">
        <v>386</v>
      </c>
      <c r="C138" s="30" t="s">
        <v>934</v>
      </c>
      <c r="D138" s="12" t="s">
        <v>82</v>
      </c>
      <c r="E138" s="12" t="s">
        <v>87</v>
      </c>
      <c r="F138" s="12" t="s">
        <v>78</v>
      </c>
      <c r="G138" s="13">
        <v>45180</v>
      </c>
      <c r="H138" s="63">
        <v>45912</v>
      </c>
      <c r="I138" s="1">
        <v>1500</v>
      </c>
      <c r="J138" s="1">
        <f t="shared" si="27"/>
        <v>0.69863013698630139</v>
      </c>
      <c r="K138" s="1">
        <f t="shared" si="28"/>
        <v>1047.9452054794522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7"/>
      <c r="X138" s="1">
        <f t="shared" si="29"/>
        <v>1047.9452054794522</v>
      </c>
      <c r="Y138" s="12"/>
      <c r="Z138" s="12" t="s">
        <v>963</v>
      </c>
    </row>
    <row r="139" spans="1:26" s="7" customFormat="1" ht="19.5" customHeight="1" x14ac:dyDescent="0.25">
      <c r="A139" s="32" t="s">
        <v>434</v>
      </c>
      <c r="B139" s="33" t="s">
        <v>435</v>
      </c>
      <c r="C139" s="30" t="s">
        <v>933</v>
      </c>
      <c r="D139" s="12" t="s">
        <v>59</v>
      </c>
      <c r="E139" s="12" t="s">
        <v>35</v>
      </c>
      <c r="F139" s="12" t="s">
        <v>36</v>
      </c>
      <c r="G139" s="13">
        <v>45187</v>
      </c>
      <c r="H139" s="63">
        <v>45917</v>
      </c>
      <c r="I139" s="1">
        <v>1500</v>
      </c>
      <c r="J139" s="1">
        <f t="shared" si="27"/>
        <v>0.71232876712328763</v>
      </c>
      <c r="K139" s="1">
        <f t="shared" si="28"/>
        <v>1068.4931506849314</v>
      </c>
      <c r="L139" s="1">
        <v>96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7"/>
      <c r="X139" s="1">
        <f t="shared" si="29"/>
        <v>972.49315068493138</v>
      </c>
      <c r="Y139" s="1"/>
      <c r="Z139" s="12" t="s">
        <v>963</v>
      </c>
    </row>
    <row r="140" spans="1:26" s="7" customFormat="1" ht="19.5" customHeight="1" x14ac:dyDescent="0.25">
      <c r="A140" s="11" t="s">
        <v>877</v>
      </c>
      <c r="B140" s="12" t="s">
        <v>878</v>
      </c>
      <c r="C140" s="36" t="s">
        <v>879</v>
      </c>
      <c r="D140" s="12" t="s">
        <v>82</v>
      </c>
      <c r="E140" s="12" t="s">
        <v>87</v>
      </c>
      <c r="F140" s="18" t="s">
        <v>78</v>
      </c>
      <c r="G140" s="15">
        <v>45208</v>
      </c>
      <c r="H140" s="63">
        <v>45938</v>
      </c>
      <c r="I140" s="1">
        <v>1500</v>
      </c>
      <c r="J140" s="1">
        <f t="shared" si="27"/>
        <v>0.76986301369863008</v>
      </c>
      <c r="K140" s="1">
        <f>I140*J140</f>
        <v>1154.794520547945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7"/>
      <c r="X140" s="1">
        <f t="shared" si="29"/>
        <v>1154.794520547945</v>
      </c>
      <c r="Y140" s="12"/>
      <c r="Z140" s="12" t="s">
        <v>963</v>
      </c>
    </row>
    <row r="141" spans="1:26" s="7" customFormat="1" ht="19.5" customHeight="1" x14ac:dyDescent="0.25">
      <c r="A141" s="11" t="s">
        <v>880</v>
      </c>
      <c r="B141" s="12" t="s">
        <v>881</v>
      </c>
      <c r="C141" s="36" t="s">
        <v>882</v>
      </c>
      <c r="D141" s="12" t="s">
        <v>82</v>
      </c>
      <c r="E141" s="12" t="s">
        <v>87</v>
      </c>
      <c r="F141" s="18" t="s">
        <v>78</v>
      </c>
      <c r="G141" s="15">
        <v>45229</v>
      </c>
      <c r="H141" s="63">
        <v>45960</v>
      </c>
      <c r="I141" s="1">
        <v>1500</v>
      </c>
      <c r="J141" s="1">
        <f t="shared" si="27"/>
        <v>0.83013698630136989</v>
      </c>
      <c r="K141" s="1">
        <f t="shared" si="28"/>
        <v>1245.2054794520548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7"/>
      <c r="X141" s="1">
        <f t="shared" si="29"/>
        <v>1245.2054794520548</v>
      </c>
      <c r="Y141" s="12"/>
      <c r="Z141" s="12" t="s">
        <v>963</v>
      </c>
    </row>
    <row r="142" spans="1:26" s="7" customFormat="1" ht="18.5" customHeight="1" x14ac:dyDescent="0.25">
      <c r="A142" s="11" t="s">
        <v>842</v>
      </c>
      <c r="B142" s="12" t="s">
        <v>845</v>
      </c>
      <c r="C142" s="30" t="s">
        <v>937</v>
      </c>
      <c r="D142" s="12" t="s">
        <v>82</v>
      </c>
      <c r="E142" s="12" t="s">
        <v>87</v>
      </c>
      <c r="F142" s="12" t="s">
        <v>69</v>
      </c>
      <c r="G142" s="13">
        <v>45229</v>
      </c>
      <c r="H142" s="63">
        <v>45960</v>
      </c>
      <c r="I142" s="1">
        <v>1500</v>
      </c>
      <c r="J142" s="1">
        <f t="shared" si="27"/>
        <v>0.83013698630136989</v>
      </c>
      <c r="K142" s="1">
        <f t="shared" si="28"/>
        <v>1245.2054794520548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7"/>
      <c r="X142" s="1">
        <f t="shared" si="29"/>
        <v>1245.2054794520548</v>
      </c>
      <c r="Y142" s="12"/>
      <c r="Z142" s="12" t="s">
        <v>963</v>
      </c>
    </row>
    <row r="143" spans="1:26" s="7" customFormat="1" ht="19.5" customHeight="1" x14ac:dyDescent="0.25">
      <c r="A143" s="11" t="s">
        <v>849</v>
      </c>
      <c r="B143" s="12" t="s">
        <v>850</v>
      </c>
      <c r="C143" s="30" t="s">
        <v>851</v>
      </c>
      <c r="D143" s="12" t="s">
        <v>82</v>
      </c>
      <c r="E143" s="12" t="s">
        <v>87</v>
      </c>
      <c r="F143" s="12" t="s">
        <v>69</v>
      </c>
      <c r="G143" s="13">
        <v>45254</v>
      </c>
      <c r="H143" s="63">
        <v>45987</v>
      </c>
      <c r="I143" s="1">
        <v>1500</v>
      </c>
      <c r="J143" s="1">
        <f t="shared" si="27"/>
        <v>0.90410958904109584</v>
      </c>
      <c r="K143" s="1">
        <f t="shared" si="28"/>
        <v>1356.1643835616437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7"/>
      <c r="X143" s="1">
        <f t="shared" si="29"/>
        <v>1356.1643835616437</v>
      </c>
      <c r="Y143" s="12"/>
      <c r="Z143" s="12" t="s">
        <v>963</v>
      </c>
    </row>
    <row r="144" spans="1:26" s="7" customFormat="1" ht="19.5" customHeight="1" x14ac:dyDescent="0.25">
      <c r="A144" s="11" t="s">
        <v>440</v>
      </c>
      <c r="B144" s="12" t="s">
        <v>441</v>
      </c>
      <c r="C144" s="35" t="s">
        <v>983</v>
      </c>
      <c r="D144" s="12" t="s">
        <v>82</v>
      </c>
      <c r="E144" s="12" t="s">
        <v>68</v>
      </c>
      <c r="F144" s="12" t="s">
        <v>152</v>
      </c>
      <c r="G144" s="13">
        <v>45278</v>
      </c>
      <c r="H144" s="63">
        <v>46008</v>
      </c>
      <c r="I144" s="1">
        <v>1500</v>
      </c>
      <c r="J144" s="1">
        <f t="shared" si="27"/>
        <v>0.9616438356164384</v>
      </c>
      <c r="K144" s="1">
        <f t="shared" si="28"/>
        <v>1442.4657534246576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7"/>
      <c r="X144" s="1">
        <f t="shared" si="29"/>
        <v>1442.4657534246576</v>
      </c>
      <c r="Y144" s="12"/>
      <c r="Z144" s="12" t="s">
        <v>963</v>
      </c>
    </row>
    <row r="145" spans="1:26" s="7" customFormat="1" ht="19.5" customHeight="1" x14ac:dyDescent="0.25">
      <c r="A145" s="11" t="s">
        <v>442</v>
      </c>
      <c r="B145" s="12" t="s">
        <v>443</v>
      </c>
      <c r="C145" s="35" t="s">
        <v>984</v>
      </c>
      <c r="D145" s="12" t="s">
        <v>82</v>
      </c>
      <c r="E145" s="12" t="s">
        <v>87</v>
      </c>
      <c r="F145" s="12" t="s">
        <v>78</v>
      </c>
      <c r="G145" s="13">
        <v>45320</v>
      </c>
      <c r="H145" s="13">
        <v>46050</v>
      </c>
      <c r="I145" s="1">
        <v>1500</v>
      </c>
      <c r="J145" s="1">
        <v>1</v>
      </c>
      <c r="K145" s="1">
        <f t="shared" ref="K145:K155" si="30">I145*J145</f>
        <v>1500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7"/>
      <c r="X145" s="1">
        <f t="shared" si="29"/>
        <v>1500</v>
      </c>
      <c r="Y145" s="12"/>
      <c r="Z145" s="12" t="s">
        <v>963</v>
      </c>
    </row>
    <row r="146" spans="1:26" s="7" customFormat="1" ht="19.5" customHeight="1" x14ac:dyDescent="0.25">
      <c r="A146" s="11" t="s">
        <v>829</v>
      </c>
      <c r="B146" s="12" t="s">
        <v>831</v>
      </c>
      <c r="C146" s="35" t="s">
        <v>985</v>
      </c>
      <c r="D146" s="12" t="s">
        <v>82</v>
      </c>
      <c r="E146" s="12" t="s">
        <v>87</v>
      </c>
      <c r="F146" s="12" t="s">
        <v>78</v>
      </c>
      <c r="G146" s="13">
        <v>45348</v>
      </c>
      <c r="H146" s="63">
        <v>45869</v>
      </c>
      <c r="I146" s="1">
        <v>1500</v>
      </c>
      <c r="J146" s="1">
        <f t="shared" ref="J146:J147" si="31">($H146-$J$4)/365</f>
        <v>0.58082191780821912</v>
      </c>
      <c r="K146" s="1">
        <f t="shared" si="30"/>
        <v>871.23287671232868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7"/>
      <c r="X146" s="1">
        <f t="shared" si="29"/>
        <v>871.23287671232868</v>
      </c>
      <c r="Y146" s="12"/>
      <c r="Z146" s="12" t="s">
        <v>963</v>
      </c>
    </row>
    <row r="147" spans="1:26" s="7" customFormat="1" ht="19.5" customHeight="1" x14ac:dyDescent="0.25">
      <c r="A147" s="11" t="s">
        <v>830</v>
      </c>
      <c r="B147" s="12" t="s">
        <v>832</v>
      </c>
      <c r="C147" s="35" t="s">
        <v>986</v>
      </c>
      <c r="D147" s="12" t="s">
        <v>82</v>
      </c>
      <c r="E147" s="12" t="s">
        <v>87</v>
      </c>
      <c r="F147" s="12" t="s">
        <v>69</v>
      </c>
      <c r="G147" s="13">
        <v>45348</v>
      </c>
      <c r="H147" s="63">
        <v>45869</v>
      </c>
      <c r="I147" s="1">
        <v>1500</v>
      </c>
      <c r="J147" s="1">
        <f t="shared" si="31"/>
        <v>0.58082191780821912</v>
      </c>
      <c r="K147" s="1">
        <f t="shared" si="30"/>
        <v>871.23287671232868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7"/>
      <c r="X147" s="1">
        <f t="shared" si="29"/>
        <v>871.23287671232868</v>
      </c>
      <c r="Y147" s="12"/>
      <c r="Z147" s="12" t="s">
        <v>963</v>
      </c>
    </row>
    <row r="148" spans="1:26" s="7" customFormat="1" ht="19.5" customHeight="1" x14ac:dyDescent="0.25">
      <c r="A148" s="11" t="s">
        <v>854</v>
      </c>
      <c r="B148" s="12" t="s">
        <v>855</v>
      </c>
      <c r="C148" s="38" t="s">
        <v>931</v>
      </c>
      <c r="D148" s="12" t="s">
        <v>82</v>
      </c>
      <c r="E148" s="12" t="s">
        <v>87</v>
      </c>
      <c r="F148" s="12" t="s">
        <v>110</v>
      </c>
      <c r="G148" s="13">
        <v>45397</v>
      </c>
      <c r="H148" s="13">
        <v>46127</v>
      </c>
      <c r="I148" s="1">
        <v>1500</v>
      </c>
      <c r="J148" s="1">
        <v>1</v>
      </c>
      <c r="K148" s="1">
        <f t="shared" si="30"/>
        <v>1500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7"/>
      <c r="X148" s="1">
        <f t="shared" si="29"/>
        <v>1500</v>
      </c>
      <c r="Y148" s="12"/>
      <c r="Z148" s="12" t="s">
        <v>963</v>
      </c>
    </row>
    <row r="149" spans="1:26" s="7" customFormat="1" ht="19.5" customHeight="1" x14ac:dyDescent="0.25">
      <c r="A149" s="11" t="s">
        <v>992</v>
      </c>
      <c r="B149" s="12" t="s">
        <v>993</v>
      </c>
      <c r="C149" s="38" t="s">
        <v>987</v>
      </c>
      <c r="D149" s="12" t="s">
        <v>82</v>
      </c>
      <c r="E149" s="12" t="s">
        <v>988</v>
      </c>
      <c r="F149" s="12" t="s">
        <v>989</v>
      </c>
      <c r="G149" s="13">
        <v>45444</v>
      </c>
      <c r="H149" s="63">
        <v>45808</v>
      </c>
      <c r="I149" s="1">
        <v>1500</v>
      </c>
      <c r="J149" s="1">
        <f t="shared" ref="J149:J154" si="32">($H149-$J$4)/365</f>
        <v>0.41369863013698632</v>
      </c>
      <c r="K149" s="1">
        <f t="shared" si="30"/>
        <v>620.54794520547944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7"/>
      <c r="X149" s="1">
        <f t="shared" si="29"/>
        <v>620.54794520547944</v>
      </c>
      <c r="Y149" s="12"/>
      <c r="Z149" s="12" t="s">
        <v>963</v>
      </c>
    </row>
    <row r="150" spans="1:26" s="7" customFormat="1" ht="19.5" customHeight="1" x14ac:dyDescent="0.25">
      <c r="A150" s="11" t="s">
        <v>1011</v>
      </c>
      <c r="B150" s="12" t="s">
        <v>1012</v>
      </c>
      <c r="C150" s="38" t="s">
        <v>990</v>
      </c>
      <c r="D150" s="12" t="s">
        <v>59</v>
      </c>
      <c r="E150" s="12" t="s">
        <v>35</v>
      </c>
      <c r="F150" s="12" t="s">
        <v>989</v>
      </c>
      <c r="G150" s="13">
        <v>45448</v>
      </c>
      <c r="H150" s="63">
        <v>45812</v>
      </c>
      <c r="I150" s="1">
        <v>1500</v>
      </c>
      <c r="J150" s="1">
        <f t="shared" si="32"/>
        <v>0.42465753424657532</v>
      </c>
      <c r="K150" s="1">
        <f t="shared" si="30"/>
        <v>636.98630136986299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7"/>
      <c r="X150" s="1">
        <f t="shared" si="29"/>
        <v>636.98630136986299</v>
      </c>
      <c r="Y150" s="12"/>
      <c r="Z150" s="12" t="s">
        <v>963</v>
      </c>
    </row>
    <row r="151" spans="1:26" s="7" customFormat="1" ht="19.5" customHeight="1" x14ac:dyDescent="0.25">
      <c r="A151" s="11" t="s">
        <v>912</v>
      </c>
      <c r="B151" s="12" t="s">
        <v>920</v>
      </c>
      <c r="C151" s="38" t="s">
        <v>927</v>
      </c>
      <c r="D151" s="12" t="s">
        <v>82</v>
      </c>
      <c r="E151" s="12" t="s">
        <v>87</v>
      </c>
      <c r="F151" s="12" t="s">
        <v>110</v>
      </c>
      <c r="G151" s="13">
        <v>45505</v>
      </c>
      <c r="H151" s="63">
        <v>45869</v>
      </c>
      <c r="I151" s="1">
        <v>1500</v>
      </c>
      <c r="J151" s="1">
        <f t="shared" si="32"/>
        <v>0.58082191780821912</v>
      </c>
      <c r="K151" s="1">
        <f t="shared" si="30"/>
        <v>871.23287671232868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7"/>
      <c r="X151" s="1">
        <f t="shared" si="29"/>
        <v>871.23287671232868</v>
      </c>
      <c r="Y151" s="12"/>
      <c r="Z151" s="12" t="s">
        <v>963</v>
      </c>
    </row>
    <row r="152" spans="1:26" s="7" customFormat="1" ht="19.5" customHeight="1" x14ac:dyDescent="0.25">
      <c r="A152" s="11" t="s">
        <v>901</v>
      </c>
      <c r="B152" s="12" t="s">
        <v>902</v>
      </c>
      <c r="C152" s="39" t="s">
        <v>903</v>
      </c>
      <c r="D152" s="12" t="s">
        <v>82</v>
      </c>
      <c r="E152" s="12" t="s">
        <v>87</v>
      </c>
      <c r="F152" s="12" t="s">
        <v>78</v>
      </c>
      <c r="G152" s="13">
        <v>45505</v>
      </c>
      <c r="H152" s="63">
        <v>45869</v>
      </c>
      <c r="I152" s="1">
        <v>1500</v>
      </c>
      <c r="J152" s="1">
        <f t="shared" si="32"/>
        <v>0.58082191780821912</v>
      </c>
      <c r="K152" s="1">
        <f t="shared" si="30"/>
        <v>871.23287671232868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7"/>
      <c r="X152" s="1">
        <f t="shared" si="29"/>
        <v>871.23287671232868</v>
      </c>
      <c r="Y152" s="12"/>
      <c r="Z152" s="12" t="s">
        <v>963</v>
      </c>
    </row>
    <row r="153" spans="1:26" s="7" customFormat="1" ht="19.5" customHeight="1" x14ac:dyDescent="0.25">
      <c r="A153" s="11" t="s">
        <v>906</v>
      </c>
      <c r="B153" s="12" t="s">
        <v>907</v>
      </c>
      <c r="C153" s="39" t="s">
        <v>928</v>
      </c>
      <c r="D153" s="12" t="s">
        <v>82</v>
      </c>
      <c r="E153" s="12" t="s">
        <v>87</v>
      </c>
      <c r="F153" s="12" t="s">
        <v>78</v>
      </c>
      <c r="G153" s="13">
        <v>45540</v>
      </c>
      <c r="H153" s="63">
        <v>45904</v>
      </c>
      <c r="I153" s="1">
        <v>1500</v>
      </c>
      <c r="J153" s="1">
        <f t="shared" si="32"/>
        <v>0.67671232876712328</v>
      </c>
      <c r="K153" s="1">
        <f t="shared" si="30"/>
        <v>1015.068493150685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7"/>
      <c r="X153" s="1">
        <f t="shared" si="29"/>
        <v>1015.068493150685</v>
      </c>
      <c r="Y153" s="12"/>
      <c r="Z153" s="12" t="s">
        <v>963</v>
      </c>
    </row>
    <row r="154" spans="1:26" s="7" customFormat="1" ht="19.5" customHeight="1" x14ac:dyDescent="0.25">
      <c r="A154" s="11" t="s">
        <v>910</v>
      </c>
      <c r="B154" s="12" t="s">
        <v>911</v>
      </c>
      <c r="C154" s="39" t="s">
        <v>929</v>
      </c>
      <c r="D154" s="12" t="s">
        <v>82</v>
      </c>
      <c r="E154" s="12" t="s">
        <v>87</v>
      </c>
      <c r="F154" s="12" t="s">
        <v>69</v>
      </c>
      <c r="G154" s="13">
        <v>45582</v>
      </c>
      <c r="H154" s="63">
        <v>45946</v>
      </c>
      <c r="I154" s="1">
        <v>1500</v>
      </c>
      <c r="J154" s="1">
        <f t="shared" si="32"/>
        <v>0.79178082191780819</v>
      </c>
      <c r="K154" s="1">
        <f t="shared" si="30"/>
        <v>1187.6712328767123</v>
      </c>
      <c r="L154" s="1">
        <v>35</v>
      </c>
      <c r="M154" s="1">
        <v>108</v>
      </c>
      <c r="N154" s="1">
        <v>118</v>
      </c>
      <c r="O154" s="1"/>
      <c r="P154" s="1"/>
      <c r="Q154" s="1"/>
      <c r="R154" s="1"/>
      <c r="S154" s="1"/>
      <c r="T154" s="1"/>
      <c r="U154" s="1"/>
      <c r="V154" s="1"/>
      <c r="W154" s="47"/>
      <c r="X154" s="1">
        <f>K154-(SUM(L154:W154))</f>
        <v>926.67123287671234</v>
      </c>
      <c r="Y154" s="12"/>
      <c r="Z154" s="12" t="s">
        <v>963</v>
      </c>
    </row>
    <row r="155" spans="1:26" s="59" customFormat="1" ht="19.5" customHeight="1" x14ac:dyDescent="0.25">
      <c r="A155" s="51" t="s">
        <v>904</v>
      </c>
      <c r="B155" s="52" t="s">
        <v>905</v>
      </c>
      <c r="C155" s="64" t="s">
        <v>930</v>
      </c>
      <c r="D155" s="52" t="s">
        <v>82</v>
      </c>
      <c r="E155" s="52" t="s">
        <v>863</v>
      </c>
      <c r="F155" s="52" t="s">
        <v>152</v>
      </c>
      <c r="G155" s="56">
        <v>45537</v>
      </c>
      <c r="H155" s="56">
        <v>45689</v>
      </c>
      <c r="I155" s="57">
        <v>1500</v>
      </c>
      <c r="J155" s="57">
        <v>1</v>
      </c>
      <c r="K155" s="57">
        <f t="shared" si="30"/>
        <v>1500</v>
      </c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8"/>
      <c r="X155" s="57">
        <f t="shared" si="29"/>
        <v>1500</v>
      </c>
      <c r="Y155" s="52"/>
      <c r="Z155" s="52" t="s">
        <v>963</v>
      </c>
    </row>
    <row r="156" spans="1:26" ht="20.399999999999999" customHeight="1" x14ac:dyDescent="0.25">
      <c r="A156" s="11" t="s">
        <v>913</v>
      </c>
      <c r="B156" s="12" t="s">
        <v>91</v>
      </c>
      <c r="C156" s="39" t="s">
        <v>92</v>
      </c>
      <c r="D156" s="12" t="s">
        <v>82</v>
      </c>
      <c r="E156" s="12" t="s">
        <v>87</v>
      </c>
      <c r="F156" s="12" t="s">
        <v>69</v>
      </c>
      <c r="G156" s="13">
        <v>45600</v>
      </c>
      <c r="H156" s="63">
        <v>45964</v>
      </c>
      <c r="I156" s="1">
        <v>1500</v>
      </c>
      <c r="J156" s="1">
        <f>($H156-$J$4)/365</f>
        <v>0.84109589041095889</v>
      </c>
      <c r="K156" s="1">
        <f>I156*J156</f>
        <v>1261.6438356164383</v>
      </c>
      <c r="L156" s="34"/>
      <c r="M156" s="34"/>
      <c r="N156" s="72">
        <f>155+30+100</f>
        <v>285</v>
      </c>
      <c r="O156" s="34"/>
      <c r="P156" s="34"/>
      <c r="Q156" s="34"/>
      <c r="R156" s="34"/>
      <c r="S156" s="34"/>
      <c r="T156" s="34"/>
      <c r="U156" s="34"/>
      <c r="V156" s="34"/>
      <c r="W156" s="49"/>
      <c r="X156" s="1">
        <f t="shared" si="29"/>
        <v>976.64383561643831</v>
      </c>
      <c r="Y156" s="34"/>
      <c r="Z156" s="12" t="s">
        <v>963</v>
      </c>
    </row>
    <row r="157" spans="1:26" ht="16.75" customHeight="1" x14ac:dyDescent="0.25">
      <c r="A157" s="11" t="s">
        <v>959</v>
      </c>
      <c r="B157" s="12" t="s">
        <v>960</v>
      </c>
      <c r="C157" s="44" t="s">
        <v>991</v>
      </c>
      <c r="D157" s="12" t="s">
        <v>82</v>
      </c>
      <c r="E157" s="12" t="s">
        <v>87</v>
      </c>
      <c r="F157" s="12" t="s">
        <v>110</v>
      </c>
      <c r="G157" s="13">
        <v>45621</v>
      </c>
      <c r="H157" s="63">
        <v>45712</v>
      </c>
      <c r="I157" s="1">
        <v>1500</v>
      </c>
      <c r="J157" s="1">
        <f>($H157-$J$4)/365</f>
        <v>0.15068493150684931</v>
      </c>
      <c r="K157" s="1">
        <f>I157*J157</f>
        <v>226.02739726027397</v>
      </c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49"/>
      <c r="X157" s="1">
        <f t="shared" si="29"/>
        <v>226.02739726027397</v>
      </c>
      <c r="Y157" s="34"/>
      <c r="Z157" s="12" t="s">
        <v>963</v>
      </c>
    </row>
    <row r="158" spans="1:26" s="7" customFormat="1" ht="19.5" customHeight="1" x14ac:dyDescent="0.25">
      <c r="A158" s="12" t="s">
        <v>444</v>
      </c>
      <c r="B158" s="12" t="s">
        <v>445</v>
      </c>
      <c r="C158" s="35" t="s">
        <v>446</v>
      </c>
      <c r="D158" s="12" t="s">
        <v>402</v>
      </c>
      <c r="E158" s="12" t="s">
        <v>403</v>
      </c>
      <c r="F158" s="12" t="s">
        <v>404</v>
      </c>
      <c r="G158" s="13">
        <v>42424</v>
      </c>
      <c r="H158" s="63">
        <v>45869</v>
      </c>
      <c r="I158" s="1">
        <v>1000</v>
      </c>
      <c r="J158" s="1">
        <f t="shared" ref="J158:J221" si="33">($H158-$J$4)/365</f>
        <v>0.58082191780821912</v>
      </c>
      <c r="K158" s="1">
        <f t="shared" ref="K158:K221" si="34">I158*J158</f>
        <v>580.82191780821915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7"/>
      <c r="X158" s="1">
        <f t="shared" ref="X158:X194" si="35">K158-(SUM(L158:W158))</f>
        <v>580.82191780821915</v>
      </c>
      <c r="Y158" s="12"/>
      <c r="Z158" s="12" t="s">
        <v>963</v>
      </c>
    </row>
    <row r="159" spans="1:26" s="7" customFormat="1" ht="19.5" customHeight="1" x14ac:dyDescent="0.25">
      <c r="A159" s="12" t="s">
        <v>447</v>
      </c>
      <c r="B159" s="12" t="s">
        <v>448</v>
      </c>
      <c r="C159" s="35" t="s">
        <v>449</v>
      </c>
      <c r="D159" s="12" t="s">
        <v>402</v>
      </c>
      <c r="E159" s="12" t="s">
        <v>403</v>
      </c>
      <c r="F159" s="12" t="s">
        <v>404</v>
      </c>
      <c r="G159" s="13">
        <v>42452</v>
      </c>
      <c r="H159" s="63">
        <v>45869</v>
      </c>
      <c r="I159" s="1">
        <v>1000</v>
      </c>
      <c r="J159" s="1">
        <f t="shared" si="33"/>
        <v>0.58082191780821912</v>
      </c>
      <c r="K159" s="1">
        <f t="shared" si="34"/>
        <v>580.82191780821915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7"/>
      <c r="X159" s="1">
        <f t="shared" si="35"/>
        <v>580.82191780821915</v>
      </c>
      <c r="Y159" s="12"/>
      <c r="Z159" s="12" t="s">
        <v>963</v>
      </c>
    </row>
    <row r="160" spans="1:26" s="7" customFormat="1" ht="19.5" customHeight="1" x14ac:dyDescent="0.25">
      <c r="A160" s="12" t="s">
        <v>450</v>
      </c>
      <c r="B160" s="12" t="s">
        <v>451</v>
      </c>
      <c r="C160" s="35" t="s">
        <v>452</v>
      </c>
      <c r="D160" s="12" t="s">
        <v>402</v>
      </c>
      <c r="E160" s="12" t="s">
        <v>403</v>
      </c>
      <c r="F160" s="12" t="s">
        <v>404</v>
      </c>
      <c r="G160" s="13">
        <v>42452</v>
      </c>
      <c r="H160" s="63">
        <v>45869</v>
      </c>
      <c r="I160" s="1">
        <v>1000</v>
      </c>
      <c r="J160" s="1">
        <f t="shared" si="33"/>
        <v>0.58082191780821912</v>
      </c>
      <c r="K160" s="1">
        <f t="shared" si="34"/>
        <v>580.82191780821915</v>
      </c>
      <c r="L160" s="1">
        <v>51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7"/>
      <c r="X160" s="1">
        <f t="shared" si="35"/>
        <v>529.82191780821915</v>
      </c>
      <c r="Y160" s="12"/>
      <c r="Z160" s="12" t="s">
        <v>963</v>
      </c>
    </row>
    <row r="161" spans="1:26" s="7" customFormat="1" ht="19.5" customHeight="1" x14ac:dyDescent="0.25">
      <c r="A161" s="12" t="s">
        <v>453</v>
      </c>
      <c r="B161" s="12" t="s">
        <v>454</v>
      </c>
      <c r="C161" s="35" t="s">
        <v>455</v>
      </c>
      <c r="D161" s="12" t="s">
        <v>402</v>
      </c>
      <c r="E161" s="12" t="s">
        <v>403</v>
      </c>
      <c r="F161" s="12" t="s">
        <v>404</v>
      </c>
      <c r="G161" s="13">
        <v>42452</v>
      </c>
      <c r="H161" s="63">
        <v>45869</v>
      </c>
      <c r="I161" s="1">
        <v>1000</v>
      </c>
      <c r="J161" s="1">
        <f t="shared" si="33"/>
        <v>0.58082191780821912</v>
      </c>
      <c r="K161" s="1">
        <f t="shared" si="34"/>
        <v>580.82191780821915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7"/>
      <c r="X161" s="1">
        <f t="shared" si="35"/>
        <v>580.82191780821915</v>
      </c>
      <c r="Y161" s="12"/>
      <c r="Z161" s="12" t="s">
        <v>963</v>
      </c>
    </row>
    <row r="162" spans="1:26" s="7" customFormat="1" ht="19.5" customHeight="1" x14ac:dyDescent="0.25">
      <c r="A162" s="12" t="s">
        <v>456</v>
      </c>
      <c r="B162" s="12" t="s">
        <v>457</v>
      </c>
      <c r="C162" s="35" t="s">
        <v>458</v>
      </c>
      <c r="D162" s="12" t="s">
        <v>402</v>
      </c>
      <c r="E162" s="12" t="s">
        <v>403</v>
      </c>
      <c r="F162" s="12" t="s">
        <v>404</v>
      </c>
      <c r="G162" s="13">
        <v>42452</v>
      </c>
      <c r="H162" s="63">
        <v>45869</v>
      </c>
      <c r="I162" s="1">
        <v>1000</v>
      </c>
      <c r="J162" s="1">
        <f t="shared" si="33"/>
        <v>0.58082191780821912</v>
      </c>
      <c r="K162" s="1">
        <f t="shared" si="34"/>
        <v>580.82191780821915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7"/>
      <c r="X162" s="1">
        <f t="shared" si="35"/>
        <v>580.82191780821915</v>
      </c>
      <c r="Y162" s="12"/>
      <c r="Z162" s="12" t="s">
        <v>963</v>
      </c>
    </row>
    <row r="163" spans="1:26" s="7" customFormat="1" ht="19.5" customHeight="1" x14ac:dyDescent="0.25">
      <c r="A163" s="12" t="s">
        <v>459</v>
      </c>
      <c r="B163" s="12" t="s">
        <v>460</v>
      </c>
      <c r="C163" s="35" t="s">
        <v>461</v>
      </c>
      <c r="D163" s="12" t="s">
        <v>402</v>
      </c>
      <c r="E163" s="12" t="s">
        <v>403</v>
      </c>
      <c r="F163" s="12" t="s">
        <v>404</v>
      </c>
      <c r="G163" s="13">
        <v>42452</v>
      </c>
      <c r="H163" s="63">
        <v>45869</v>
      </c>
      <c r="I163" s="1">
        <v>1000</v>
      </c>
      <c r="J163" s="1">
        <f t="shared" si="33"/>
        <v>0.58082191780821912</v>
      </c>
      <c r="K163" s="1">
        <f t="shared" si="34"/>
        <v>580.82191780821915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7"/>
      <c r="X163" s="1">
        <f t="shared" si="35"/>
        <v>580.82191780821915</v>
      </c>
      <c r="Y163" s="12"/>
      <c r="Z163" s="12" t="s">
        <v>963</v>
      </c>
    </row>
    <row r="164" spans="1:26" s="7" customFormat="1" ht="19.5" customHeight="1" x14ac:dyDescent="0.25">
      <c r="A164" s="12" t="s">
        <v>462</v>
      </c>
      <c r="B164" s="12" t="s">
        <v>463</v>
      </c>
      <c r="C164" s="35" t="s">
        <v>464</v>
      </c>
      <c r="D164" s="12" t="s">
        <v>402</v>
      </c>
      <c r="E164" s="12" t="s">
        <v>403</v>
      </c>
      <c r="F164" s="12" t="s">
        <v>404</v>
      </c>
      <c r="G164" s="13">
        <v>42461</v>
      </c>
      <c r="H164" s="63">
        <v>45869</v>
      </c>
      <c r="I164" s="1">
        <v>1000</v>
      </c>
      <c r="J164" s="1">
        <f t="shared" si="33"/>
        <v>0.58082191780821912</v>
      </c>
      <c r="K164" s="1">
        <f t="shared" si="34"/>
        <v>580.82191780821915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7"/>
      <c r="X164" s="1">
        <f t="shared" si="35"/>
        <v>580.82191780821915</v>
      </c>
      <c r="Y164" s="12"/>
      <c r="Z164" s="12" t="s">
        <v>963</v>
      </c>
    </row>
    <row r="165" spans="1:26" s="7" customFormat="1" ht="19.5" customHeight="1" x14ac:dyDescent="0.25">
      <c r="A165" s="12" t="s">
        <v>465</v>
      </c>
      <c r="B165" s="12" t="s">
        <v>466</v>
      </c>
      <c r="C165" s="35" t="s">
        <v>467</v>
      </c>
      <c r="D165" s="12" t="s">
        <v>402</v>
      </c>
      <c r="E165" s="12" t="s">
        <v>403</v>
      </c>
      <c r="F165" s="12" t="s">
        <v>404</v>
      </c>
      <c r="G165" s="13">
        <v>42461</v>
      </c>
      <c r="H165" s="63">
        <v>45869</v>
      </c>
      <c r="I165" s="1">
        <v>1000</v>
      </c>
      <c r="J165" s="1">
        <f t="shared" si="33"/>
        <v>0.58082191780821912</v>
      </c>
      <c r="K165" s="1">
        <f t="shared" si="34"/>
        <v>580.82191780821915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7"/>
      <c r="X165" s="1">
        <f t="shared" si="35"/>
        <v>580.82191780821915</v>
      </c>
      <c r="Y165" s="12"/>
      <c r="Z165" s="12" t="s">
        <v>963</v>
      </c>
    </row>
    <row r="166" spans="1:26" s="7" customFormat="1" ht="19.5" customHeight="1" x14ac:dyDescent="0.25">
      <c r="A166" s="12" t="s">
        <v>468</v>
      </c>
      <c r="B166" s="12" t="s">
        <v>469</v>
      </c>
      <c r="C166" s="35" t="s">
        <v>470</v>
      </c>
      <c r="D166" s="12" t="s">
        <v>402</v>
      </c>
      <c r="E166" s="12" t="s">
        <v>403</v>
      </c>
      <c r="F166" s="12" t="s">
        <v>404</v>
      </c>
      <c r="G166" s="13">
        <v>42461</v>
      </c>
      <c r="H166" s="63">
        <v>45869</v>
      </c>
      <c r="I166" s="1">
        <v>1000</v>
      </c>
      <c r="J166" s="1">
        <f t="shared" si="33"/>
        <v>0.58082191780821912</v>
      </c>
      <c r="K166" s="1">
        <f t="shared" si="34"/>
        <v>580.82191780821915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7"/>
      <c r="X166" s="1">
        <f t="shared" si="35"/>
        <v>580.82191780821915</v>
      </c>
      <c r="Y166" s="12"/>
      <c r="Z166" s="12" t="s">
        <v>963</v>
      </c>
    </row>
    <row r="167" spans="1:26" s="7" customFormat="1" ht="19.5" customHeight="1" x14ac:dyDescent="0.25">
      <c r="A167" s="12" t="s">
        <v>471</v>
      </c>
      <c r="B167" s="12" t="s">
        <v>472</v>
      </c>
      <c r="C167" s="35" t="s">
        <v>473</v>
      </c>
      <c r="D167" s="12" t="s">
        <v>402</v>
      </c>
      <c r="E167" s="12" t="s">
        <v>403</v>
      </c>
      <c r="F167" s="12" t="s">
        <v>404</v>
      </c>
      <c r="G167" s="13">
        <v>42461</v>
      </c>
      <c r="H167" s="63">
        <v>45869</v>
      </c>
      <c r="I167" s="1">
        <v>1000</v>
      </c>
      <c r="J167" s="1">
        <f t="shared" si="33"/>
        <v>0.58082191780821912</v>
      </c>
      <c r="K167" s="1">
        <f t="shared" si="34"/>
        <v>580.82191780821915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7"/>
      <c r="X167" s="1">
        <f t="shared" si="35"/>
        <v>580.82191780821915</v>
      </c>
      <c r="Y167" s="12"/>
      <c r="Z167" s="12" t="s">
        <v>963</v>
      </c>
    </row>
    <row r="168" spans="1:26" s="7" customFormat="1" ht="19.5" customHeight="1" x14ac:dyDescent="0.25">
      <c r="A168" s="12" t="s">
        <v>474</v>
      </c>
      <c r="B168" s="12" t="s">
        <v>475</v>
      </c>
      <c r="C168" s="35" t="s">
        <v>476</v>
      </c>
      <c r="D168" s="12" t="s">
        <v>402</v>
      </c>
      <c r="E168" s="12" t="s">
        <v>403</v>
      </c>
      <c r="F168" s="12" t="s">
        <v>404</v>
      </c>
      <c r="G168" s="13">
        <v>42493</v>
      </c>
      <c r="H168" s="63">
        <v>45869</v>
      </c>
      <c r="I168" s="1">
        <v>1000</v>
      </c>
      <c r="J168" s="1">
        <f t="shared" si="33"/>
        <v>0.58082191780821912</v>
      </c>
      <c r="K168" s="1">
        <f t="shared" si="34"/>
        <v>580.82191780821915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7"/>
      <c r="X168" s="1">
        <f t="shared" si="35"/>
        <v>580.82191780821915</v>
      </c>
      <c r="Y168" s="12"/>
      <c r="Z168" s="12" t="s">
        <v>963</v>
      </c>
    </row>
    <row r="169" spans="1:26" s="7" customFormat="1" ht="19.5" customHeight="1" x14ac:dyDescent="0.25">
      <c r="A169" s="12" t="s">
        <v>477</v>
      </c>
      <c r="B169" s="12" t="s">
        <v>478</v>
      </c>
      <c r="C169" s="35" t="s">
        <v>479</v>
      </c>
      <c r="D169" s="12" t="s">
        <v>402</v>
      </c>
      <c r="E169" s="12" t="s">
        <v>403</v>
      </c>
      <c r="F169" s="12" t="s">
        <v>404</v>
      </c>
      <c r="G169" s="13">
        <v>42506</v>
      </c>
      <c r="H169" s="63">
        <v>45869</v>
      </c>
      <c r="I169" s="1">
        <v>1000</v>
      </c>
      <c r="J169" s="1">
        <f t="shared" si="33"/>
        <v>0.58082191780821912</v>
      </c>
      <c r="K169" s="1">
        <f t="shared" si="34"/>
        <v>580.82191780821915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7"/>
      <c r="X169" s="1">
        <f t="shared" si="35"/>
        <v>580.82191780821915</v>
      </c>
      <c r="Y169" s="12"/>
      <c r="Z169" s="12" t="s">
        <v>963</v>
      </c>
    </row>
    <row r="170" spans="1:26" s="7" customFormat="1" ht="19.5" customHeight="1" x14ac:dyDescent="0.25">
      <c r="A170" s="12" t="s">
        <v>480</v>
      </c>
      <c r="B170" s="12" t="s">
        <v>481</v>
      </c>
      <c r="C170" s="35" t="s">
        <v>482</v>
      </c>
      <c r="D170" s="12" t="s">
        <v>402</v>
      </c>
      <c r="E170" s="12" t="s">
        <v>403</v>
      </c>
      <c r="F170" s="12" t="s">
        <v>430</v>
      </c>
      <c r="G170" s="13">
        <v>42523</v>
      </c>
      <c r="H170" s="63">
        <v>45869</v>
      </c>
      <c r="I170" s="1">
        <v>1000</v>
      </c>
      <c r="J170" s="1">
        <f t="shared" si="33"/>
        <v>0.58082191780821912</v>
      </c>
      <c r="K170" s="1">
        <f t="shared" si="34"/>
        <v>580.82191780821915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7"/>
      <c r="X170" s="1">
        <f t="shared" si="35"/>
        <v>580.82191780821915</v>
      </c>
      <c r="Y170" s="12"/>
      <c r="Z170" s="12" t="s">
        <v>963</v>
      </c>
    </row>
    <row r="171" spans="1:26" s="7" customFormat="1" ht="19.5" customHeight="1" x14ac:dyDescent="0.25">
      <c r="A171" s="12" t="s">
        <v>483</v>
      </c>
      <c r="B171" s="12" t="s">
        <v>484</v>
      </c>
      <c r="C171" s="35" t="s">
        <v>485</v>
      </c>
      <c r="D171" s="12" t="s">
        <v>402</v>
      </c>
      <c r="E171" s="12" t="s">
        <v>403</v>
      </c>
      <c r="F171" s="12" t="s">
        <v>404</v>
      </c>
      <c r="G171" s="13">
        <v>42522</v>
      </c>
      <c r="H171" s="63">
        <v>45869</v>
      </c>
      <c r="I171" s="1">
        <v>1000</v>
      </c>
      <c r="J171" s="1">
        <f t="shared" si="33"/>
        <v>0.58082191780821912</v>
      </c>
      <c r="K171" s="1">
        <f t="shared" si="34"/>
        <v>580.82191780821915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7"/>
      <c r="X171" s="1">
        <f t="shared" si="35"/>
        <v>580.82191780821915</v>
      </c>
      <c r="Y171" s="12"/>
      <c r="Z171" s="12" t="s">
        <v>963</v>
      </c>
    </row>
    <row r="172" spans="1:26" s="7" customFormat="1" ht="19.5" customHeight="1" x14ac:dyDescent="0.25">
      <c r="A172" s="12" t="s">
        <v>486</v>
      </c>
      <c r="B172" s="12" t="s">
        <v>487</v>
      </c>
      <c r="C172" s="35" t="s">
        <v>488</v>
      </c>
      <c r="D172" s="12" t="s">
        <v>402</v>
      </c>
      <c r="E172" s="12" t="s">
        <v>403</v>
      </c>
      <c r="F172" s="12" t="s">
        <v>404</v>
      </c>
      <c r="G172" s="13">
        <v>42522</v>
      </c>
      <c r="H172" s="63">
        <v>45869</v>
      </c>
      <c r="I172" s="1">
        <v>1000</v>
      </c>
      <c r="J172" s="1">
        <f t="shared" si="33"/>
        <v>0.58082191780821912</v>
      </c>
      <c r="K172" s="1">
        <f t="shared" si="34"/>
        <v>580.82191780821915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7"/>
      <c r="X172" s="1">
        <f t="shared" si="35"/>
        <v>580.82191780821915</v>
      </c>
      <c r="Y172" s="12"/>
      <c r="Z172" s="12" t="s">
        <v>963</v>
      </c>
    </row>
    <row r="173" spans="1:26" s="7" customFormat="1" ht="19.5" customHeight="1" x14ac:dyDescent="0.25">
      <c r="A173" s="12" t="s">
        <v>489</v>
      </c>
      <c r="B173" s="12" t="s">
        <v>490</v>
      </c>
      <c r="C173" s="35" t="s">
        <v>491</v>
      </c>
      <c r="D173" s="12" t="s">
        <v>402</v>
      </c>
      <c r="E173" s="12" t="s">
        <v>403</v>
      </c>
      <c r="F173" s="12" t="s">
        <v>404</v>
      </c>
      <c r="G173" s="13">
        <v>42522</v>
      </c>
      <c r="H173" s="63">
        <v>45869</v>
      </c>
      <c r="I173" s="1">
        <v>1000</v>
      </c>
      <c r="J173" s="1">
        <f t="shared" si="33"/>
        <v>0.58082191780821912</v>
      </c>
      <c r="K173" s="1">
        <f t="shared" si="34"/>
        <v>580.82191780821915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47"/>
      <c r="X173" s="1">
        <f t="shared" si="35"/>
        <v>580.82191780821915</v>
      </c>
      <c r="Y173" s="12"/>
      <c r="Z173" s="12" t="s">
        <v>963</v>
      </c>
    </row>
    <row r="174" spans="1:26" s="7" customFormat="1" ht="19.5" customHeight="1" x14ac:dyDescent="0.25">
      <c r="A174" s="12" t="s">
        <v>492</v>
      </c>
      <c r="B174" s="12" t="s">
        <v>493</v>
      </c>
      <c r="C174" s="35" t="s">
        <v>494</v>
      </c>
      <c r="D174" s="12" t="s">
        <v>402</v>
      </c>
      <c r="E174" s="12" t="s">
        <v>408</v>
      </c>
      <c r="F174" s="12" t="s">
        <v>404</v>
      </c>
      <c r="G174" s="13">
        <v>42522</v>
      </c>
      <c r="H174" s="63">
        <v>45869</v>
      </c>
      <c r="I174" s="1">
        <v>1000</v>
      </c>
      <c r="J174" s="1">
        <f t="shared" si="33"/>
        <v>0.58082191780821912</v>
      </c>
      <c r="K174" s="1">
        <f t="shared" si="34"/>
        <v>580.82191780821915</v>
      </c>
      <c r="L174" s="1">
        <v>90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47"/>
      <c r="X174" s="1">
        <f t="shared" si="35"/>
        <v>490.82191780821915</v>
      </c>
      <c r="Y174" s="12"/>
      <c r="Z174" s="12" t="s">
        <v>963</v>
      </c>
    </row>
    <row r="175" spans="1:26" s="7" customFormat="1" ht="19.5" customHeight="1" x14ac:dyDescent="0.25">
      <c r="A175" s="12" t="s">
        <v>495</v>
      </c>
      <c r="B175" s="12" t="s">
        <v>496</v>
      </c>
      <c r="C175" s="35" t="s">
        <v>497</v>
      </c>
      <c r="D175" s="12" t="s">
        <v>402</v>
      </c>
      <c r="E175" s="12" t="s">
        <v>408</v>
      </c>
      <c r="F175" s="12" t="s">
        <v>404</v>
      </c>
      <c r="G175" s="13">
        <v>42522</v>
      </c>
      <c r="H175" s="63">
        <v>45869</v>
      </c>
      <c r="I175" s="1">
        <v>1000</v>
      </c>
      <c r="J175" s="1">
        <f t="shared" si="33"/>
        <v>0.58082191780821912</v>
      </c>
      <c r="K175" s="1">
        <f t="shared" si="34"/>
        <v>580.82191780821915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47"/>
      <c r="X175" s="1">
        <f t="shared" si="35"/>
        <v>580.82191780821915</v>
      </c>
      <c r="Y175" s="12"/>
      <c r="Z175" s="12" t="s">
        <v>963</v>
      </c>
    </row>
    <row r="176" spans="1:26" s="7" customFormat="1" ht="19.5" customHeight="1" x14ac:dyDescent="0.25">
      <c r="A176" s="12" t="s">
        <v>498</v>
      </c>
      <c r="B176" s="12" t="s">
        <v>499</v>
      </c>
      <c r="C176" s="35" t="s">
        <v>500</v>
      </c>
      <c r="D176" s="12" t="s">
        <v>402</v>
      </c>
      <c r="E176" s="12" t="s">
        <v>403</v>
      </c>
      <c r="F176" s="12" t="s">
        <v>404</v>
      </c>
      <c r="G176" s="13">
        <v>42523</v>
      </c>
      <c r="H176" s="63">
        <v>45869</v>
      </c>
      <c r="I176" s="1">
        <v>1000</v>
      </c>
      <c r="J176" s="1">
        <f t="shared" si="33"/>
        <v>0.58082191780821912</v>
      </c>
      <c r="K176" s="1">
        <f t="shared" si="34"/>
        <v>580.82191780821915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47"/>
      <c r="X176" s="1">
        <f t="shared" si="35"/>
        <v>580.82191780821915</v>
      </c>
      <c r="Y176" s="12"/>
      <c r="Z176" s="12" t="s">
        <v>963</v>
      </c>
    </row>
    <row r="177" spans="1:26" s="7" customFormat="1" ht="19.5" customHeight="1" x14ac:dyDescent="0.25">
      <c r="A177" s="12" t="s">
        <v>501</v>
      </c>
      <c r="B177" s="12" t="s">
        <v>502</v>
      </c>
      <c r="C177" s="35" t="s">
        <v>503</v>
      </c>
      <c r="D177" s="12" t="s">
        <v>402</v>
      </c>
      <c r="E177" s="12" t="s">
        <v>403</v>
      </c>
      <c r="F177" s="12" t="s">
        <v>404</v>
      </c>
      <c r="G177" s="13">
        <v>42523</v>
      </c>
      <c r="H177" s="63">
        <v>45869</v>
      </c>
      <c r="I177" s="1">
        <v>1000</v>
      </c>
      <c r="J177" s="1">
        <f t="shared" si="33"/>
        <v>0.58082191780821912</v>
      </c>
      <c r="K177" s="1">
        <f t="shared" si="34"/>
        <v>580.82191780821915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47"/>
      <c r="X177" s="1">
        <f t="shared" si="35"/>
        <v>580.82191780821915</v>
      </c>
      <c r="Y177" s="12"/>
      <c r="Z177" s="12" t="s">
        <v>963</v>
      </c>
    </row>
    <row r="178" spans="1:26" s="7" customFormat="1" ht="19.5" customHeight="1" x14ac:dyDescent="0.25">
      <c r="A178" s="12" t="s">
        <v>504</v>
      </c>
      <c r="B178" s="12" t="s">
        <v>505</v>
      </c>
      <c r="C178" s="35" t="s">
        <v>506</v>
      </c>
      <c r="D178" s="12" t="s">
        <v>402</v>
      </c>
      <c r="E178" s="12" t="s">
        <v>403</v>
      </c>
      <c r="F178" s="12" t="s">
        <v>404</v>
      </c>
      <c r="G178" s="13">
        <v>42523</v>
      </c>
      <c r="H178" s="63">
        <v>45869</v>
      </c>
      <c r="I178" s="1">
        <v>1000</v>
      </c>
      <c r="J178" s="1">
        <f t="shared" si="33"/>
        <v>0.58082191780821912</v>
      </c>
      <c r="K178" s="1">
        <f t="shared" si="34"/>
        <v>580.82191780821915</v>
      </c>
      <c r="L178" s="1">
        <v>90</v>
      </c>
      <c r="M178" s="1">
        <v>102</v>
      </c>
      <c r="N178" s="1"/>
      <c r="O178" s="1"/>
      <c r="P178" s="1"/>
      <c r="Q178" s="1"/>
      <c r="R178" s="1"/>
      <c r="S178" s="1"/>
      <c r="T178" s="1"/>
      <c r="U178" s="1"/>
      <c r="V178" s="1"/>
      <c r="W178" s="47"/>
      <c r="X178" s="1">
        <f t="shared" si="35"/>
        <v>388.82191780821915</v>
      </c>
      <c r="Y178" s="12"/>
      <c r="Z178" s="12" t="s">
        <v>963</v>
      </c>
    </row>
    <row r="179" spans="1:26" s="7" customFormat="1" ht="19.5" customHeight="1" x14ac:dyDescent="0.25">
      <c r="A179" s="12" t="s">
        <v>507</v>
      </c>
      <c r="B179" s="12" t="s">
        <v>508</v>
      </c>
      <c r="C179" s="35" t="s">
        <v>509</v>
      </c>
      <c r="D179" s="12" t="s">
        <v>402</v>
      </c>
      <c r="E179" s="12" t="s">
        <v>408</v>
      </c>
      <c r="F179" s="12" t="s">
        <v>404</v>
      </c>
      <c r="G179" s="13">
        <v>42523</v>
      </c>
      <c r="H179" s="63">
        <v>45869</v>
      </c>
      <c r="I179" s="1">
        <v>1000</v>
      </c>
      <c r="J179" s="1">
        <f t="shared" si="33"/>
        <v>0.58082191780821912</v>
      </c>
      <c r="K179" s="1">
        <f t="shared" si="34"/>
        <v>580.82191780821915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47"/>
      <c r="X179" s="1">
        <f t="shared" si="35"/>
        <v>580.82191780821915</v>
      </c>
      <c r="Y179" s="12"/>
      <c r="Z179" s="12" t="s">
        <v>963</v>
      </c>
    </row>
    <row r="180" spans="1:26" s="7" customFormat="1" ht="19.5" customHeight="1" x14ac:dyDescent="0.25">
      <c r="A180" s="12" t="s">
        <v>510</v>
      </c>
      <c r="B180" s="12" t="s">
        <v>511</v>
      </c>
      <c r="C180" s="35" t="s">
        <v>512</v>
      </c>
      <c r="D180" s="12" t="s">
        <v>402</v>
      </c>
      <c r="E180" s="12" t="s">
        <v>403</v>
      </c>
      <c r="F180" s="12" t="s">
        <v>404</v>
      </c>
      <c r="G180" s="13">
        <v>42523</v>
      </c>
      <c r="H180" s="63">
        <v>45869</v>
      </c>
      <c r="I180" s="1">
        <v>1000</v>
      </c>
      <c r="J180" s="1">
        <f t="shared" si="33"/>
        <v>0.58082191780821912</v>
      </c>
      <c r="K180" s="1">
        <f t="shared" si="34"/>
        <v>580.82191780821915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47"/>
      <c r="X180" s="1">
        <f t="shared" si="35"/>
        <v>580.82191780821915</v>
      </c>
      <c r="Y180" s="12"/>
      <c r="Z180" s="12" t="s">
        <v>963</v>
      </c>
    </row>
    <row r="181" spans="1:26" s="7" customFormat="1" ht="19.5" customHeight="1" x14ac:dyDescent="0.25">
      <c r="A181" s="12" t="s">
        <v>513</v>
      </c>
      <c r="B181" s="12" t="s">
        <v>514</v>
      </c>
      <c r="C181" s="35" t="s">
        <v>515</v>
      </c>
      <c r="D181" s="12" t="s">
        <v>402</v>
      </c>
      <c r="E181" s="12" t="s">
        <v>403</v>
      </c>
      <c r="F181" s="12" t="s">
        <v>404</v>
      </c>
      <c r="G181" s="13">
        <v>42523</v>
      </c>
      <c r="H181" s="63">
        <v>45869</v>
      </c>
      <c r="I181" s="1">
        <v>1000</v>
      </c>
      <c r="J181" s="1">
        <f t="shared" si="33"/>
        <v>0.58082191780821912</v>
      </c>
      <c r="K181" s="1">
        <f t="shared" si="34"/>
        <v>580.82191780821915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47"/>
      <c r="X181" s="1">
        <f t="shared" si="35"/>
        <v>580.82191780821915</v>
      </c>
      <c r="Y181" s="12"/>
      <c r="Z181" s="12" t="s">
        <v>963</v>
      </c>
    </row>
    <row r="182" spans="1:26" s="7" customFormat="1" ht="19.5" customHeight="1" x14ac:dyDescent="0.25">
      <c r="A182" s="12" t="s">
        <v>516</v>
      </c>
      <c r="B182" s="12" t="s">
        <v>517</v>
      </c>
      <c r="C182" s="35" t="s">
        <v>518</v>
      </c>
      <c r="D182" s="12" t="s">
        <v>402</v>
      </c>
      <c r="E182" s="12" t="s">
        <v>403</v>
      </c>
      <c r="F182" s="12" t="s">
        <v>404</v>
      </c>
      <c r="G182" s="13">
        <v>42523</v>
      </c>
      <c r="H182" s="63">
        <v>45869</v>
      </c>
      <c r="I182" s="1">
        <v>1000</v>
      </c>
      <c r="J182" s="1">
        <f t="shared" si="33"/>
        <v>0.58082191780821912</v>
      </c>
      <c r="K182" s="1">
        <f t="shared" si="34"/>
        <v>580.82191780821915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47"/>
      <c r="X182" s="1">
        <f t="shared" si="35"/>
        <v>580.82191780821915</v>
      </c>
      <c r="Y182" s="12"/>
      <c r="Z182" s="12" t="s">
        <v>963</v>
      </c>
    </row>
    <row r="183" spans="1:26" s="7" customFormat="1" ht="19.5" customHeight="1" x14ac:dyDescent="0.25">
      <c r="A183" s="12" t="s">
        <v>519</v>
      </c>
      <c r="B183" s="12" t="s">
        <v>520</v>
      </c>
      <c r="C183" s="35" t="s">
        <v>521</v>
      </c>
      <c r="D183" s="12" t="s">
        <v>402</v>
      </c>
      <c r="E183" s="12" t="s">
        <v>403</v>
      </c>
      <c r="F183" s="12" t="s">
        <v>404</v>
      </c>
      <c r="G183" s="13">
        <v>42523</v>
      </c>
      <c r="H183" s="63">
        <v>45869</v>
      </c>
      <c r="I183" s="1">
        <v>1000</v>
      </c>
      <c r="J183" s="1">
        <f t="shared" si="33"/>
        <v>0.58082191780821912</v>
      </c>
      <c r="K183" s="1">
        <f t="shared" si="34"/>
        <v>580.82191780821915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47"/>
      <c r="X183" s="1">
        <f t="shared" si="35"/>
        <v>580.82191780821915</v>
      </c>
      <c r="Y183" s="12"/>
      <c r="Z183" s="12" t="s">
        <v>963</v>
      </c>
    </row>
    <row r="184" spans="1:26" s="7" customFormat="1" ht="19.5" customHeight="1" x14ac:dyDescent="0.25">
      <c r="A184" s="12" t="s">
        <v>522</v>
      </c>
      <c r="B184" s="12" t="s">
        <v>523</v>
      </c>
      <c r="C184" s="35" t="s">
        <v>524</v>
      </c>
      <c r="D184" s="12" t="s">
        <v>402</v>
      </c>
      <c r="E184" s="12" t="s">
        <v>403</v>
      </c>
      <c r="F184" s="12" t="s">
        <v>430</v>
      </c>
      <c r="G184" s="13">
        <v>42562</v>
      </c>
      <c r="H184" s="63">
        <v>45869</v>
      </c>
      <c r="I184" s="1">
        <v>1000</v>
      </c>
      <c r="J184" s="1">
        <f t="shared" si="33"/>
        <v>0.58082191780821912</v>
      </c>
      <c r="K184" s="1">
        <f t="shared" si="34"/>
        <v>580.82191780821915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47"/>
      <c r="X184" s="1">
        <f t="shared" si="35"/>
        <v>580.82191780821915</v>
      </c>
      <c r="Y184" s="12"/>
      <c r="Z184" s="12" t="s">
        <v>963</v>
      </c>
    </row>
    <row r="185" spans="1:26" s="7" customFormat="1" ht="19.5" customHeight="1" x14ac:dyDescent="0.25">
      <c r="A185" s="12" t="s">
        <v>525</v>
      </c>
      <c r="B185" s="12" t="s">
        <v>526</v>
      </c>
      <c r="C185" s="35" t="s">
        <v>527</v>
      </c>
      <c r="D185" s="12" t="s">
        <v>402</v>
      </c>
      <c r="E185" s="12" t="s">
        <v>403</v>
      </c>
      <c r="F185" s="12" t="s">
        <v>404</v>
      </c>
      <c r="G185" s="13">
        <v>42614</v>
      </c>
      <c r="H185" s="63">
        <v>45869</v>
      </c>
      <c r="I185" s="1">
        <v>1000</v>
      </c>
      <c r="J185" s="1">
        <f t="shared" si="33"/>
        <v>0.58082191780821912</v>
      </c>
      <c r="K185" s="1">
        <f t="shared" si="34"/>
        <v>580.82191780821915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47"/>
      <c r="X185" s="1">
        <f t="shared" si="35"/>
        <v>580.82191780821915</v>
      </c>
      <c r="Y185" s="12"/>
      <c r="Z185" s="12" t="s">
        <v>963</v>
      </c>
    </row>
    <row r="186" spans="1:26" s="7" customFormat="1" ht="19.5" customHeight="1" x14ac:dyDescent="0.25">
      <c r="A186" s="12" t="s">
        <v>528</v>
      </c>
      <c r="B186" s="12" t="s">
        <v>529</v>
      </c>
      <c r="C186" s="35" t="s">
        <v>530</v>
      </c>
      <c r="D186" s="12" t="s">
        <v>402</v>
      </c>
      <c r="E186" s="12" t="s">
        <v>403</v>
      </c>
      <c r="F186" s="12" t="s">
        <v>404</v>
      </c>
      <c r="G186" s="13">
        <v>42614</v>
      </c>
      <c r="H186" s="63">
        <v>45869</v>
      </c>
      <c r="I186" s="1">
        <v>1000</v>
      </c>
      <c r="J186" s="1">
        <f t="shared" si="33"/>
        <v>0.58082191780821912</v>
      </c>
      <c r="K186" s="1">
        <f t="shared" si="34"/>
        <v>580.82191780821915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47"/>
      <c r="X186" s="1">
        <f t="shared" si="35"/>
        <v>580.82191780821915</v>
      </c>
      <c r="Y186" s="12"/>
      <c r="Z186" s="12" t="s">
        <v>963</v>
      </c>
    </row>
    <row r="187" spans="1:26" s="7" customFormat="1" ht="19.5" customHeight="1" x14ac:dyDescent="0.25">
      <c r="A187" s="12" t="s">
        <v>531</v>
      </c>
      <c r="B187" s="12" t="s">
        <v>532</v>
      </c>
      <c r="C187" s="35" t="s">
        <v>533</v>
      </c>
      <c r="D187" s="12" t="s">
        <v>402</v>
      </c>
      <c r="E187" s="12" t="s">
        <v>403</v>
      </c>
      <c r="F187" s="12" t="s">
        <v>430</v>
      </c>
      <c r="G187" s="13">
        <v>42647</v>
      </c>
      <c r="H187" s="63">
        <v>45869</v>
      </c>
      <c r="I187" s="1">
        <v>1000</v>
      </c>
      <c r="J187" s="1">
        <f t="shared" si="33"/>
        <v>0.58082191780821912</v>
      </c>
      <c r="K187" s="1">
        <f t="shared" si="34"/>
        <v>580.82191780821915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47"/>
      <c r="X187" s="1">
        <f t="shared" si="35"/>
        <v>580.82191780821915</v>
      </c>
      <c r="Y187" s="12"/>
      <c r="Z187" s="12" t="s">
        <v>963</v>
      </c>
    </row>
    <row r="188" spans="1:26" s="7" customFormat="1" ht="19.5" customHeight="1" x14ac:dyDescent="0.25">
      <c r="A188" s="12" t="s">
        <v>534</v>
      </c>
      <c r="B188" s="12" t="s">
        <v>535</v>
      </c>
      <c r="C188" s="35" t="s">
        <v>536</v>
      </c>
      <c r="D188" s="12" t="s">
        <v>402</v>
      </c>
      <c r="E188" s="12" t="s">
        <v>403</v>
      </c>
      <c r="F188" s="12" t="s">
        <v>404</v>
      </c>
      <c r="G188" s="13">
        <v>42647</v>
      </c>
      <c r="H188" s="63">
        <v>45869</v>
      </c>
      <c r="I188" s="1">
        <v>1000</v>
      </c>
      <c r="J188" s="1">
        <f t="shared" si="33"/>
        <v>0.58082191780821912</v>
      </c>
      <c r="K188" s="1">
        <f t="shared" si="34"/>
        <v>580.82191780821915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47"/>
      <c r="X188" s="1">
        <f t="shared" si="35"/>
        <v>580.82191780821915</v>
      </c>
      <c r="Y188" s="12"/>
      <c r="Z188" s="12" t="s">
        <v>963</v>
      </c>
    </row>
    <row r="189" spans="1:26" s="7" customFormat="1" ht="19.5" customHeight="1" x14ac:dyDescent="0.25">
      <c r="A189" s="12" t="s">
        <v>537</v>
      </c>
      <c r="B189" s="12" t="s">
        <v>538</v>
      </c>
      <c r="C189" s="35" t="s">
        <v>539</v>
      </c>
      <c r="D189" s="12" t="s">
        <v>402</v>
      </c>
      <c r="E189" s="12" t="s">
        <v>403</v>
      </c>
      <c r="F189" s="12" t="s">
        <v>404</v>
      </c>
      <c r="G189" s="13">
        <v>42649</v>
      </c>
      <c r="H189" s="63">
        <v>45869</v>
      </c>
      <c r="I189" s="1">
        <v>1000</v>
      </c>
      <c r="J189" s="1">
        <f t="shared" si="33"/>
        <v>0.58082191780821912</v>
      </c>
      <c r="K189" s="1">
        <f t="shared" si="34"/>
        <v>580.82191780821915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47"/>
      <c r="X189" s="1">
        <f t="shared" si="35"/>
        <v>580.82191780821915</v>
      </c>
      <c r="Y189" s="12"/>
      <c r="Z189" s="12" t="s">
        <v>963</v>
      </c>
    </row>
    <row r="190" spans="1:26" s="7" customFormat="1" ht="19.5" customHeight="1" x14ac:dyDescent="0.25">
      <c r="A190" s="12" t="s">
        <v>540</v>
      </c>
      <c r="B190" s="12" t="s">
        <v>541</v>
      </c>
      <c r="C190" s="35" t="s">
        <v>542</v>
      </c>
      <c r="D190" s="12" t="s">
        <v>402</v>
      </c>
      <c r="E190" s="12" t="s">
        <v>403</v>
      </c>
      <c r="F190" s="12" t="s">
        <v>404</v>
      </c>
      <c r="G190" s="13">
        <v>42675</v>
      </c>
      <c r="H190" s="63">
        <v>45869</v>
      </c>
      <c r="I190" s="1">
        <v>1000</v>
      </c>
      <c r="J190" s="1">
        <f t="shared" si="33"/>
        <v>0.58082191780821912</v>
      </c>
      <c r="K190" s="1">
        <f t="shared" si="34"/>
        <v>580.82191780821915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47"/>
      <c r="X190" s="1">
        <f t="shared" si="35"/>
        <v>580.82191780821915</v>
      </c>
      <c r="Y190" s="12"/>
      <c r="Z190" s="12" t="s">
        <v>963</v>
      </c>
    </row>
    <row r="191" spans="1:26" s="7" customFormat="1" ht="19.5" customHeight="1" x14ac:dyDescent="0.25">
      <c r="A191" s="12" t="s">
        <v>543</v>
      </c>
      <c r="B191" s="12" t="s">
        <v>544</v>
      </c>
      <c r="C191" s="35" t="s">
        <v>545</v>
      </c>
      <c r="D191" s="12" t="s">
        <v>402</v>
      </c>
      <c r="E191" s="12" t="s">
        <v>403</v>
      </c>
      <c r="F191" s="12" t="s">
        <v>430</v>
      </c>
      <c r="G191" s="13">
        <v>42744</v>
      </c>
      <c r="H191" s="63">
        <v>45869</v>
      </c>
      <c r="I191" s="1">
        <v>1000</v>
      </c>
      <c r="J191" s="1">
        <f t="shared" si="33"/>
        <v>0.58082191780821912</v>
      </c>
      <c r="K191" s="1">
        <f t="shared" si="34"/>
        <v>580.82191780821915</v>
      </c>
      <c r="L191" s="1">
        <v>47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47"/>
      <c r="X191" s="1">
        <f t="shared" si="35"/>
        <v>533.82191780821915</v>
      </c>
      <c r="Y191" s="12"/>
      <c r="Z191" s="12" t="s">
        <v>963</v>
      </c>
    </row>
    <row r="192" spans="1:26" s="7" customFormat="1" ht="19.5" customHeight="1" x14ac:dyDescent="0.25">
      <c r="A192" s="12" t="s">
        <v>546</v>
      </c>
      <c r="B192" s="12" t="s">
        <v>547</v>
      </c>
      <c r="C192" s="35" t="s">
        <v>548</v>
      </c>
      <c r="D192" s="12" t="s">
        <v>402</v>
      </c>
      <c r="E192" s="12" t="s">
        <v>403</v>
      </c>
      <c r="F192" s="12" t="s">
        <v>430</v>
      </c>
      <c r="G192" s="13">
        <v>42744</v>
      </c>
      <c r="H192" s="63">
        <v>45869</v>
      </c>
      <c r="I192" s="1">
        <v>1000</v>
      </c>
      <c r="J192" s="1">
        <f t="shared" si="33"/>
        <v>0.58082191780821912</v>
      </c>
      <c r="K192" s="1">
        <f t="shared" si="34"/>
        <v>580.82191780821915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47"/>
      <c r="X192" s="1">
        <f t="shared" si="35"/>
        <v>580.82191780821915</v>
      </c>
      <c r="Y192" s="12"/>
      <c r="Z192" s="12" t="s">
        <v>963</v>
      </c>
    </row>
    <row r="193" spans="1:26" s="7" customFormat="1" ht="19.5" customHeight="1" x14ac:dyDescent="0.25">
      <c r="A193" s="12" t="s">
        <v>549</v>
      </c>
      <c r="B193" s="12" t="s">
        <v>550</v>
      </c>
      <c r="C193" s="35" t="s">
        <v>551</v>
      </c>
      <c r="D193" s="12" t="s">
        <v>402</v>
      </c>
      <c r="E193" s="12" t="s">
        <v>403</v>
      </c>
      <c r="F193" s="12" t="s">
        <v>404</v>
      </c>
      <c r="G193" s="13">
        <v>42746</v>
      </c>
      <c r="H193" s="63">
        <v>45869</v>
      </c>
      <c r="I193" s="1">
        <v>1000</v>
      </c>
      <c r="J193" s="1">
        <f t="shared" si="33"/>
        <v>0.58082191780821912</v>
      </c>
      <c r="K193" s="1">
        <f t="shared" si="34"/>
        <v>580.82191780821915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47"/>
      <c r="X193" s="1">
        <f t="shared" si="35"/>
        <v>580.82191780821915</v>
      </c>
      <c r="Y193" s="12"/>
      <c r="Z193" s="12" t="s">
        <v>963</v>
      </c>
    </row>
    <row r="194" spans="1:26" s="7" customFormat="1" ht="19.5" customHeight="1" x14ac:dyDescent="0.25">
      <c r="A194" s="12" t="s">
        <v>552</v>
      </c>
      <c r="B194" s="12" t="s">
        <v>553</v>
      </c>
      <c r="C194" s="35" t="s">
        <v>554</v>
      </c>
      <c r="D194" s="12" t="s">
        <v>402</v>
      </c>
      <c r="E194" s="12" t="s">
        <v>403</v>
      </c>
      <c r="F194" s="12" t="s">
        <v>430</v>
      </c>
      <c r="G194" s="13">
        <v>42795</v>
      </c>
      <c r="H194" s="63">
        <v>45869</v>
      </c>
      <c r="I194" s="1">
        <v>1000</v>
      </c>
      <c r="J194" s="1">
        <f t="shared" si="33"/>
        <v>0.58082191780821912</v>
      </c>
      <c r="K194" s="1">
        <f t="shared" si="34"/>
        <v>580.82191780821915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47"/>
      <c r="X194" s="1">
        <f t="shared" si="35"/>
        <v>580.82191780821915</v>
      </c>
      <c r="Y194" s="12"/>
      <c r="Z194" s="12" t="s">
        <v>963</v>
      </c>
    </row>
    <row r="195" spans="1:26" s="7" customFormat="1" ht="19.5" customHeight="1" x14ac:dyDescent="0.25">
      <c r="A195" s="12" t="s">
        <v>555</v>
      </c>
      <c r="B195" s="12" t="s">
        <v>556</v>
      </c>
      <c r="C195" s="35" t="s">
        <v>557</v>
      </c>
      <c r="D195" s="12" t="s">
        <v>402</v>
      </c>
      <c r="E195" s="12" t="s">
        <v>403</v>
      </c>
      <c r="F195" s="12" t="s">
        <v>430</v>
      </c>
      <c r="G195" s="13">
        <v>42857</v>
      </c>
      <c r="H195" s="63">
        <v>45869</v>
      </c>
      <c r="I195" s="1">
        <v>1000</v>
      </c>
      <c r="J195" s="1">
        <f t="shared" si="33"/>
        <v>0.58082191780821912</v>
      </c>
      <c r="K195" s="1">
        <f t="shared" si="34"/>
        <v>580.82191780821915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47"/>
      <c r="X195" s="1">
        <f t="shared" ref="X195:X258" si="36">K195-(SUM(L195:W195))</f>
        <v>580.82191780821915</v>
      </c>
      <c r="Y195" s="12"/>
      <c r="Z195" s="12" t="s">
        <v>963</v>
      </c>
    </row>
    <row r="196" spans="1:26" s="7" customFormat="1" ht="19.5" customHeight="1" x14ac:dyDescent="0.25">
      <c r="A196" s="12" t="s">
        <v>558</v>
      </c>
      <c r="B196" s="12" t="s">
        <v>559</v>
      </c>
      <c r="C196" s="35" t="s">
        <v>560</v>
      </c>
      <c r="D196" s="12" t="s">
        <v>402</v>
      </c>
      <c r="E196" s="12" t="s">
        <v>403</v>
      </c>
      <c r="F196" s="12" t="s">
        <v>404</v>
      </c>
      <c r="G196" s="13">
        <v>42857</v>
      </c>
      <c r="H196" s="63">
        <v>45869</v>
      </c>
      <c r="I196" s="1">
        <v>1000</v>
      </c>
      <c r="J196" s="1">
        <f t="shared" si="33"/>
        <v>0.58082191780821912</v>
      </c>
      <c r="K196" s="1">
        <f t="shared" si="34"/>
        <v>580.82191780821915</v>
      </c>
      <c r="L196" s="1"/>
      <c r="M196" s="1">
        <f>100+34</f>
        <v>134</v>
      </c>
      <c r="N196" s="1"/>
      <c r="O196" s="1"/>
      <c r="P196" s="1"/>
      <c r="Q196" s="1"/>
      <c r="R196" s="1"/>
      <c r="S196" s="1"/>
      <c r="T196" s="1"/>
      <c r="U196" s="1"/>
      <c r="V196" s="1"/>
      <c r="W196" s="47"/>
      <c r="X196" s="1">
        <f t="shared" si="36"/>
        <v>446.82191780821915</v>
      </c>
      <c r="Y196" s="12"/>
      <c r="Z196" s="12" t="s">
        <v>963</v>
      </c>
    </row>
    <row r="197" spans="1:26" s="7" customFormat="1" ht="19.5" customHeight="1" x14ac:dyDescent="0.25">
      <c r="A197" s="12" t="s">
        <v>561</v>
      </c>
      <c r="B197" s="12" t="s">
        <v>562</v>
      </c>
      <c r="C197" s="35" t="s">
        <v>563</v>
      </c>
      <c r="D197" s="12" t="s">
        <v>402</v>
      </c>
      <c r="E197" s="12" t="s">
        <v>403</v>
      </c>
      <c r="F197" s="12" t="s">
        <v>404</v>
      </c>
      <c r="G197" s="13">
        <v>42982</v>
      </c>
      <c r="H197" s="63">
        <v>45869</v>
      </c>
      <c r="I197" s="1">
        <v>1000</v>
      </c>
      <c r="J197" s="1">
        <f t="shared" si="33"/>
        <v>0.58082191780821912</v>
      </c>
      <c r="K197" s="1">
        <f t="shared" si="34"/>
        <v>580.82191780821915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47"/>
      <c r="X197" s="1">
        <f t="shared" si="36"/>
        <v>580.82191780821915</v>
      </c>
      <c r="Y197" s="12"/>
      <c r="Z197" s="12" t="s">
        <v>963</v>
      </c>
    </row>
    <row r="198" spans="1:26" s="7" customFormat="1" ht="19.5" customHeight="1" x14ac:dyDescent="0.25">
      <c r="A198" s="12" t="s">
        <v>564</v>
      </c>
      <c r="B198" s="12" t="s">
        <v>565</v>
      </c>
      <c r="C198" s="35" t="s">
        <v>566</v>
      </c>
      <c r="D198" s="12" t="s">
        <v>402</v>
      </c>
      <c r="E198" s="12" t="s">
        <v>403</v>
      </c>
      <c r="F198" s="12" t="s">
        <v>404</v>
      </c>
      <c r="G198" s="13">
        <v>42982</v>
      </c>
      <c r="H198" s="63">
        <v>45869</v>
      </c>
      <c r="I198" s="1">
        <v>1000</v>
      </c>
      <c r="J198" s="1">
        <f t="shared" si="33"/>
        <v>0.58082191780821912</v>
      </c>
      <c r="K198" s="1">
        <f t="shared" si="34"/>
        <v>580.82191780821915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47"/>
      <c r="X198" s="1">
        <f t="shared" si="36"/>
        <v>580.82191780821915</v>
      </c>
      <c r="Y198" s="12"/>
      <c r="Z198" s="12" t="s">
        <v>963</v>
      </c>
    </row>
    <row r="199" spans="1:26" s="7" customFormat="1" ht="19.5" customHeight="1" x14ac:dyDescent="0.25">
      <c r="A199" s="12" t="s">
        <v>567</v>
      </c>
      <c r="B199" s="12" t="s">
        <v>568</v>
      </c>
      <c r="C199" s="35" t="s">
        <v>569</v>
      </c>
      <c r="D199" s="12" t="s">
        <v>402</v>
      </c>
      <c r="E199" s="12" t="s">
        <v>403</v>
      </c>
      <c r="F199" s="12" t="s">
        <v>404</v>
      </c>
      <c r="G199" s="13">
        <v>43102</v>
      </c>
      <c r="H199" s="63">
        <v>45869</v>
      </c>
      <c r="I199" s="1">
        <v>1000</v>
      </c>
      <c r="J199" s="1">
        <f t="shared" si="33"/>
        <v>0.58082191780821912</v>
      </c>
      <c r="K199" s="1">
        <f t="shared" si="34"/>
        <v>580.82191780821915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47"/>
      <c r="X199" s="1">
        <f t="shared" si="36"/>
        <v>580.82191780821915</v>
      </c>
      <c r="Y199" s="12"/>
      <c r="Z199" s="12" t="s">
        <v>963</v>
      </c>
    </row>
    <row r="200" spans="1:26" s="7" customFormat="1" ht="19.5" customHeight="1" x14ac:dyDescent="0.25">
      <c r="A200" s="12" t="s">
        <v>570</v>
      </c>
      <c r="B200" s="12" t="s">
        <v>571</v>
      </c>
      <c r="C200" s="35" t="s">
        <v>572</v>
      </c>
      <c r="D200" s="12" t="s">
        <v>402</v>
      </c>
      <c r="E200" s="12" t="s">
        <v>403</v>
      </c>
      <c r="F200" s="12" t="s">
        <v>404</v>
      </c>
      <c r="G200" s="13">
        <v>43103</v>
      </c>
      <c r="H200" s="63">
        <v>45869</v>
      </c>
      <c r="I200" s="1">
        <v>1000</v>
      </c>
      <c r="J200" s="1">
        <f t="shared" si="33"/>
        <v>0.58082191780821912</v>
      </c>
      <c r="K200" s="1">
        <f t="shared" si="34"/>
        <v>580.82191780821915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47"/>
      <c r="X200" s="1">
        <f t="shared" si="36"/>
        <v>580.82191780821915</v>
      </c>
      <c r="Y200" s="12"/>
      <c r="Z200" s="12" t="s">
        <v>963</v>
      </c>
    </row>
    <row r="201" spans="1:26" s="7" customFormat="1" ht="19.5" customHeight="1" x14ac:dyDescent="0.25">
      <c r="A201" s="12" t="s">
        <v>573</v>
      </c>
      <c r="B201" s="12" t="s">
        <v>574</v>
      </c>
      <c r="C201" s="35" t="s">
        <v>575</v>
      </c>
      <c r="D201" s="12" t="s">
        <v>402</v>
      </c>
      <c r="E201" s="12" t="s">
        <v>403</v>
      </c>
      <c r="F201" s="12" t="s">
        <v>404</v>
      </c>
      <c r="G201" s="13">
        <v>43104</v>
      </c>
      <c r="H201" s="63">
        <v>45869</v>
      </c>
      <c r="I201" s="1">
        <v>1000</v>
      </c>
      <c r="J201" s="1">
        <f t="shared" si="33"/>
        <v>0.58082191780821912</v>
      </c>
      <c r="K201" s="1">
        <f t="shared" si="34"/>
        <v>580.82191780821915</v>
      </c>
      <c r="L201" s="1"/>
      <c r="M201" s="1">
        <v>35</v>
      </c>
      <c r="N201" s="1"/>
      <c r="O201" s="1"/>
      <c r="P201" s="1"/>
      <c r="Q201" s="1"/>
      <c r="R201" s="1"/>
      <c r="S201" s="1"/>
      <c r="T201" s="1"/>
      <c r="U201" s="1"/>
      <c r="V201" s="1"/>
      <c r="W201" s="47"/>
      <c r="X201" s="1">
        <f t="shared" si="36"/>
        <v>545.82191780821915</v>
      </c>
      <c r="Y201" s="12"/>
      <c r="Z201" s="12" t="s">
        <v>963</v>
      </c>
    </row>
    <row r="202" spans="1:26" s="7" customFormat="1" ht="19.5" customHeight="1" x14ac:dyDescent="0.25">
      <c r="A202" s="12" t="s">
        <v>576</v>
      </c>
      <c r="B202" s="12" t="s">
        <v>577</v>
      </c>
      <c r="C202" s="35" t="s">
        <v>578</v>
      </c>
      <c r="D202" s="12" t="s">
        <v>402</v>
      </c>
      <c r="E202" s="12" t="s">
        <v>403</v>
      </c>
      <c r="F202" s="12" t="s">
        <v>404</v>
      </c>
      <c r="G202" s="13">
        <v>43451</v>
      </c>
      <c r="H202" s="63">
        <v>45869</v>
      </c>
      <c r="I202" s="1">
        <v>1000</v>
      </c>
      <c r="J202" s="1">
        <f t="shared" si="33"/>
        <v>0.58082191780821912</v>
      </c>
      <c r="K202" s="1">
        <f t="shared" si="34"/>
        <v>580.82191780821915</v>
      </c>
      <c r="L202" s="1"/>
      <c r="M202" s="1"/>
      <c r="N202" s="1">
        <v>30</v>
      </c>
      <c r="O202" s="1"/>
      <c r="P202" s="1"/>
      <c r="Q202" s="1"/>
      <c r="R202" s="1"/>
      <c r="S202" s="1"/>
      <c r="T202" s="1"/>
      <c r="U202" s="1"/>
      <c r="V202" s="1"/>
      <c r="W202" s="47"/>
      <c r="X202" s="1">
        <f t="shared" si="36"/>
        <v>550.82191780821915</v>
      </c>
      <c r="Y202" s="12"/>
      <c r="Z202" s="12" t="s">
        <v>963</v>
      </c>
    </row>
    <row r="203" spans="1:26" s="7" customFormat="1" ht="19.5" customHeight="1" x14ac:dyDescent="0.25">
      <c r="A203" s="12" t="s">
        <v>579</v>
      </c>
      <c r="B203" s="12" t="s">
        <v>580</v>
      </c>
      <c r="C203" s="35" t="s">
        <v>581</v>
      </c>
      <c r="D203" s="12" t="s">
        <v>402</v>
      </c>
      <c r="E203" s="12" t="s">
        <v>403</v>
      </c>
      <c r="F203" s="12" t="s">
        <v>404</v>
      </c>
      <c r="G203" s="13">
        <v>43132</v>
      </c>
      <c r="H203" s="63">
        <v>45869</v>
      </c>
      <c r="I203" s="1">
        <v>1000</v>
      </c>
      <c r="J203" s="1">
        <f t="shared" si="33"/>
        <v>0.58082191780821912</v>
      </c>
      <c r="K203" s="1">
        <f t="shared" si="34"/>
        <v>580.82191780821915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47"/>
      <c r="X203" s="1">
        <f t="shared" si="36"/>
        <v>580.82191780821915</v>
      </c>
      <c r="Y203" s="12"/>
      <c r="Z203" s="12" t="s">
        <v>963</v>
      </c>
    </row>
    <row r="204" spans="1:26" s="7" customFormat="1" ht="19.5" customHeight="1" x14ac:dyDescent="0.25">
      <c r="A204" s="12" t="s">
        <v>582</v>
      </c>
      <c r="B204" s="12" t="s">
        <v>583</v>
      </c>
      <c r="C204" s="35" t="s">
        <v>584</v>
      </c>
      <c r="D204" s="12" t="s">
        <v>402</v>
      </c>
      <c r="E204" s="12" t="s">
        <v>403</v>
      </c>
      <c r="F204" s="12" t="s">
        <v>404</v>
      </c>
      <c r="G204" s="13">
        <v>43164</v>
      </c>
      <c r="H204" s="63">
        <v>45869</v>
      </c>
      <c r="I204" s="1">
        <v>1000</v>
      </c>
      <c r="J204" s="1">
        <f t="shared" si="33"/>
        <v>0.58082191780821912</v>
      </c>
      <c r="K204" s="1">
        <f t="shared" si="34"/>
        <v>580.82191780821915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47"/>
      <c r="X204" s="1">
        <f t="shared" si="36"/>
        <v>580.82191780821915</v>
      </c>
      <c r="Y204" s="12"/>
      <c r="Z204" s="12" t="s">
        <v>963</v>
      </c>
    </row>
    <row r="205" spans="1:26" s="7" customFormat="1" ht="19.5" customHeight="1" x14ac:dyDescent="0.25">
      <c r="A205" s="12" t="s">
        <v>585</v>
      </c>
      <c r="B205" s="12" t="s">
        <v>586</v>
      </c>
      <c r="C205" s="35" t="s">
        <v>587</v>
      </c>
      <c r="D205" s="12" t="s">
        <v>402</v>
      </c>
      <c r="E205" s="12" t="s">
        <v>403</v>
      </c>
      <c r="F205" s="12" t="s">
        <v>430</v>
      </c>
      <c r="G205" s="13">
        <v>43215</v>
      </c>
      <c r="H205" s="63">
        <v>45869</v>
      </c>
      <c r="I205" s="1">
        <v>1000</v>
      </c>
      <c r="J205" s="1">
        <f t="shared" si="33"/>
        <v>0.58082191780821912</v>
      </c>
      <c r="K205" s="1">
        <f t="shared" si="34"/>
        <v>580.82191780821915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47"/>
      <c r="X205" s="1">
        <f t="shared" si="36"/>
        <v>580.82191780821915</v>
      </c>
      <c r="Y205" s="12"/>
      <c r="Z205" s="12" t="s">
        <v>963</v>
      </c>
    </row>
    <row r="206" spans="1:26" s="7" customFormat="1" ht="19.5" customHeight="1" x14ac:dyDescent="0.25">
      <c r="A206" s="12" t="s">
        <v>588</v>
      </c>
      <c r="B206" s="12" t="s">
        <v>589</v>
      </c>
      <c r="C206" s="35" t="s">
        <v>590</v>
      </c>
      <c r="D206" s="12" t="s">
        <v>402</v>
      </c>
      <c r="E206" s="12" t="s">
        <v>403</v>
      </c>
      <c r="F206" s="12" t="s">
        <v>404</v>
      </c>
      <c r="G206" s="13">
        <v>43234</v>
      </c>
      <c r="H206" s="63">
        <v>45869</v>
      </c>
      <c r="I206" s="1">
        <v>1000</v>
      </c>
      <c r="J206" s="1">
        <f t="shared" si="33"/>
        <v>0.58082191780821912</v>
      </c>
      <c r="K206" s="1">
        <f t="shared" si="34"/>
        <v>580.82191780821915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47"/>
      <c r="X206" s="1">
        <f t="shared" si="36"/>
        <v>580.82191780821915</v>
      </c>
      <c r="Y206" s="12"/>
      <c r="Z206" s="12" t="s">
        <v>963</v>
      </c>
    </row>
    <row r="207" spans="1:26" s="7" customFormat="1" ht="19.5" customHeight="1" x14ac:dyDescent="0.25">
      <c r="A207" s="12" t="s">
        <v>591</v>
      </c>
      <c r="B207" s="12" t="s">
        <v>592</v>
      </c>
      <c r="C207" s="35" t="s">
        <v>593</v>
      </c>
      <c r="D207" s="12" t="s">
        <v>402</v>
      </c>
      <c r="E207" s="12" t="s">
        <v>403</v>
      </c>
      <c r="F207" s="12" t="s">
        <v>404</v>
      </c>
      <c r="G207" s="13">
        <v>43259</v>
      </c>
      <c r="H207" s="63">
        <v>45869</v>
      </c>
      <c r="I207" s="1">
        <v>1000</v>
      </c>
      <c r="J207" s="1">
        <f t="shared" si="33"/>
        <v>0.58082191780821912</v>
      </c>
      <c r="K207" s="1">
        <f t="shared" si="34"/>
        <v>580.82191780821915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47"/>
      <c r="X207" s="1">
        <f t="shared" si="36"/>
        <v>580.82191780821915</v>
      </c>
      <c r="Y207" s="12"/>
      <c r="Z207" s="12" t="s">
        <v>963</v>
      </c>
    </row>
    <row r="208" spans="1:26" s="7" customFormat="1" ht="19.5" customHeight="1" x14ac:dyDescent="0.25">
      <c r="A208" s="12" t="s">
        <v>594</v>
      </c>
      <c r="B208" s="12" t="s">
        <v>595</v>
      </c>
      <c r="C208" s="35" t="s">
        <v>596</v>
      </c>
      <c r="D208" s="12" t="s">
        <v>402</v>
      </c>
      <c r="E208" s="12" t="s">
        <v>403</v>
      </c>
      <c r="F208" s="12" t="s">
        <v>404</v>
      </c>
      <c r="G208" s="13">
        <v>43368</v>
      </c>
      <c r="H208" s="63">
        <v>45869</v>
      </c>
      <c r="I208" s="1">
        <v>1000</v>
      </c>
      <c r="J208" s="1">
        <f t="shared" si="33"/>
        <v>0.58082191780821912</v>
      </c>
      <c r="K208" s="1">
        <f t="shared" si="34"/>
        <v>580.82191780821915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47"/>
      <c r="X208" s="1">
        <f t="shared" si="36"/>
        <v>580.82191780821915</v>
      </c>
      <c r="Y208" s="12"/>
      <c r="Z208" s="12" t="s">
        <v>963</v>
      </c>
    </row>
    <row r="209" spans="1:26" s="7" customFormat="1" ht="19.5" customHeight="1" x14ac:dyDescent="0.25">
      <c r="A209" s="12" t="s">
        <v>597</v>
      </c>
      <c r="B209" s="12" t="s">
        <v>598</v>
      </c>
      <c r="C209" s="35" t="s">
        <v>599</v>
      </c>
      <c r="D209" s="12" t="s">
        <v>402</v>
      </c>
      <c r="E209" s="12" t="s">
        <v>403</v>
      </c>
      <c r="F209" s="12" t="s">
        <v>404</v>
      </c>
      <c r="G209" s="13">
        <v>43411</v>
      </c>
      <c r="H209" s="63">
        <v>45869</v>
      </c>
      <c r="I209" s="1">
        <v>1000</v>
      </c>
      <c r="J209" s="1">
        <f t="shared" si="33"/>
        <v>0.58082191780821912</v>
      </c>
      <c r="K209" s="1">
        <f t="shared" si="34"/>
        <v>580.82191780821915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47"/>
      <c r="X209" s="1">
        <f t="shared" si="36"/>
        <v>580.82191780821915</v>
      </c>
      <c r="Y209" s="12"/>
      <c r="Z209" s="12" t="s">
        <v>963</v>
      </c>
    </row>
    <row r="210" spans="1:26" s="7" customFormat="1" ht="19.5" customHeight="1" x14ac:dyDescent="0.25">
      <c r="A210" s="12" t="s">
        <v>600</v>
      </c>
      <c r="B210" s="12" t="s">
        <v>601</v>
      </c>
      <c r="C210" s="35" t="s">
        <v>602</v>
      </c>
      <c r="D210" s="12" t="s">
        <v>402</v>
      </c>
      <c r="E210" s="12" t="s">
        <v>403</v>
      </c>
      <c r="F210" s="12" t="s">
        <v>404</v>
      </c>
      <c r="G210" s="13">
        <v>43472</v>
      </c>
      <c r="H210" s="63">
        <v>45869</v>
      </c>
      <c r="I210" s="1">
        <v>1000</v>
      </c>
      <c r="J210" s="1">
        <f t="shared" si="33"/>
        <v>0.58082191780821912</v>
      </c>
      <c r="K210" s="1">
        <f t="shared" si="34"/>
        <v>580.82191780821915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47"/>
      <c r="X210" s="1">
        <f t="shared" si="36"/>
        <v>580.82191780821915</v>
      </c>
      <c r="Y210" s="12"/>
      <c r="Z210" s="12" t="s">
        <v>963</v>
      </c>
    </row>
    <row r="211" spans="1:26" s="7" customFormat="1" ht="19.5" customHeight="1" x14ac:dyDescent="0.25">
      <c r="A211" s="12" t="s">
        <v>603</v>
      </c>
      <c r="B211" s="12" t="s">
        <v>604</v>
      </c>
      <c r="C211" s="35" t="s">
        <v>605</v>
      </c>
      <c r="D211" s="12" t="s">
        <v>402</v>
      </c>
      <c r="E211" s="12" t="s">
        <v>403</v>
      </c>
      <c r="F211" s="12" t="s">
        <v>404</v>
      </c>
      <c r="G211" s="13">
        <v>43482</v>
      </c>
      <c r="H211" s="63">
        <v>45869</v>
      </c>
      <c r="I211" s="1">
        <v>1000</v>
      </c>
      <c r="J211" s="1">
        <f t="shared" si="33"/>
        <v>0.58082191780821912</v>
      </c>
      <c r="K211" s="1">
        <f t="shared" si="34"/>
        <v>580.82191780821915</v>
      </c>
      <c r="L211" s="1"/>
      <c r="M211" s="1">
        <v>135</v>
      </c>
      <c r="N211" s="1"/>
      <c r="O211" s="1"/>
      <c r="P211" s="1"/>
      <c r="Q211" s="1"/>
      <c r="R211" s="1"/>
      <c r="S211" s="1"/>
      <c r="T211" s="1"/>
      <c r="U211" s="1"/>
      <c r="V211" s="1"/>
      <c r="W211" s="47"/>
      <c r="X211" s="1">
        <f t="shared" si="36"/>
        <v>445.82191780821915</v>
      </c>
      <c r="Y211" s="12"/>
      <c r="Z211" s="12" t="s">
        <v>963</v>
      </c>
    </row>
    <row r="212" spans="1:26" s="7" customFormat="1" ht="19.5" customHeight="1" x14ac:dyDescent="0.25">
      <c r="A212" s="12" t="s">
        <v>606</v>
      </c>
      <c r="B212" s="12" t="s">
        <v>607</v>
      </c>
      <c r="C212" s="35" t="s">
        <v>608</v>
      </c>
      <c r="D212" s="12" t="s">
        <v>402</v>
      </c>
      <c r="E212" s="12" t="s">
        <v>403</v>
      </c>
      <c r="F212" s="12" t="s">
        <v>430</v>
      </c>
      <c r="G212" s="13">
        <v>43482</v>
      </c>
      <c r="H212" s="63">
        <v>45869</v>
      </c>
      <c r="I212" s="1">
        <v>1000</v>
      </c>
      <c r="J212" s="1">
        <f t="shared" si="33"/>
        <v>0.58082191780821912</v>
      </c>
      <c r="K212" s="1">
        <f t="shared" si="34"/>
        <v>580.82191780821915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47"/>
      <c r="X212" s="1">
        <f t="shared" si="36"/>
        <v>580.82191780821915</v>
      </c>
      <c r="Y212" s="12"/>
      <c r="Z212" s="12" t="s">
        <v>963</v>
      </c>
    </row>
    <row r="213" spans="1:26" s="7" customFormat="1" ht="19.5" customHeight="1" x14ac:dyDescent="0.25">
      <c r="A213" s="12" t="s">
        <v>609</v>
      </c>
      <c r="B213" s="12" t="s">
        <v>610</v>
      </c>
      <c r="C213" s="35" t="s">
        <v>611</v>
      </c>
      <c r="D213" s="12" t="s">
        <v>402</v>
      </c>
      <c r="E213" s="12" t="s">
        <v>403</v>
      </c>
      <c r="F213" s="12" t="s">
        <v>404</v>
      </c>
      <c r="G213" s="13">
        <v>43517</v>
      </c>
      <c r="H213" s="63">
        <v>45869</v>
      </c>
      <c r="I213" s="1">
        <v>1000</v>
      </c>
      <c r="J213" s="1">
        <f t="shared" si="33"/>
        <v>0.58082191780821912</v>
      </c>
      <c r="K213" s="1">
        <f t="shared" si="34"/>
        <v>580.82191780821915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47"/>
      <c r="X213" s="1">
        <f t="shared" si="36"/>
        <v>580.82191780821915</v>
      </c>
      <c r="Y213" s="12"/>
      <c r="Z213" s="12" t="s">
        <v>963</v>
      </c>
    </row>
    <row r="214" spans="1:26" s="7" customFormat="1" ht="19.5" customHeight="1" x14ac:dyDescent="0.25">
      <c r="A214" s="12" t="s">
        <v>612</v>
      </c>
      <c r="B214" s="12" t="s">
        <v>613</v>
      </c>
      <c r="C214" s="35" t="s">
        <v>614</v>
      </c>
      <c r="D214" s="12" t="s">
        <v>402</v>
      </c>
      <c r="E214" s="12" t="s">
        <v>403</v>
      </c>
      <c r="F214" s="12" t="s">
        <v>404</v>
      </c>
      <c r="G214" s="13">
        <v>43549</v>
      </c>
      <c r="H214" s="63">
        <v>45869</v>
      </c>
      <c r="I214" s="1">
        <v>1000</v>
      </c>
      <c r="J214" s="1">
        <f t="shared" si="33"/>
        <v>0.58082191780821912</v>
      </c>
      <c r="K214" s="1">
        <f t="shared" si="34"/>
        <v>580.82191780821915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47"/>
      <c r="X214" s="1">
        <f t="shared" si="36"/>
        <v>580.82191780821915</v>
      </c>
      <c r="Y214" s="12"/>
      <c r="Z214" s="12" t="s">
        <v>963</v>
      </c>
    </row>
    <row r="215" spans="1:26" s="7" customFormat="1" ht="19.5" customHeight="1" x14ac:dyDescent="0.25">
      <c r="A215" s="12" t="s">
        <v>615</v>
      </c>
      <c r="B215" s="12" t="s">
        <v>616</v>
      </c>
      <c r="C215" s="35" t="s">
        <v>617</v>
      </c>
      <c r="D215" s="12" t="s">
        <v>402</v>
      </c>
      <c r="E215" s="12" t="s">
        <v>403</v>
      </c>
      <c r="F215" s="12" t="s">
        <v>430</v>
      </c>
      <c r="G215" s="13">
        <v>43535</v>
      </c>
      <c r="H215" s="63">
        <v>45869</v>
      </c>
      <c r="I215" s="1">
        <v>1000</v>
      </c>
      <c r="J215" s="1">
        <f t="shared" si="33"/>
        <v>0.58082191780821912</v>
      </c>
      <c r="K215" s="1">
        <f t="shared" si="34"/>
        <v>580.82191780821915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47"/>
      <c r="X215" s="1">
        <f t="shared" si="36"/>
        <v>580.82191780821915</v>
      </c>
      <c r="Y215" s="12"/>
      <c r="Z215" s="12" t="s">
        <v>963</v>
      </c>
    </row>
    <row r="216" spans="1:26" s="7" customFormat="1" ht="19.5" customHeight="1" x14ac:dyDescent="0.25">
      <c r="A216" s="12" t="s">
        <v>618</v>
      </c>
      <c r="B216" s="12" t="s">
        <v>619</v>
      </c>
      <c r="C216" s="35" t="s">
        <v>620</v>
      </c>
      <c r="D216" s="12" t="s">
        <v>402</v>
      </c>
      <c r="E216" s="12" t="s">
        <v>403</v>
      </c>
      <c r="F216" s="12" t="s">
        <v>430</v>
      </c>
      <c r="G216" s="13">
        <v>43650</v>
      </c>
      <c r="H216" s="63">
        <v>45869</v>
      </c>
      <c r="I216" s="1">
        <v>1000</v>
      </c>
      <c r="J216" s="1">
        <f t="shared" si="33"/>
        <v>0.58082191780821912</v>
      </c>
      <c r="K216" s="1">
        <f t="shared" si="34"/>
        <v>580.82191780821915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47"/>
      <c r="X216" s="1">
        <f t="shared" si="36"/>
        <v>580.82191780821915</v>
      </c>
      <c r="Y216" s="12"/>
      <c r="Z216" s="12" t="s">
        <v>963</v>
      </c>
    </row>
    <row r="217" spans="1:26" s="7" customFormat="1" ht="19.5" customHeight="1" x14ac:dyDescent="0.25">
      <c r="A217" s="12" t="s">
        <v>621</v>
      </c>
      <c r="B217" s="12" t="s">
        <v>622</v>
      </c>
      <c r="C217" s="35" t="s">
        <v>623</v>
      </c>
      <c r="D217" s="12" t="s">
        <v>402</v>
      </c>
      <c r="E217" s="12" t="s">
        <v>403</v>
      </c>
      <c r="F217" s="12" t="s">
        <v>404</v>
      </c>
      <c r="G217" s="13">
        <v>43682</v>
      </c>
      <c r="H217" s="63">
        <v>45869</v>
      </c>
      <c r="I217" s="1">
        <v>1000</v>
      </c>
      <c r="J217" s="1">
        <f t="shared" si="33"/>
        <v>0.58082191780821912</v>
      </c>
      <c r="K217" s="1">
        <f t="shared" si="34"/>
        <v>580.82191780821915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47"/>
      <c r="X217" s="1">
        <f t="shared" si="36"/>
        <v>580.82191780821915</v>
      </c>
      <c r="Y217" s="12"/>
      <c r="Z217" s="12" t="s">
        <v>963</v>
      </c>
    </row>
    <row r="218" spans="1:26" s="7" customFormat="1" ht="19.5" customHeight="1" x14ac:dyDescent="0.25">
      <c r="A218" s="12" t="s">
        <v>624</v>
      </c>
      <c r="B218" s="12" t="s">
        <v>625</v>
      </c>
      <c r="C218" s="35" t="s">
        <v>626</v>
      </c>
      <c r="D218" s="12" t="s">
        <v>402</v>
      </c>
      <c r="E218" s="12" t="s">
        <v>403</v>
      </c>
      <c r="F218" s="12" t="s">
        <v>404</v>
      </c>
      <c r="G218" s="13">
        <v>43678</v>
      </c>
      <c r="H218" s="63">
        <v>45869</v>
      </c>
      <c r="I218" s="1">
        <v>1000</v>
      </c>
      <c r="J218" s="1">
        <f t="shared" si="33"/>
        <v>0.58082191780821912</v>
      </c>
      <c r="K218" s="1">
        <f t="shared" si="34"/>
        <v>580.82191780821915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47"/>
      <c r="X218" s="1">
        <f t="shared" si="36"/>
        <v>580.82191780821915</v>
      </c>
      <c r="Y218" s="12"/>
      <c r="Z218" s="12" t="s">
        <v>963</v>
      </c>
    </row>
    <row r="219" spans="1:26" s="7" customFormat="1" ht="19.5" customHeight="1" x14ac:dyDescent="0.25">
      <c r="A219" s="12" t="s">
        <v>627</v>
      </c>
      <c r="B219" s="12" t="s">
        <v>628</v>
      </c>
      <c r="C219" s="35" t="s">
        <v>629</v>
      </c>
      <c r="D219" s="12" t="s">
        <v>402</v>
      </c>
      <c r="E219" s="12" t="s">
        <v>403</v>
      </c>
      <c r="F219" s="12" t="s">
        <v>404</v>
      </c>
      <c r="G219" s="13">
        <v>43678</v>
      </c>
      <c r="H219" s="63">
        <v>45869</v>
      </c>
      <c r="I219" s="1">
        <v>1000</v>
      </c>
      <c r="J219" s="1">
        <f t="shared" si="33"/>
        <v>0.58082191780821912</v>
      </c>
      <c r="K219" s="1">
        <f t="shared" si="34"/>
        <v>580.82191780821915</v>
      </c>
      <c r="L219" s="1">
        <v>52</v>
      </c>
      <c r="M219" s="1">
        <f>60+102</f>
        <v>162</v>
      </c>
      <c r="N219" s="1"/>
      <c r="O219" s="1"/>
      <c r="P219" s="1"/>
      <c r="Q219" s="1"/>
      <c r="R219" s="1"/>
      <c r="S219" s="1"/>
      <c r="T219" s="1"/>
      <c r="U219" s="1"/>
      <c r="V219" s="1"/>
      <c r="W219" s="47"/>
      <c r="X219" s="1">
        <f t="shared" si="36"/>
        <v>366.82191780821915</v>
      </c>
      <c r="Y219" s="12"/>
      <c r="Z219" s="12" t="s">
        <v>963</v>
      </c>
    </row>
    <row r="220" spans="1:26" s="7" customFormat="1" ht="19.5" customHeight="1" x14ac:dyDescent="0.25">
      <c r="A220" s="12" t="s">
        <v>630</v>
      </c>
      <c r="B220" s="12" t="s">
        <v>631</v>
      </c>
      <c r="C220" s="35" t="s">
        <v>632</v>
      </c>
      <c r="D220" s="12" t="s">
        <v>402</v>
      </c>
      <c r="E220" s="12" t="s">
        <v>994</v>
      </c>
      <c r="F220" s="12" t="s">
        <v>404</v>
      </c>
      <c r="G220" s="13">
        <v>43678</v>
      </c>
      <c r="H220" s="63">
        <v>45869</v>
      </c>
      <c r="I220" s="1">
        <v>1000</v>
      </c>
      <c r="J220" s="1">
        <f t="shared" si="33"/>
        <v>0.58082191780821912</v>
      </c>
      <c r="K220" s="1">
        <f t="shared" si="34"/>
        <v>580.82191780821915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47"/>
      <c r="X220" s="1">
        <f t="shared" si="36"/>
        <v>580.82191780821915</v>
      </c>
      <c r="Y220" s="12"/>
      <c r="Z220" s="12" t="s">
        <v>963</v>
      </c>
    </row>
    <row r="221" spans="1:26" s="7" customFormat="1" ht="19.5" customHeight="1" x14ac:dyDescent="0.25">
      <c r="A221" s="12" t="s">
        <v>633</v>
      </c>
      <c r="B221" s="12" t="s">
        <v>634</v>
      </c>
      <c r="C221" s="35" t="s">
        <v>635</v>
      </c>
      <c r="D221" s="12" t="s">
        <v>402</v>
      </c>
      <c r="E221" s="12" t="s">
        <v>403</v>
      </c>
      <c r="F221" s="12" t="s">
        <v>404</v>
      </c>
      <c r="G221" s="13">
        <v>43678</v>
      </c>
      <c r="H221" s="63">
        <v>45869</v>
      </c>
      <c r="I221" s="1">
        <v>1000</v>
      </c>
      <c r="J221" s="1">
        <f t="shared" si="33"/>
        <v>0.58082191780821912</v>
      </c>
      <c r="K221" s="1">
        <f t="shared" si="34"/>
        <v>580.82191780821915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47"/>
      <c r="X221" s="1">
        <f t="shared" si="36"/>
        <v>580.82191780821915</v>
      </c>
      <c r="Y221" s="12"/>
      <c r="Z221" s="12" t="s">
        <v>963</v>
      </c>
    </row>
    <row r="222" spans="1:26" s="7" customFormat="1" ht="19.5" customHeight="1" x14ac:dyDescent="0.25">
      <c r="A222" s="12" t="s">
        <v>636</v>
      </c>
      <c r="B222" s="12" t="s">
        <v>637</v>
      </c>
      <c r="C222" s="35" t="s">
        <v>638</v>
      </c>
      <c r="D222" s="12" t="s">
        <v>402</v>
      </c>
      <c r="E222" s="12" t="s">
        <v>403</v>
      </c>
      <c r="F222" s="12" t="s">
        <v>430</v>
      </c>
      <c r="G222" s="13">
        <v>43678</v>
      </c>
      <c r="H222" s="63">
        <v>45869</v>
      </c>
      <c r="I222" s="1">
        <v>1000</v>
      </c>
      <c r="J222" s="1">
        <f t="shared" ref="J222:J285" si="37">($H222-$J$4)/365</f>
        <v>0.58082191780821912</v>
      </c>
      <c r="K222" s="1">
        <f t="shared" ref="K222:K285" si="38">I222*J222</f>
        <v>580.82191780821915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47"/>
      <c r="X222" s="1">
        <f t="shared" si="36"/>
        <v>580.82191780821915</v>
      </c>
      <c r="Y222" s="12"/>
      <c r="Z222" s="12" t="s">
        <v>963</v>
      </c>
    </row>
    <row r="223" spans="1:26" s="7" customFormat="1" ht="19.5" customHeight="1" x14ac:dyDescent="0.25">
      <c r="A223" s="12" t="s">
        <v>639</v>
      </c>
      <c r="B223" s="12" t="s">
        <v>640</v>
      </c>
      <c r="C223" s="35" t="s">
        <v>641</v>
      </c>
      <c r="D223" s="12" t="s">
        <v>402</v>
      </c>
      <c r="E223" s="12" t="s">
        <v>403</v>
      </c>
      <c r="F223" s="12" t="s">
        <v>430</v>
      </c>
      <c r="G223" s="13">
        <v>43683</v>
      </c>
      <c r="H223" s="63">
        <v>45869</v>
      </c>
      <c r="I223" s="1">
        <v>1000</v>
      </c>
      <c r="J223" s="1">
        <f t="shared" si="37"/>
        <v>0.58082191780821912</v>
      </c>
      <c r="K223" s="1">
        <f t="shared" si="38"/>
        <v>580.82191780821915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47"/>
      <c r="X223" s="1">
        <f t="shared" si="36"/>
        <v>580.82191780821915</v>
      </c>
      <c r="Y223" s="12"/>
      <c r="Z223" s="12" t="s">
        <v>963</v>
      </c>
    </row>
    <row r="224" spans="1:26" s="7" customFormat="1" ht="19.5" customHeight="1" x14ac:dyDescent="0.25">
      <c r="A224" s="12" t="s">
        <v>642</v>
      </c>
      <c r="B224" s="12" t="s">
        <v>643</v>
      </c>
      <c r="C224" s="35" t="s">
        <v>644</v>
      </c>
      <c r="D224" s="12" t="s">
        <v>402</v>
      </c>
      <c r="E224" s="12" t="s">
        <v>403</v>
      </c>
      <c r="F224" s="12" t="s">
        <v>404</v>
      </c>
      <c r="G224" s="13">
        <v>43711</v>
      </c>
      <c r="H224" s="63">
        <v>45869</v>
      </c>
      <c r="I224" s="1">
        <v>1000</v>
      </c>
      <c r="J224" s="1">
        <f t="shared" si="37"/>
        <v>0.58082191780821912</v>
      </c>
      <c r="K224" s="1">
        <f t="shared" si="38"/>
        <v>580.82191780821915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47"/>
      <c r="X224" s="1">
        <f t="shared" si="36"/>
        <v>580.82191780821915</v>
      </c>
      <c r="Y224" s="12"/>
      <c r="Z224" s="12" t="s">
        <v>963</v>
      </c>
    </row>
    <row r="225" spans="1:26" s="7" customFormat="1" ht="19.5" customHeight="1" x14ac:dyDescent="0.25">
      <c r="A225" s="12" t="s">
        <v>645</v>
      </c>
      <c r="B225" s="12" t="s">
        <v>646</v>
      </c>
      <c r="C225" s="35" t="s">
        <v>647</v>
      </c>
      <c r="D225" s="12" t="s">
        <v>402</v>
      </c>
      <c r="E225" s="12" t="s">
        <v>403</v>
      </c>
      <c r="F225" s="12" t="s">
        <v>404</v>
      </c>
      <c r="G225" s="13">
        <v>43719</v>
      </c>
      <c r="H225" s="63">
        <v>45869</v>
      </c>
      <c r="I225" s="1">
        <v>1000</v>
      </c>
      <c r="J225" s="1">
        <f t="shared" si="37"/>
        <v>0.58082191780821912</v>
      </c>
      <c r="K225" s="1">
        <f t="shared" si="38"/>
        <v>580.82191780821915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47"/>
      <c r="X225" s="1">
        <f t="shared" si="36"/>
        <v>580.82191780821915</v>
      </c>
      <c r="Y225" s="12"/>
      <c r="Z225" s="12" t="s">
        <v>963</v>
      </c>
    </row>
    <row r="226" spans="1:26" s="7" customFormat="1" ht="19.5" customHeight="1" x14ac:dyDescent="0.25">
      <c r="A226" s="12" t="s">
        <v>648</v>
      </c>
      <c r="B226" s="12" t="s">
        <v>649</v>
      </c>
      <c r="C226" s="35" t="s">
        <v>650</v>
      </c>
      <c r="D226" s="12" t="s">
        <v>402</v>
      </c>
      <c r="E226" s="12" t="s">
        <v>403</v>
      </c>
      <c r="F226" s="12" t="s">
        <v>404</v>
      </c>
      <c r="G226" s="13">
        <v>43712</v>
      </c>
      <c r="H226" s="63">
        <v>45869</v>
      </c>
      <c r="I226" s="1">
        <v>1000</v>
      </c>
      <c r="J226" s="1">
        <f t="shared" si="37"/>
        <v>0.58082191780821912</v>
      </c>
      <c r="K226" s="1">
        <f t="shared" si="38"/>
        <v>580.82191780821915</v>
      </c>
      <c r="L226" s="1"/>
      <c r="M226" s="1">
        <v>42</v>
      </c>
      <c r="N226" s="1"/>
      <c r="O226" s="1"/>
      <c r="P226" s="1"/>
      <c r="Q226" s="1"/>
      <c r="R226" s="1"/>
      <c r="S226" s="1"/>
      <c r="T226" s="1"/>
      <c r="U226" s="1"/>
      <c r="V226" s="1"/>
      <c r="W226" s="47"/>
      <c r="X226" s="1">
        <f t="shared" si="36"/>
        <v>538.82191780821915</v>
      </c>
      <c r="Y226" s="12"/>
      <c r="Z226" s="12" t="s">
        <v>963</v>
      </c>
    </row>
    <row r="227" spans="1:26" s="7" customFormat="1" ht="19.5" customHeight="1" x14ac:dyDescent="0.25">
      <c r="A227" s="12" t="s">
        <v>651</v>
      </c>
      <c r="B227" s="12" t="s">
        <v>652</v>
      </c>
      <c r="C227" s="35" t="s">
        <v>653</v>
      </c>
      <c r="D227" s="12" t="s">
        <v>402</v>
      </c>
      <c r="E227" s="12" t="s">
        <v>403</v>
      </c>
      <c r="F227" s="12" t="s">
        <v>430</v>
      </c>
      <c r="G227" s="13">
        <v>43703</v>
      </c>
      <c r="H227" s="63">
        <v>45869</v>
      </c>
      <c r="I227" s="1">
        <v>1000</v>
      </c>
      <c r="J227" s="1">
        <f t="shared" si="37"/>
        <v>0.58082191780821912</v>
      </c>
      <c r="K227" s="1">
        <f t="shared" si="38"/>
        <v>580.82191780821915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47"/>
      <c r="X227" s="1">
        <f t="shared" si="36"/>
        <v>580.82191780821915</v>
      </c>
      <c r="Y227" s="12"/>
      <c r="Z227" s="12" t="s">
        <v>963</v>
      </c>
    </row>
    <row r="228" spans="1:26" s="7" customFormat="1" ht="19.5" customHeight="1" x14ac:dyDescent="0.25">
      <c r="A228" s="12" t="s">
        <v>654</v>
      </c>
      <c r="B228" s="12" t="s">
        <v>655</v>
      </c>
      <c r="C228" s="35" t="s">
        <v>656</v>
      </c>
      <c r="D228" s="12" t="s">
        <v>402</v>
      </c>
      <c r="E228" s="12" t="s">
        <v>403</v>
      </c>
      <c r="F228" s="12" t="s">
        <v>430</v>
      </c>
      <c r="G228" s="13">
        <v>43703</v>
      </c>
      <c r="H228" s="63">
        <v>45869</v>
      </c>
      <c r="I228" s="1">
        <v>1000</v>
      </c>
      <c r="J228" s="1">
        <f t="shared" si="37"/>
        <v>0.58082191780821912</v>
      </c>
      <c r="K228" s="1">
        <f t="shared" si="38"/>
        <v>580.82191780821915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47"/>
      <c r="X228" s="1">
        <f t="shared" si="36"/>
        <v>580.82191780821915</v>
      </c>
      <c r="Y228" s="12"/>
      <c r="Z228" s="12" t="s">
        <v>963</v>
      </c>
    </row>
    <row r="229" spans="1:26" s="7" customFormat="1" ht="19.5" customHeight="1" x14ac:dyDescent="0.25">
      <c r="A229" s="12" t="s">
        <v>657</v>
      </c>
      <c r="B229" s="12" t="s">
        <v>658</v>
      </c>
      <c r="C229" s="35" t="s">
        <v>659</v>
      </c>
      <c r="D229" s="12" t="s">
        <v>402</v>
      </c>
      <c r="E229" s="12" t="s">
        <v>403</v>
      </c>
      <c r="F229" s="12" t="s">
        <v>404</v>
      </c>
      <c r="G229" s="13">
        <v>43746</v>
      </c>
      <c r="H229" s="63">
        <v>45869</v>
      </c>
      <c r="I229" s="1">
        <v>1000</v>
      </c>
      <c r="J229" s="1">
        <f t="shared" si="37"/>
        <v>0.58082191780821912</v>
      </c>
      <c r="K229" s="1">
        <f t="shared" si="38"/>
        <v>580.82191780821915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47"/>
      <c r="X229" s="1">
        <f t="shared" si="36"/>
        <v>580.82191780821915</v>
      </c>
      <c r="Y229" s="12"/>
      <c r="Z229" s="12" t="s">
        <v>963</v>
      </c>
    </row>
    <row r="230" spans="1:26" s="7" customFormat="1" ht="19.5" customHeight="1" x14ac:dyDescent="0.25">
      <c r="A230" s="12" t="s">
        <v>660</v>
      </c>
      <c r="B230" s="12" t="s">
        <v>661</v>
      </c>
      <c r="C230" s="35" t="s">
        <v>662</v>
      </c>
      <c r="D230" s="12" t="s">
        <v>402</v>
      </c>
      <c r="E230" s="12" t="s">
        <v>403</v>
      </c>
      <c r="F230" s="12" t="s">
        <v>404</v>
      </c>
      <c r="G230" s="13">
        <v>43748</v>
      </c>
      <c r="H230" s="63">
        <v>45869</v>
      </c>
      <c r="I230" s="1">
        <v>1000</v>
      </c>
      <c r="J230" s="1">
        <f t="shared" si="37"/>
        <v>0.58082191780821912</v>
      </c>
      <c r="K230" s="1">
        <f t="shared" si="38"/>
        <v>580.82191780821915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47"/>
      <c r="X230" s="1">
        <f t="shared" si="36"/>
        <v>580.82191780821915</v>
      </c>
      <c r="Y230" s="12"/>
      <c r="Z230" s="12" t="s">
        <v>963</v>
      </c>
    </row>
    <row r="231" spans="1:26" s="7" customFormat="1" ht="19.5" customHeight="1" x14ac:dyDescent="0.25">
      <c r="A231" s="12" t="s">
        <v>663</v>
      </c>
      <c r="B231" s="12" t="s">
        <v>664</v>
      </c>
      <c r="C231" s="35" t="s">
        <v>665</v>
      </c>
      <c r="D231" s="12" t="s">
        <v>402</v>
      </c>
      <c r="E231" s="12" t="s">
        <v>403</v>
      </c>
      <c r="F231" s="12" t="s">
        <v>430</v>
      </c>
      <c r="G231" s="13">
        <v>43746</v>
      </c>
      <c r="H231" s="63">
        <v>45869</v>
      </c>
      <c r="I231" s="1">
        <v>1000</v>
      </c>
      <c r="J231" s="1">
        <f t="shared" si="37"/>
        <v>0.58082191780821912</v>
      </c>
      <c r="K231" s="1">
        <f t="shared" si="38"/>
        <v>580.82191780821915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47"/>
      <c r="X231" s="1">
        <f t="shared" si="36"/>
        <v>580.82191780821915</v>
      </c>
      <c r="Y231" s="12"/>
      <c r="Z231" s="12" t="s">
        <v>963</v>
      </c>
    </row>
    <row r="232" spans="1:26" s="7" customFormat="1" ht="19.5" customHeight="1" x14ac:dyDescent="0.25">
      <c r="A232" s="12" t="s">
        <v>666</v>
      </c>
      <c r="B232" s="12" t="s">
        <v>655</v>
      </c>
      <c r="C232" s="35" t="s">
        <v>667</v>
      </c>
      <c r="D232" s="12" t="s">
        <v>402</v>
      </c>
      <c r="E232" s="12" t="s">
        <v>403</v>
      </c>
      <c r="F232" s="12" t="s">
        <v>430</v>
      </c>
      <c r="G232" s="13">
        <v>43770</v>
      </c>
      <c r="H232" s="63">
        <v>45869</v>
      </c>
      <c r="I232" s="1">
        <v>1000</v>
      </c>
      <c r="J232" s="1">
        <f t="shared" si="37"/>
        <v>0.58082191780821912</v>
      </c>
      <c r="K232" s="1">
        <f t="shared" si="38"/>
        <v>580.82191780821915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47"/>
      <c r="X232" s="1">
        <f t="shared" si="36"/>
        <v>580.82191780821915</v>
      </c>
      <c r="Y232" s="12"/>
      <c r="Z232" s="12" t="s">
        <v>963</v>
      </c>
    </row>
    <row r="233" spans="1:26" s="7" customFormat="1" ht="19.5" customHeight="1" x14ac:dyDescent="0.25">
      <c r="A233" s="12" t="s">
        <v>668</v>
      </c>
      <c r="B233" s="12" t="s">
        <v>669</v>
      </c>
      <c r="C233" s="35" t="s">
        <v>670</v>
      </c>
      <c r="D233" s="12" t="s">
        <v>402</v>
      </c>
      <c r="E233" s="12" t="s">
        <v>403</v>
      </c>
      <c r="F233" s="12" t="s">
        <v>404</v>
      </c>
      <c r="G233" s="13">
        <v>44014</v>
      </c>
      <c r="H233" s="63">
        <v>45869</v>
      </c>
      <c r="I233" s="1">
        <v>1000</v>
      </c>
      <c r="J233" s="1">
        <f t="shared" si="37"/>
        <v>0.58082191780821912</v>
      </c>
      <c r="K233" s="1">
        <f t="shared" si="38"/>
        <v>580.82191780821915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47"/>
      <c r="X233" s="1">
        <f t="shared" si="36"/>
        <v>580.82191780821915</v>
      </c>
      <c r="Y233" s="12"/>
      <c r="Z233" s="12" t="s">
        <v>963</v>
      </c>
    </row>
    <row r="234" spans="1:26" s="7" customFormat="1" ht="19.5" customHeight="1" x14ac:dyDescent="0.25">
      <c r="A234" s="12" t="s">
        <v>671</v>
      </c>
      <c r="B234" s="12" t="s">
        <v>672</v>
      </c>
      <c r="C234" s="35" t="s">
        <v>673</v>
      </c>
      <c r="D234" s="12" t="s">
        <v>402</v>
      </c>
      <c r="E234" s="12" t="s">
        <v>403</v>
      </c>
      <c r="F234" s="12" t="s">
        <v>404</v>
      </c>
      <c r="G234" s="13">
        <v>44046</v>
      </c>
      <c r="H234" s="63">
        <v>45869</v>
      </c>
      <c r="I234" s="1">
        <v>1000</v>
      </c>
      <c r="J234" s="1">
        <f t="shared" si="37"/>
        <v>0.58082191780821912</v>
      </c>
      <c r="K234" s="1">
        <f t="shared" si="38"/>
        <v>580.82191780821915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47"/>
      <c r="X234" s="1">
        <f t="shared" si="36"/>
        <v>580.82191780821915</v>
      </c>
      <c r="Y234" s="12"/>
      <c r="Z234" s="12" t="s">
        <v>963</v>
      </c>
    </row>
    <row r="235" spans="1:26" s="7" customFormat="1" ht="19.5" customHeight="1" x14ac:dyDescent="0.25">
      <c r="A235" s="12" t="s">
        <v>674</v>
      </c>
      <c r="B235" s="12" t="s">
        <v>675</v>
      </c>
      <c r="C235" s="35" t="s">
        <v>676</v>
      </c>
      <c r="D235" s="12" t="s">
        <v>402</v>
      </c>
      <c r="E235" s="12" t="s">
        <v>403</v>
      </c>
      <c r="F235" s="12" t="s">
        <v>430</v>
      </c>
      <c r="G235" s="13">
        <v>44378</v>
      </c>
      <c r="H235" s="63">
        <v>45869</v>
      </c>
      <c r="I235" s="1">
        <v>1000</v>
      </c>
      <c r="J235" s="1">
        <f t="shared" si="37"/>
        <v>0.58082191780821912</v>
      </c>
      <c r="K235" s="1">
        <f t="shared" si="38"/>
        <v>580.82191780821915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47"/>
      <c r="X235" s="1">
        <f t="shared" si="36"/>
        <v>580.82191780821915</v>
      </c>
      <c r="Y235" s="12"/>
      <c r="Z235" s="12" t="s">
        <v>963</v>
      </c>
    </row>
    <row r="236" spans="1:26" s="7" customFormat="1" ht="19.5" customHeight="1" x14ac:dyDescent="0.25">
      <c r="A236" s="12" t="s">
        <v>677</v>
      </c>
      <c r="B236" s="12" t="s">
        <v>678</v>
      </c>
      <c r="C236" s="35" t="s">
        <v>679</v>
      </c>
      <c r="D236" s="12" t="s">
        <v>402</v>
      </c>
      <c r="E236" s="12" t="s">
        <v>403</v>
      </c>
      <c r="F236" s="12" t="s">
        <v>404</v>
      </c>
      <c r="G236" s="13">
        <v>44475</v>
      </c>
      <c r="H236" s="63">
        <v>45869</v>
      </c>
      <c r="I236" s="1">
        <v>1000</v>
      </c>
      <c r="J236" s="1">
        <f t="shared" si="37"/>
        <v>0.58082191780821912</v>
      </c>
      <c r="K236" s="1">
        <f t="shared" si="38"/>
        <v>580.82191780821915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47"/>
      <c r="X236" s="1">
        <f t="shared" si="36"/>
        <v>580.82191780821915</v>
      </c>
      <c r="Y236" s="12"/>
      <c r="Z236" s="12" t="s">
        <v>963</v>
      </c>
    </row>
    <row r="237" spans="1:26" s="7" customFormat="1" ht="19.5" customHeight="1" x14ac:dyDescent="0.25">
      <c r="A237" s="12" t="s">
        <v>680</v>
      </c>
      <c r="B237" s="12" t="s">
        <v>681</v>
      </c>
      <c r="C237" s="35" t="s">
        <v>682</v>
      </c>
      <c r="D237" s="12" t="s">
        <v>402</v>
      </c>
      <c r="E237" s="12" t="s">
        <v>403</v>
      </c>
      <c r="F237" s="12" t="s">
        <v>430</v>
      </c>
      <c r="G237" s="13">
        <v>44475</v>
      </c>
      <c r="H237" s="63">
        <v>45869</v>
      </c>
      <c r="I237" s="1">
        <v>1000</v>
      </c>
      <c r="J237" s="1">
        <f t="shared" si="37"/>
        <v>0.58082191780821912</v>
      </c>
      <c r="K237" s="1">
        <f t="shared" si="38"/>
        <v>580.82191780821915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47"/>
      <c r="X237" s="1">
        <f t="shared" si="36"/>
        <v>580.82191780821915</v>
      </c>
      <c r="Y237" s="12"/>
      <c r="Z237" s="12" t="s">
        <v>963</v>
      </c>
    </row>
    <row r="238" spans="1:26" s="7" customFormat="1" ht="19.5" customHeight="1" x14ac:dyDescent="0.25">
      <c r="A238" s="12" t="s">
        <v>683</v>
      </c>
      <c r="B238" s="12" t="s">
        <v>684</v>
      </c>
      <c r="C238" s="35" t="s">
        <v>685</v>
      </c>
      <c r="D238" s="12" t="s">
        <v>402</v>
      </c>
      <c r="E238" s="12" t="s">
        <v>403</v>
      </c>
      <c r="F238" s="12" t="s">
        <v>404</v>
      </c>
      <c r="G238" s="13">
        <v>44482</v>
      </c>
      <c r="H238" s="63">
        <v>45869</v>
      </c>
      <c r="I238" s="1">
        <v>1000</v>
      </c>
      <c r="J238" s="1">
        <f t="shared" si="37"/>
        <v>0.58082191780821912</v>
      </c>
      <c r="K238" s="1">
        <f t="shared" si="38"/>
        <v>580.82191780821915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47"/>
      <c r="X238" s="1">
        <f t="shared" si="36"/>
        <v>580.82191780821915</v>
      </c>
      <c r="Y238" s="12"/>
      <c r="Z238" s="12" t="s">
        <v>963</v>
      </c>
    </row>
    <row r="239" spans="1:26" s="7" customFormat="1" ht="19.5" customHeight="1" x14ac:dyDescent="0.25">
      <c r="A239" s="12" t="s">
        <v>686</v>
      </c>
      <c r="B239" s="12" t="s">
        <v>687</v>
      </c>
      <c r="C239" s="35" t="s">
        <v>688</v>
      </c>
      <c r="D239" s="12" t="s">
        <v>402</v>
      </c>
      <c r="E239" s="12" t="s">
        <v>403</v>
      </c>
      <c r="F239" s="12" t="s">
        <v>430</v>
      </c>
      <c r="G239" s="13">
        <v>44489</v>
      </c>
      <c r="H239" s="63">
        <v>45869</v>
      </c>
      <c r="I239" s="1">
        <v>1000</v>
      </c>
      <c r="J239" s="1">
        <f t="shared" si="37"/>
        <v>0.58082191780821912</v>
      </c>
      <c r="K239" s="1">
        <f t="shared" si="38"/>
        <v>580.82191780821915</v>
      </c>
      <c r="L239" s="1"/>
      <c r="M239" s="1">
        <v>65</v>
      </c>
      <c r="N239" s="1"/>
      <c r="O239" s="1"/>
      <c r="P239" s="1"/>
      <c r="Q239" s="1"/>
      <c r="R239" s="1"/>
      <c r="S239" s="1"/>
      <c r="T239" s="1"/>
      <c r="U239" s="1"/>
      <c r="V239" s="1"/>
      <c r="W239" s="47"/>
      <c r="X239" s="1">
        <f t="shared" si="36"/>
        <v>515.82191780821915</v>
      </c>
      <c r="Y239" s="12"/>
      <c r="Z239" s="12" t="s">
        <v>963</v>
      </c>
    </row>
    <row r="240" spans="1:26" s="7" customFormat="1" ht="19.5" customHeight="1" x14ac:dyDescent="0.25">
      <c r="A240" s="12" t="s">
        <v>689</v>
      </c>
      <c r="B240" s="12" t="s">
        <v>690</v>
      </c>
      <c r="C240" s="35" t="s">
        <v>691</v>
      </c>
      <c r="D240" s="12" t="s">
        <v>402</v>
      </c>
      <c r="E240" s="12" t="s">
        <v>403</v>
      </c>
      <c r="F240" s="12" t="s">
        <v>404</v>
      </c>
      <c r="G240" s="13">
        <v>44494</v>
      </c>
      <c r="H240" s="63">
        <v>45869</v>
      </c>
      <c r="I240" s="1">
        <v>1000</v>
      </c>
      <c r="J240" s="1">
        <f t="shared" si="37"/>
        <v>0.58082191780821912</v>
      </c>
      <c r="K240" s="1">
        <f t="shared" si="38"/>
        <v>580.82191780821915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47"/>
      <c r="X240" s="1">
        <f t="shared" si="36"/>
        <v>580.82191780821915</v>
      </c>
      <c r="Y240" s="12"/>
      <c r="Z240" s="12" t="s">
        <v>963</v>
      </c>
    </row>
    <row r="241" spans="1:26" s="7" customFormat="1" ht="19.5" customHeight="1" x14ac:dyDescent="0.25">
      <c r="A241" s="12" t="s">
        <v>692</v>
      </c>
      <c r="B241" s="12" t="s">
        <v>693</v>
      </c>
      <c r="C241" s="35" t="s">
        <v>694</v>
      </c>
      <c r="D241" s="12" t="s">
        <v>402</v>
      </c>
      <c r="E241" s="12" t="s">
        <v>403</v>
      </c>
      <c r="F241" s="12" t="s">
        <v>430</v>
      </c>
      <c r="G241" s="13">
        <v>44501</v>
      </c>
      <c r="H241" s="63">
        <v>45869</v>
      </c>
      <c r="I241" s="1">
        <v>1000</v>
      </c>
      <c r="J241" s="1">
        <f t="shared" si="37"/>
        <v>0.58082191780821912</v>
      </c>
      <c r="K241" s="1">
        <f t="shared" si="38"/>
        <v>580.82191780821915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47"/>
      <c r="X241" s="1">
        <f t="shared" si="36"/>
        <v>580.82191780821915</v>
      </c>
      <c r="Y241" s="12"/>
      <c r="Z241" s="12" t="s">
        <v>963</v>
      </c>
    </row>
    <row r="242" spans="1:26" s="7" customFormat="1" ht="19.5" customHeight="1" x14ac:dyDescent="0.25">
      <c r="A242" s="12" t="s">
        <v>695</v>
      </c>
      <c r="B242" s="12" t="s">
        <v>696</v>
      </c>
      <c r="C242" s="35" t="s">
        <v>697</v>
      </c>
      <c r="D242" s="12" t="s">
        <v>402</v>
      </c>
      <c r="E242" s="12" t="s">
        <v>403</v>
      </c>
      <c r="F242" s="12" t="s">
        <v>430</v>
      </c>
      <c r="G242" s="13">
        <v>44510</v>
      </c>
      <c r="H242" s="63">
        <v>45869</v>
      </c>
      <c r="I242" s="1">
        <v>1000</v>
      </c>
      <c r="J242" s="1">
        <f t="shared" si="37"/>
        <v>0.58082191780821912</v>
      </c>
      <c r="K242" s="1">
        <f t="shared" si="38"/>
        <v>580.82191780821915</v>
      </c>
      <c r="L242" s="1"/>
      <c r="M242" s="1"/>
      <c r="N242" s="1">
        <v>19</v>
      </c>
      <c r="O242" s="1"/>
      <c r="P242" s="1"/>
      <c r="Q242" s="1"/>
      <c r="R242" s="1"/>
      <c r="S242" s="1"/>
      <c r="T242" s="1"/>
      <c r="U242" s="1"/>
      <c r="V242" s="1"/>
      <c r="W242" s="47"/>
      <c r="X242" s="1">
        <f t="shared" si="36"/>
        <v>561.82191780821915</v>
      </c>
      <c r="Y242" s="12"/>
      <c r="Z242" s="12" t="s">
        <v>963</v>
      </c>
    </row>
    <row r="243" spans="1:26" s="7" customFormat="1" ht="19.5" customHeight="1" x14ac:dyDescent="0.25">
      <c r="A243" s="12" t="s">
        <v>698</v>
      </c>
      <c r="B243" s="12" t="s">
        <v>699</v>
      </c>
      <c r="C243" s="35" t="s">
        <v>700</v>
      </c>
      <c r="D243" s="12" t="s">
        <v>402</v>
      </c>
      <c r="E243" s="12" t="s">
        <v>403</v>
      </c>
      <c r="F243" s="12" t="s">
        <v>404</v>
      </c>
      <c r="G243" s="13">
        <v>44515</v>
      </c>
      <c r="H243" s="63">
        <v>45869</v>
      </c>
      <c r="I243" s="1">
        <v>1000</v>
      </c>
      <c r="J243" s="1">
        <f t="shared" si="37"/>
        <v>0.58082191780821912</v>
      </c>
      <c r="K243" s="1">
        <f t="shared" si="38"/>
        <v>580.82191780821915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47"/>
      <c r="X243" s="1">
        <f t="shared" si="36"/>
        <v>580.82191780821915</v>
      </c>
      <c r="Y243" s="12"/>
      <c r="Z243" s="12" t="s">
        <v>963</v>
      </c>
    </row>
    <row r="244" spans="1:26" s="7" customFormat="1" ht="19.5" customHeight="1" x14ac:dyDescent="0.25">
      <c r="A244" s="12" t="s">
        <v>701</v>
      </c>
      <c r="B244" s="12" t="s">
        <v>702</v>
      </c>
      <c r="C244" s="35" t="s">
        <v>703</v>
      </c>
      <c r="D244" s="12" t="s">
        <v>402</v>
      </c>
      <c r="E244" s="12" t="s">
        <v>994</v>
      </c>
      <c r="F244" s="12" t="s">
        <v>430</v>
      </c>
      <c r="G244" s="13">
        <v>44515</v>
      </c>
      <c r="H244" s="63">
        <v>45869</v>
      </c>
      <c r="I244" s="1">
        <v>1000</v>
      </c>
      <c r="J244" s="1">
        <f t="shared" si="37"/>
        <v>0.58082191780821912</v>
      </c>
      <c r="K244" s="1">
        <f t="shared" si="38"/>
        <v>580.82191780821915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47"/>
      <c r="X244" s="1">
        <f t="shared" si="36"/>
        <v>580.82191780821915</v>
      </c>
      <c r="Y244" s="12"/>
      <c r="Z244" s="12" t="s">
        <v>963</v>
      </c>
    </row>
    <row r="245" spans="1:26" s="7" customFormat="1" ht="19.5" customHeight="1" x14ac:dyDescent="0.25">
      <c r="A245" s="12" t="s">
        <v>704</v>
      </c>
      <c r="B245" s="12" t="s">
        <v>705</v>
      </c>
      <c r="C245" s="35" t="s">
        <v>706</v>
      </c>
      <c r="D245" s="12" t="s">
        <v>402</v>
      </c>
      <c r="E245" s="12" t="s">
        <v>403</v>
      </c>
      <c r="F245" s="12" t="s">
        <v>404</v>
      </c>
      <c r="G245" s="13">
        <v>44536</v>
      </c>
      <c r="H245" s="63">
        <v>45869</v>
      </c>
      <c r="I245" s="1">
        <v>1000</v>
      </c>
      <c r="J245" s="1">
        <f t="shared" si="37"/>
        <v>0.58082191780821912</v>
      </c>
      <c r="K245" s="1">
        <f t="shared" si="38"/>
        <v>580.82191780821915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47"/>
      <c r="X245" s="1">
        <f t="shared" si="36"/>
        <v>580.82191780821915</v>
      </c>
      <c r="Y245" s="12"/>
      <c r="Z245" s="12" t="s">
        <v>963</v>
      </c>
    </row>
    <row r="246" spans="1:26" s="7" customFormat="1" ht="19.5" customHeight="1" x14ac:dyDescent="0.25">
      <c r="A246" s="12" t="s">
        <v>707</v>
      </c>
      <c r="B246" s="12" t="s">
        <v>708</v>
      </c>
      <c r="C246" s="35" t="s">
        <v>709</v>
      </c>
      <c r="D246" s="12" t="s">
        <v>402</v>
      </c>
      <c r="E246" s="12" t="s">
        <v>403</v>
      </c>
      <c r="F246" s="12" t="s">
        <v>404</v>
      </c>
      <c r="G246" s="13">
        <v>44536</v>
      </c>
      <c r="H246" s="66">
        <v>45869</v>
      </c>
      <c r="I246" s="1">
        <v>1000</v>
      </c>
      <c r="J246" s="1">
        <f t="shared" si="37"/>
        <v>0.58082191780821912</v>
      </c>
      <c r="K246" s="1">
        <f t="shared" si="38"/>
        <v>580.82191780821915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47"/>
      <c r="X246" s="1">
        <f t="shared" si="36"/>
        <v>580.82191780821915</v>
      </c>
      <c r="Y246" s="12"/>
      <c r="Z246" s="12" t="s">
        <v>963</v>
      </c>
    </row>
    <row r="247" spans="1:26" s="7" customFormat="1" ht="19.5" customHeight="1" x14ac:dyDescent="0.25">
      <c r="A247" s="12" t="s">
        <v>710</v>
      </c>
      <c r="B247" s="12" t="s">
        <v>711</v>
      </c>
      <c r="C247" s="35" t="s">
        <v>712</v>
      </c>
      <c r="D247" s="12" t="s">
        <v>402</v>
      </c>
      <c r="E247" s="12" t="s">
        <v>403</v>
      </c>
      <c r="F247" s="12" t="s">
        <v>404</v>
      </c>
      <c r="G247" s="13">
        <v>44536</v>
      </c>
      <c r="H247" s="63">
        <v>45869</v>
      </c>
      <c r="I247" s="1">
        <v>1000</v>
      </c>
      <c r="J247" s="1">
        <f t="shared" si="37"/>
        <v>0.58082191780821912</v>
      </c>
      <c r="K247" s="1">
        <f t="shared" si="38"/>
        <v>580.82191780821915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47"/>
      <c r="X247" s="1">
        <f t="shared" si="36"/>
        <v>580.82191780821915</v>
      </c>
      <c r="Y247" s="12"/>
      <c r="Z247" s="12" t="s">
        <v>963</v>
      </c>
    </row>
    <row r="248" spans="1:26" s="7" customFormat="1" ht="19.5" customHeight="1" x14ac:dyDescent="0.25">
      <c r="A248" s="12" t="s">
        <v>713</v>
      </c>
      <c r="B248" s="12" t="s">
        <v>714</v>
      </c>
      <c r="C248" s="35" t="s">
        <v>715</v>
      </c>
      <c r="D248" s="12" t="s">
        <v>402</v>
      </c>
      <c r="E248" s="12" t="s">
        <v>403</v>
      </c>
      <c r="F248" s="12" t="s">
        <v>404</v>
      </c>
      <c r="G248" s="13">
        <v>44546</v>
      </c>
      <c r="H248" s="63">
        <v>45869</v>
      </c>
      <c r="I248" s="1">
        <v>1000</v>
      </c>
      <c r="J248" s="1">
        <f t="shared" si="37"/>
        <v>0.58082191780821912</v>
      </c>
      <c r="K248" s="1">
        <f t="shared" si="38"/>
        <v>580.82191780821915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47"/>
      <c r="X248" s="1">
        <f t="shared" si="36"/>
        <v>580.82191780821915</v>
      </c>
      <c r="Y248" s="12"/>
      <c r="Z248" s="12" t="s">
        <v>963</v>
      </c>
    </row>
    <row r="249" spans="1:26" s="7" customFormat="1" ht="19.5" customHeight="1" x14ac:dyDescent="0.25">
      <c r="A249" s="12" t="s">
        <v>716</v>
      </c>
      <c r="B249" s="12" t="s">
        <v>717</v>
      </c>
      <c r="C249" s="35" t="s">
        <v>718</v>
      </c>
      <c r="D249" s="12" t="s">
        <v>402</v>
      </c>
      <c r="E249" s="12" t="s">
        <v>403</v>
      </c>
      <c r="F249" s="12" t="s">
        <v>404</v>
      </c>
      <c r="G249" s="13">
        <v>44571</v>
      </c>
      <c r="H249" s="63">
        <v>45869</v>
      </c>
      <c r="I249" s="1">
        <v>1000</v>
      </c>
      <c r="J249" s="1">
        <f t="shared" si="37"/>
        <v>0.58082191780821912</v>
      </c>
      <c r="K249" s="1">
        <f t="shared" si="38"/>
        <v>580.82191780821915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47"/>
      <c r="X249" s="1">
        <f t="shared" si="36"/>
        <v>580.82191780821915</v>
      </c>
      <c r="Y249" s="12"/>
      <c r="Z249" s="12" t="s">
        <v>963</v>
      </c>
    </row>
    <row r="250" spans="1:26" s="7" customFormat="1" ht="19.5" customHeight="1" x14ac:dyDescent="0.25">
      <c r="A250" s="12" t="s">
        <v>719</v>
      </c>
      <c r="B250" s="12" t="s">
        <v>720</v>
      </c>
      <c r="C250" s="35" t="s">
        <v>721</v>
      </c>
      <c r="D250" s="12" t="s">
        <v>402</v>
      </c>
      <c r="E250" s="12" t="s">
        <v>403</v>
      </c>
      <c r="F250" s="12" t="s">
        <v>404</v>
      </c>
      <c r="G250" s="13">
        <v>44564</v>
      </c>
      <c r="H250" s="63">
        <v>45869</v>
      </c>
      <c r="I250" s="1">
        <v>1000</v>
      </c>
      <c r="J250" s="1">
        <f t="shared" si="37"/>
        <v>0.58082191780821912</v>
      </c>
      <c r="K250" s="1">
        <f t="shared" si="38"/>
        <v>580.82191780821915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47"/>
      <c r="X250" s="1">
        <f t="shared" si="36"/>
        <v>580.82191780821915</v>
      </c>
      <c r="Y250" s="12"/>
      <c r="Z250" s="12" t="s">
        <v>963</v>
      </c>
    </row>
    <row r="251" spans="1:26" s="7" customFormat="1" ht="19.5" customHeight="1" x14ac:dyDescent="0.25">
      <c r="A251" s="12" t="s">
        <v>722</v>
      </c>
      <c r="B251" s="12" t="s">
        <v>723</v>
      </c>
      <c r="C251" s="35" t="s">
        <v>724</v>
      </c>
      <c r="D251" s="12" t="s">
        <v>402</v>
      </c>
      <c r="E251" s="12" t="s">
        <v>403</v>
      </c>
      <c r="F251" s="12" t="s">
        <v>404</v>
      </c>
      <c r="G251" s="13">
        <v>44564</v>
      </c>
      <c r="H251" s="63">
        <v>45869</v>
      </c>
      <c r="I251" s="1">
        <v>1000</v>
      </c>
      <c r="J251" s="1">
        <f t="shared" si="37"/>
        <v>0.58082191780821912</v>
      </c>
      <c r="K251" s="1">
        <f t="shared" si="38"/>
        <v>580.82191780821915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47"/>
      <c r="X251" s="1">
        <f t="shared" si="36"/>
        <v>580.82191780821915</v>
      </c>
      <c r="Y251" s="12"/>
      <c r="Z251" s="12" t="s">
        <v>963</v>
      </c>
    </row>
    <row r="252" spans="1:26" s="7" customFormat="1" ht="19.5" customHeight="1" x14ac:dyDescent="0.25">
      <c r="A252" s="12" t="s">
        <v>725</v>
      </c>
      <c r="B252" s="12" t="s">
        <v>726</v>
      </c>
      <c r="C252" s="35" t="s">
        <v>727</v>
      </c>
      <c r="D252" s="12" t="s">
        <v>402</v>
      </c>
      <c r="E252" s="12" t="s">
        <v>403</v>
      </c>
      <c r="F252" s="12" t="s">
        <v>404</v>
      </c>
      <c r="G252" s="13">
        <v>44564</v>
      </c>
      <c r="H252" s="63">
        <v>45869</v>
      </c>
      <c r="I252" s="1">
        <v>1000</v>
      </c>
      <c r="J252" s="1">
        <f t="shared" si="37"/>
        <v>0.58082191780821912</v>
      </c>
      <c r="K252" s="1">
        <f t="shared" si="38"/>
        <v>580.82191780821915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47"/>
      <c r="X252" s="1">
        <f t="shared" si="36"/>
        <v>580.82191780821915</v>
      </c>
      <c r="Y252" s="12"/>
      <c r="Z252" s="12" t="s">
        <v>963</v>
      </c>
    </row>
    <row r="253" spans="1:26" s="7" customFormat="1" ht="19.5" customHeight="1" x14ac:dyDescent="0.25">
      <c r="A253" s="12" t="s">
        <v>728</v>
      </c>
      <c r="B253" s="12" t="s">
        <v>729</v>
      </c>
      <c r="C253" s="35" t="s">
        <v>730</v>
      </c>
      <c r="D253" s="12" t="s">
        <v>402</v>
      </c>
      <c r="E253" s="12" t="s">
        <v>403</v>
      </c>
      <c r="F253" s="12" t="s">
        <v>404</v>
      </c>
      <c r="G253" s="13">
        <v>44564</v>
      </c>
      <c r="H253" s="63">
        <v>45869</v>
      </c>
      <c r="I253" s="1">
        <v>1000</v>
      </c>
      <c r="J253" s="1">
        <f t="shared" si="37"/>
        <v>0.58082191780821912</v>
      </c>
      <c r="K253" s="1">
        <f t="shared" si="38"/>
        <v>580.82191780821915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47"/>
      <c r="X253" s="1">
        <f t="shared" si="36"/>
        <v>580.82191780821915</v>
      </c>
      <c r="Y253" s="12"/>
      <c r="Z253" s="12" t="s">
        <v>963</v>
      </c>
    </row>
    <row r="254" spans="1:26" s="7" customFormat="1" ht="19.5" customHeight="1" x14ac:dyDescent="0.25">
      <c r="A254" s="12" t="s">
        <v>731</v>
      </c>
      <c r="B254" s="12" t="s">
        <v>732</v>
      </c>
      <c r="C254" s="35" t="s">
        <v>733</v>
      </c>
      <c r="D254" s="12" t="s">
        <v>402</v>
      </c>
      <c r="E254" s="12" t="s">
        <v>403</v>
      </c>
      <c r="F254" s="12" t="s">
        <v>404</v>
      </c>
      <c r="G254" s="13">
        <v>44562</v>
      </c>
      <c r="H254" s="63">
        <v>45869</v>
      </c>
      <c r="I254" s="1">
        <v>1000</v>
      </c>
      <c r="J254" s="1">
        <f t="shared" si="37"/>
        <v>0.58082191780821912</v>
      </c>
      <c r="K254" s="1">
        <f t="shared" si="38"/>
        <v>580.82191780821915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47"/>
      <c r="X254" s="1">
        <f t="shared" si="36"/>
        <v>580.82191780821915</v>
      </c>
      <c r="Y254" s="12"/>
      <c r="Z254" s="12" t="s">
        <v>963</v>
      </c>
    </row>
    <row r="255" spans="1:26" s="7" customFormat="1" ht="19.5" customHeight="1" x14ac:dyDescent="0.25">
      <c r="A255" s="12" t="s">
        <v>734</v>
      </c>
      <c r="B255" s="12" t="s">
        <v>735</v>
      </c>
      <c r="C255" s="35" t="s">
        <v>736</v>
      </c>
      <c r="D255" s="12" t="s">
        <v>402</v>
      </c>
      <c r="E255" s="12" t="s">
        <v>403</v>
      </c>
      <c r="F255" s="12" t="s">
        <v>404</v>
      </c>
      <c r="G255" s="13">
        <v>44562</v>
      </c>
      <c r="H255" s="63">
        <v>45869</v>
      </c>
      <c r="I255" s="1">
        <v>1000</v>
      </c>
      <c r="J255" s="1">
        <f t="shared" si="37"/>
        <v>0.58082191780821912</v>
      </c>
      <c r="K255" s="1">
        <f t="shared" si="38"/>
        <v>580.82191780821915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47"/>
      <c r="X255" s="1">
        <f t="shared" si="36"/>
        <v>580.82191780821915</v>
      </c>
      <c r="Y255" s="12"/>
      <c r="Z255" s="12" t="s">
        <v>963</v>
      </c>
    </row>
    <row r="256" spans="1:26" s="7" customFormat="1" ht="19.5" customHeight="1" x14ac:dyDescent="0.25">
      <c r="A256" s="12" t="s">
        <v>737</v>
      </c>
      <c r="B256" s="12" t="s">
        <v>738</v>
      </c>
      <c r="C256" s="35" t="s">
        <v>739</v>
      </c>
      <c r="D256" s="12" t="s">
        <v>402</v>
      </c>
      <c r="E256" s="12" t="s">
        <v>403</v>
      </c>
      <c r="F256" s="12" t="s">
        <v>404</v>
      </c>
      <c r="G256" s="13">
        <v>44571</v>
      </c>
      <c r="H256" s="63">
        <v>45869</v>
      </c>
      <c r="I256" s="1">
        <v>1000</v>
      </c>
      <c r="J256" s="1">
        <f t="shared" si="37"/>
        <v>0.58082191780821912</v>
      </c>
      <c r="K256" s="1">
        <f t="shared" si="38"/>
        <v>580.82191780821915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47"/>
      <c r="X256" s="1">
        <f t="shared" si="36"/>
        <v>580.82191780821915</v>
      </c>
      <c r="Y256" s="12"/>
      <c r="Z256" s="12" t="s">
        <v>963</v>
      </c>
    </row>
    <row r="257" spans="1:26" s="7" customFormat="1" ht="19.5" customHeight="1" x14ac:dyDescent="0.25">
      <c r="A257" s="12" t="s">
        <v>740</v>
      </c>
      <c r="B257" s="12" t="s">
        <v>741</v>
      </c>
      <c r="C257" s="35" t="s">
        <v>742</v>
      </c>
      <c r="D257" s="12" t="s">
        <v>402</v>
      </c>
      <c r="E257" s="12" t="s">
        <v>403</v>
      </c>
      <c r="F257" s="12" t="s">
        <v>404</v>
      </c>
      <c r="G257" s="13">
        <v>44578</v>
      </c>
      <c r="H257" s="63">
        <v>45869</v>
      </c>
      <c r="I257" s="1">
        <v>1000</v>
      </c>
      <c r="J257" s="1">
        <f t="shared" si="37"/>
        <v>0.58082191780821912</v>
      </c>
      <c r="K257" s="1">
        <f t="shared" si="38"/>
        <v>580.82191780821915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47"/>
      <c r="X257" s="1">
        <f t="shared" si="36"/>
        <v>580.82191780821915</v>
      </c>
      <c r="Y257" s="12"/>
      <c r="Z257" s="12" t="s">
        <v>963</v>
      </c>
    </row>
    <row r="258" spans="1:26" s="7" customFormat="1" ht="19.5" customHeight="1" x14ac:dyDescent="0.25">
      <c r="A258" s="12" t="s">
        <v>743</v>
      </c>
      <c r="B258" s="12" t="s">
        <v>744</v>
      </c>
      <c r="C258" s="35" t="s">
        <v>745</v>
      </c>
      <c r="D258" s="12" t="s">
        <v>402</v>
      </c>
      <c r="E258" s="12" t="s">
        <v>403</v>
      </c>
      <c r="F258" s="12" t="s">
        <v>404</v>
      </c>
      <c r="G258" s="13">
        <v>44582</v>
      </c>
      <c r="H258" s="63">
        <v>45869</v>
      </c>
      <c r="I258" s="1">
        <v>1000</v>
      </c>
      <c r="J258" s="1">
        <f t="shared" si="37"/>
        <v>0.58082191780821912</v>
      </c>
      <c r="K258" s="1">
        <f t="shared" si="38"/>
        <v>580.82191780821915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47"/>
      <c r="X258" s="1">
        <f t="shared" si="36"/>
        <v>580.82191780821915</v>
      </c>
      <c r="Y258" s="12"/>
      <c r="Z258" s="12" t="s">
        <v>963</v>
      </c>
    </row>
    <row r="259" spans="1:26" s="7" customFormat="1" ht="19.5" customHeight="1" x14ac:dyDescent="0.25">
      <c r="A259" s="12" t="s">
        <v>746</v>
      </c>
      <c r="B259" s="12" t="s">
        <v>747</v>
      </c>
      <c r="C259" s="35" t="s">
        <v>748</v>
      </c>
      <c r="D259" s="12" t="s">
        <v>402</v>
      </c>
      <c r="E259" s="12" t="s">
        <v>403</v>
      </c>
      <c r="F259" s="12" t="s">
        <v>430</v>
      </c>
      <c r="G259" s="13">
        <v>44609</v>
      </c>
      <c r="H259" s="63">
        <v>45869</v>
      </c>
      <c r="I259" s="1">
        <v>1000</v>
      </c>
      <c r="J259" s="1">
        <f t="shared" si="37"/>
        <v>0.58082191780821912</v>
      </c>
      <c r="K259" s="1">
        <f t="shared" si="38"/>
        <v>580.82191780821915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47"/>
      <c r="X259" s="1">
        <f t="shared" ref="X259:X269" si="39">K259-(SUM(L259:W259))</f>
        <v>580.82191780821915</v>
      </c>
      <c r="Y259" s="12"/>
      <c r="Z259" s="12" t="s">
        <v>963</v>
      </c>
    </row>
    <row r="260" spans="1:26" s="7" customFormat="1" ht="19.5" customHeight="1" x14ac:dyDescent="0.25">
      <c r="A260" s="12" t="s">
        <v>749</v>
      </c>
      <c r="B260" s="12" t="s">
        <v>750</v>
      </c>
      <c r="C260" s="35" t="s">
        <v>751</v>
      </c>
      <c r="D260" s="12" t="s">
        <v>402</v>
      </c>
      <c r="E260" s="12" t="s">
        <v>403</v>
      </c>
      <c r="F260" s="12" t="s">
        <v>430</v>
      </c>
      <c r="G260" s="13">
        <v>44655</v>
      </c>
      <c r="H260" s="63">
        <v>45869</v>
      </c>
      <c r="I260" s="1">
        <v>1000</v>
      </c>
      <c r="J260" s="1">
        <f t="shared" si="37"/>
        <v>0.58082191780821912</v>
      </c>
      <c r="K260" s="1">
        <f t="shared" si="38"/>
        <v>580.82191780821915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47"/>
      <c r="X260" s="1">
        <f t="shared" si="39"/>
        <v>580.82191780821915</v>
      </c>
      <c r="Y260" s="12"/>
      <c r="Z260" s="12" t="s">
        <v>963</v>
      </c>
    </row>
    <row r="261" spans="1:26" s="7" customFormat="1" ht="19.5" customHeight="1" x14ac:dyDescent="0.25">
      <c r="A261" s="12" t="s">
        <v>752</v>
      </c>
      <c r="B261" s="12" t="s">
        <v>753</v>
      </c>
      <c r="C261" s="35" t="s">
        <v>754</v>
      </c>
      <c r="D261" s="12" t="s">
        <v>402</v>
      </c>
      <c r="E261" s="12" t="s">
        <v>403</v>
      </c>
      <c r="F261" s="12" t="s">
        <v>404</v>
      </c>
      <c r="G261" s="13">
        <v>44652</v>
      </c>
      <c r="H261" s="63">
        <v>45869</v>
      </c>
      <c r="I261" s="1">
        <v>1000</v>
      </c>
      <c r="J261" s="1">
        <f t="shared" si="37"/>
        <v>0.58082191780821912</v>
      </c>
      <c r="K261" s="1">
        <f t="shared" si="38"/>
        <v>580.82191780821915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47"/>
      <c r="X261" s="1">
        <f t="shared" si="39"/>
        <v>580.82191780821915</v>
      </c>
      <c r="Y261" s="12"/>
      <c r="Z261" s="12" t="s">
        <v>963</v>
      </c>
    </row>
    <row r="262" spans="1:26" s="7" customFormat="1" ht="19.5" customHeight="1" x14ac:dyDescent="0.25">
      <c r="A262" s="12" t="s">
        <v>755</v>
      </c>
      <c r="B262" s="12" t="s">
        <v>756</v>
      </c>
      <c r="C262" s="35" t="s">
        <v>757</v>
      </c>
      <c r="D262" s="12" t="s">
        <v>402</v>
      </c>
      <c r="E262" s="12" t="s">
        <v>403</v>
      </c>
      <c r="F262" s="12" t="s">
        <v>404</v>
      </c>
      <c r="G262" s="13">
        <v>44809</v>
      </c>
      <c r="H262" s="63">
        <v>45869</v>
      </c>
      <c r="I262" s="1">
        <v>1000</v>
      </c>
      <c r="J262" s="1">
        <f t="shared" si="37"/>
        <v>0.58082191780821912</v>
      </c>
      <c r="K262" s="1">
        <f t="shared" si="38"/>
        <v>580.82191780821915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47"/>
      <c r="X262" s="1">
        <f t="shared" si="39"/>
        <v>580.82191780821915</v>
      </c>
      <c r="Y262" s="12"/>
      <c r="Z262" s="12" t="s">
        <v>963</v>
      </c>
    </row>
    <row r="263" spans="1:26" s="7" customFormat="1" ht="19.5" customHeight="1" x14ac:dyDescent="0.25">
      <c r="A263" s="12" t="s">
        <v>758</v>
      </c>
      <c r="B263" s="12" t="s">
        <v>759</v>
      </c>
      <c r="C263" s="35" t="s">
        <v>760</v>
      </c>
      <c r="D263" s="12" t="s">
        <v>402</v>
      </c>
      <c r="E263" s="12" t="s">
        <v>403</v>
      </c>
      <c r="F263" s="12" t="s">
        <v>404</v>
      </c>
      <c r="G263" s="13">
        <v>44809</v>
      </c>
      <c r="H263" s="63">
        <v>45869</v>
      </c>
      <c r="I263" s="1">
        <v>1000</v>
      </c>
      <c r="J263" s="1">
        <f t="shared" si="37"/>
        <v>0.58082191780821912</v>
      </c>
      <c r="K263" s="1">
        <f t="shared" si="38"/>
        <v>580.82191780821915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47"/>
      <c r="X263" s="1">
        <f t="shared" si="39"/>
        <v>580.82191780821915</v>
      </c>
      <c r="Y263" s="12"/>
      <c r="Z263" s="12" t="s">
        <v>963</v>
      </c>
    </row>
    <row r="264" spans="1:26" s="7" customFormat="1" ht="19.5" customHeight="1" x14ac:dyDescent="0.25">
      <c r="A264" s="12" t="s">
        <v>761</v>
      </c>
      <c r="B264" s="12" t="s">
        <v>762</v>
      </c>
      <c r="C264" s="35" t="s">
        <v>763</v>
      </c>
      <c r="D264" s="12" t="s">
        <v>402</v>
      </c>
      <c r="E264" s="12" t="s">
        <v>403</v>
      </c>
      <c r="F264" s="12" t="s">
        <v>404</v>
      </c>
      <c r="G264" s="13">
        <v>44841</v>
      </c>
      <c r="H264" s="63">
        <v>45869</v>
      </c>
      <c r="I264" s="1">
        <v>1000</v>
      </c>
      <c r="J264" s="1">
        <f t="shared" si="37"/>
        <v>0.58082191780821912</v>
      </c>
      <c r="K264" s="1">
        <f t="shared" si="38"/>
        <v>580.82191780821915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47"/>
      <c r="X264" s="1">
        <f t="shared" si="39"/>
        <v>580.82191780821915</v>
      </c>
      <c r="Y264" s="12"/>
      <c r="Z264" s="12" t="s">
        <v>963</v>
      </c>
    </row>
    <row r="265" spans="1:26" s="7" customFormat="1" ht="19.5" customHeight="1" x14ac:dyDescent="0.25">
      <c r="A265" s="12" t="s">
        <v>764</v>
      </c>
      <c r="B265" s="12" t="s">
        <v>765</v>
      </c>
      <c r="C265" s="35" t="s">
        <v>766</v>
      </c>
      <c r="D265" s="12" t="s">
        <v>402</v>
      </c>
      <c r="E265" s="12" t="s">
        <v>403</v>
      </c>
      <c r="F265" s="12" t="s">
        <v>404</v>
      </c>
      <c r="G265" s="13">
        <v>44854</v>
      </c>
      <c r="H265" s="63">
        <v>45869</v>
      </c>
      <c r="I265" s="1">
        <v>1000</v>
      </c>
      <c r="J265" s="1">
        <f t="shared" si="37"/>
        <v>0.58082191780821912</v>
      </c>
      <c r="K265" s="1">
        <f t="shared" si="38"/>
        <v>580.82191780821915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47"/>
      <c r="X265" s="1">
        <f t="shared" si="39"/>
        <v>580.82191780821915</v>
      </c>
      <c r="Y265" s="12"/>
      <c r="Z265" s="12" t="s">
        <v>963</v>
      </c>
    </row>
    <row r="266" spans="1:26" s="7" customFormat="1" ht="19.5" customHeight="1" x14ac:dyDescent="0.25">
      <c r="A266" s="12" t="s">
        <v>767</v>
      </c>
      <c r="B266" s="12" t="s">
        <v>768</v>
      </c>
      <c r="C266" s="35" t="s">
        <v>769</v>
      </c>
      <c r="D266" s="12" t="s">
        <v>402</v>
      </c>
      <c r="E266" s="12" t="s">
        <v>403</v>
      </c>
      <c r="F266" s="12" t="s">
        <v>404</v>
      </c>
      <c r="G266" s="13">
        <v>44860</v>
      </c>
      <c r="H266" s="63">
        <v>45869</v>
      </c>
      <c r="I266" s="1">
        <v>1000</v>
      </c>
      <c r="J266" s="1">
        <f t="shared" si="37"/>
        <v>0.58082191780821912</v>
      </c>
      <c r="K266" s="1">
        <f t="shared" si="38"/>
        <v>580.82191780821915</v>
      </c>
      <c r="L266" s="1"/>
      <c r="M266" s="1">
        <v>66</v>
      </c>
      <c r="N266" s="1"/>
      <c r="O266" s="1"/>
      <c r="P266" s="1"/>
      <c r="Q266" s="1"/>
      <c r="R266" s="1"/>
      <c r="S266" s="1"/>
      <c r="T266" s="1"/>
      <c r="U266" s="1"/>
      <c r="V266" s="1"/>
      <c r="W266" s="47"/>
      <c r="X266" s="1">
        <f t="shared" si="39"/>
        <v>514.82191780821915</v>
      </c>
      <c r="Y266" s="12"/>
      <c r="Z266" s="12" t="s">
        <v>963</v>
      </c>
    </row>
    <row r="267" spans="1:26" s="7" customFormat="1" ht="19.5" customHeight="1" x14ac:dyDescent="0.25">
      <c r="A267" s="12" t="s">
        <v>770</v>
      </c>
      <c r="B267" s="12" t="s">
        <v>771</v>
      </c>
      <c r="C267" s="35" t="s">
        <v>772</v>
      </c>
      <c r="D267" s="12" t="s">
        <v>402</v>
      </c>
      <c r="E267" s="12" t="s">
        <v>403</v>
      </c>
      <c r="F267" s="12" t="s">
        <v>404</v>
      </c>
      <c r="G267" s="13">
        <v>44936</v>
      </c>
      <c r="H267" s="63">
        <v>45869</v>
      </c>
      <c r="I267" s="1">
        <v>1000</v>
      </c>
      <c r="J267" s="1">
        <f t="shared" si="37"/>
        <v>0.58082191780821912</v>
      </c>
      <c r="K267" s="1">
        <f t="shared" si="38"/>
        <v>580.82191780821915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47"/>
      <c r="X267" s="1">
        <f t="shared" si="39"/>
        <v>580.82191780821915</v>
      </c>
      <c r="Y267" s="12"/>
      <c r="Z267" s="12" t="s">
        <v>963</v>
      </c>
    </row>
    <row r="268" spans="1:26" s="7" customFormat="1" ht="19.5" customHeight="1" x14ac:dyDescent="0.25">
      <c r="A268" s="12" t="s">
        <v>773</v>
      </c>
      <c r="B268" s="12" t="s">
        <v>774</v>
      </c>
      <c r="C268" s="35" t="s">
        <v>775</v>
      </c>
      <c r="D268" s="12" t="s">
        <v>402</v>
      </c>
      <c r="E268" s="12" t="s">
        <v>403</v>
      </c>
      <c r="F268" s="12" t="s">
        <v>404</v>
      </c>
      <c r="G268" s="13">
        <v>44932</v>
      </c>
      <c r="H268" s="63">
        <v>45869</v>
      </c>
      <c r="I268" s="1">
        <v>1000</v>
      </c>
      <c r="J268" s="1">
        <f t="shared" si="37"/>
        <v>0.58082191780821912</v>
      </c>
      <c r="K268" s="1">
        <f t="shared" si="38"/>
        <v>580.82191780821915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47"/>
      <c r="X268" s="1">
        <f t="shared" si="39"/>
        <v>580.82191780821915</v>
      </c>
      <c r="Y268" s="12"/>
      <c r="Z268" s="12" t="s">
        <v>963</v>
      </c>
    </row>
    <row r="269" spans="1:26" s="7" customFormat="1" ht="19.5" customHeight="1" x14ac:dyDescent="0.25">
      <c r="A269" s="12" t="s">
        <v>776</v>
      </c>
      <c r="B269" s="12" t="s">
        <v>777</v>
      </c>
      <c r="C269" s="35" t="s">
        <v>778</v>
      </c>
      <c r="D269" s="12" t="s">
        <v>402</v>
      </c>
      <c r="E269" s="12" t="s">
        <v>403</v>
      </c>
      <c r="F269" s="12" t="s">
        <v>404</v>
      </c>
      <c r="G269" s="13">
        <v>44964</v>
      </c>
      <c r="H269" s="63">
        <v>45869</v>
      </c>
      <c r="I269" s="1">
        <v>1000</v>
      </c>
      <c r="J269" s="1">
        <f t="shared" si="37"/>
        <v>0.58082191780821912</v>
      </c>
      <c r="K269" s="1">
        <f t="shared" si="38"/>
        <v>580.82191780821915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47"/>
      <c r="X269" s="1">
        <f t="shared" si="39"/>
        <v>580.82191780821915</v>
      </c>
      <c r="Y269" s="12"/>
      <c r="Z269" s="12" t="s">
        <v>963</v>
      </c>
    </row>
    <row r="270" spans="1:26" s="7" customFormat="1" ht="19.5" customHeight="1" x14ac:dyDescent="0.25">
      <c r="A270" s="12" t="s">
        <v>812</v>
      </c>
      <c r="B270" s="12" t="s">
        <v>813</v>
      </c>
      <c r="C270" s="30" t="s">
        <v>814</v>
      </c>
      <c r="D270" s="12" t="s">
        <v>402</v>
      </c>
      <c r="E270" s="12" t="s">
        <v>403</v>
      </c>
      <c r="F270" s="12" t="s">
        <v>404</v>
      </c>
      <c r="G270" s="13">
        <v>44964</v>
      </c>
      <c r="H270" s="63">
        <v>45869</v>
      </c>
      <c r="I270" s="1">
        <v>1000</v>
      </c>
      <c r="J270" s="1">
        <f t="shared" si="37"/>
        <v>0.58082191780821912</v>
      </c>
      <c r="K270" s="1">
        <f t="shared" si="38"/>
        <v>580.82191780821915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47"/>
      <c r="X270" s="1">
        <f t="shared" ref="X270:X293" si="40">K270-(SUM(L270:W270))</f>
        <v>580.82191780821915</v>
      </c>
      <c r="Y270" s="12"/>
      <c r="Z270" s="12" t="s">
        <v>963</v>
      </c>
    </row>
    <row r="271" spans="1:26" s="7" customFormat="1" ht="19.5" customHeight="1" x14ac:dyDescent="0.25">
      <c r="A271" s="12" t="s">
        <v>821</v>
      </c>
      <c r="B271" s="12" t="s">
        <v>822</v>
      </c>
      <c r="C271" s="30" t="s">
        <v>945</v>
      </c>
      <c r="D271" s="12" t="s">
        <v>402</v>
      </c>
      <c r="E271" s="12" t="s">
        <v>403</v>
      </c>
      <c r="F271" s="12" t="s">
        <v>404</v>
      </c>
      <c r="G271" s="13">
        <v>44963</v>
      </c>
      <c r="H271" s="63">
        <v>45869</v>
      </c>
      <c r="I271" s="1">
        <v>1000</v>
      </c>
      <c r="J271" s="1">
        <f t="shared" si="37"/>
        <v>0.58082191780821912</v>
      </c>
      <c r="K271" s="1">
        <f t="shared" si="38"/>
        <v>580.82191780821915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47"/>
      <c r="X271" s="1">
        <f t="shared" si="40"/>
        <v>580.82191780821915</v>
      </c>
      <c r="Y271" s="12"/>
      <c r="Z271" s="12" t="s">
        <v>963</v>
      </c>
    </row>
    <row r="272" spans="1:26" s="7" customFormat="1" ht="19.5" customHeight="1" x14ac:dyDescent="0.25">
      <c r="A272" s="11" t="s">
        <v>860</v>
      </c>
      <c r="B272" s="12" t="s">
        <v>861</v>
      </c>
      <c r="C272" s="30" t="s">
        <v>946</v>
      </c>
      <c r="D272" s="12" t="s">
        <v>402</v>
      </c>
      <c r="E272" s="12" t="s">
        <v>403</v>
      </c>
      <c r="F272" s="12" t="s">
        <v>404</v>
      </c>
      <c r="G272" s="13">
        <v>44963</v>
      </c>
      <c r="H272" s="65">
        <v>45869</v>
      </c>
      <c r="I272" s="1">
        <v>1000</v>
      </c>
      <c r="J272" s="1">
        <f t="shared" si="37"/>
        <v>0.58082191780821912</v>
      </c>
      <c r="K272" s="1">
        <f t="shared" si="38"/>
        <v>580.82191780821915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47"/>
      <c r="X272" s="1">
        <f t="shared" si="40"/>
        <v>580.82191780821915</v>
      </c>
      <c r="Y272" s="12"/>
      <c r="Z272" s="12" t="s">
        <v>963</v>
      </c>
    </row>
    <row r="273" spans="1:26" s="7" customFormat="1" ht="19.5" customHeight="1" x14ac:dyDescent="0.25">
      <c r="A273" s="11" t="s">
        <v>883</v>
      </c>
      <c r="B273" s="12" t="s">
        <v>884</v>
      </c>
      <c r="C273" s="30" t="s">
        <v>885</v>
      </c>
      <c r="D273" s="12" t="s">
        <v>402</v>
      </c>
      <c r="E273" s="12" t="s">
        <v>403</v>
      </c>
      <c r="F273" s="12" t="s">
        <v>404</v>
      </c>
      <c r="G273" s="13">
        <v>44958</v>
      </c>
      <c r="H273" s="65">
        <v>45869</v>
      </c>
      <c r="I273" s="1">
        <v>1000</v>
      </c>
      <c r="J273" s="1">
        <f t="shared" si="37"/>
        <v>0.58082191780821912</v>
      </c>
      <c r="K273" s="1">
        <f t="shared" si="38"/>
        <v>580.82191780821915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47"/>
      <c r="X273" s="1">
        <f t="shared" si="40"/>
        <v>580.82191780821915</v>
      </c>
      <c r="Y273" s="12"/>
      <c r="Z273" s="12" t="s">
        <v>963</v>
      </c>
    </row>
    <row r="274" spans="1:26" s="7" customFormat="1" ht="19.5" customHeight="1" x14ac:dyDescent="0.25">
      <c r="A274" s="12" t="s">
        <v>779</v>
      </c>
      <c r="B274" s="12" t="s">
        <v>780</v>
      </c>
      <c r="C274" s="35" t="s">
        <v>781</v>
      </c>
      <c r="D274" s="12" t="s">
        <v>402</v>
      </c>
      <c r="E274" s="12" t="s">
        <v>403</v>
      </c>
      <c r="F274" s="12" t="s">
        <v>404</v>
      </c>
      <c r="G274" s="13">
        <v>44958</v>
      </c>
      <c r="H274" s="63">
        <v>45869</v>
      </c>
      <c r="I274" s="1">
        <v>1000</v>
      </c>
      <c r="J274" s="1">
        <f t="shared" si="37"/>
        <v>0.58082191780821912</v>
      </c>
      <c r="K274" s="1">
        <f t="shared" si="38"/>
        <v>580.82191780821915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47"/>
      <c r="X274" s="1">
        <f t="shared" si="40"/>
        <v>580.82191780821915</v>
      </c>
      <c r="Y274" s="12"/>
      <c r="Z274" s="12" t="s">
        <v>963</v>
      </c>
    </row>
    <row r="275" spans="1:26" s="7" customFormat="1" ht="19.5" customHeight="1" x14ac:dyDescent="0.25">
      <c r="A275" s="12" t="s">
        <v>815</v>
      </c>
      <c r="B275" s="12" t="s">
        <v>816</v>
      </c>
      <c r="C275" s="35" t="s">
        <v>817</v>
      </c>
      <c r="D275" s="12" t="s">
        <v>402</v>
      </c>
      <c r="E275" s="12" t="s">
        <v>403</v>
      </c>
      <c r="F275" s="12" t="s">
        <v>404</v>
      </c>
      <c r="G275" s="13">
        <v>44958</v>
      </c>
      <c r="H275" s="63">
        <v>45869</v>
      </c>
      <c r="I275" s="1">
        <v>1000</v>
      </c>
      <c r="J275" s="1">
        <f t="shared" si="37"/>
        <v>0.58082191780821912</v>
      </c>
      <c r="K275" s="1">
        <f t="shared" si="38"/>
        <v>580.82191780821915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47"/>
      <c r="X275" s="1">
        <f t="shared" si="40"/>
        <v>580.82191780821915</v>
      </c>
      <c r="Y275" s="12"/>
      <c r="Z275" s="12" t="s">
        <v>963</v>
      </c>
    </row>
    <row r="276" spans="1:26" s="7" customFormat="1" ht="19.5" customHeight="1" x14ac:dyDescent="0.25">
      <c r="A276" s="12" t="s">
        <v>782</v>
      </c>
      <c r="B276" s="12" t="s">
        <v>783</v>
      </c>
      <c r="C276" s="35" t="s">
        <v>784</v>
      </c>
      <c r="D276" s="12" t="s">
        <v>402</v>
      </c>
      <c r="E276" s="12" t="s">
        <v>403</v>
      </c>
      <c r="F276" s="12" t="s">
        <v>404</v>
      </c>
      <c r="G276" s="13">
        <v>44958</v>
      </c>
      <c r="H276" s="63">
        <v>45869</v>
      </c>
      <c r="I276" s="1">
        <v>1000</v>
      </c>
      <c r="J276" s="1">
        <f t="shared" si="37"/>
        <v>0.58082191780821912</v>
      </c>
      <c r="K276" s="1">
        <f t="shared" si="38"/>
        <v>580.82191780821915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47"/>
      <c r="X276" s="1">
        <f t="shared" si="40"/>
        <v>580.82191780821915</v>
      </c>
      <c r="Y276" s="12"/>
      <c r="Z276" s="12" t="s">
        <v>963</v>
      </c>
    </row>
    <row r="277" spans="1:26" s="7" customFormat="1" ht="19.5" customHeight="1" x14ac:dyDescent="0.25">
      <c r="A277" s="12" t="s">
        <v>809</v>
      </c>
      <c r="B277" s="12" t="s">
        <v>810</v>
      </c>
      <c r="C277" s="30" t="s">
        <v>811</v>
      </c>
      <c r="D277" s="12" t="s">
        <v>402</v>
      </c>
      <c r="E277" s="12" t="s">
        <v>994</v>
      </c>
      <c r="F277" s="12" t="s">
        <v>430</v>
      </c>
      <c r="G277" s="13">
        <v>44970</v>
      </c>
      <c r="H277" s="63">
        <v>45869</v>
      </c>
      <c r="I277" s="1">
        <v>1000</v>
      </c>
      <c r="J277" s="1">
        <f t="shared" si="37"/>
        <v>0.58082191780821912</v>
      </c>
      <c r="K277" s="1">
        <f t="shared" si="38"/>
        <v>580.82191780821915</v>
      </c>
      <c r="L277" s="26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47"/>
      <c r="X277" s="1">
        <f t="shared" si="40"/>
        <v>580.82191780821915</v>
      </c>
      <c r="Y277" s="12"/>
      <c r="Z277" s="12" t="s">
        <v>963</v>
      </c>
    </row>
    <row r="278" spans="1:26" s="7" customFormat="1" ht="19.5" customHeight="1" x14ac:dyDescent="0.25">
      <c r="A278" s="12" t="s">
        <v>785</v>
      </c>
      <c r="B278" s="12" t="s">
        <v>786</v>
      </c>
      <c r="C278" s="35" t="s">
        <v>787</v>
      </c>
      <c r="D278" s="12" t="s">
        <v>402</v>
      </c>
      <c r="E278" s="12" t="s">
        <v>403</v>
      </c>
      <c r="F278" s="12" t="s">
        <v>430</v>
      </c>
      <c r="G278" s="13">
        <v>44970</v>
      </c>
      <c r="H278" s="63">
        <v>45869</v>
      </c>
      <c r="I278" s="1">
        <v>1000</v>
      </c>
      <c r="J278" s="1">
        <f t="shared" si="37"/>
        <v>0.58082191780821912</v>
      </c>
      <c r="K278" s="1">
        <f t="shared" si="38"/>
        <v>580.82191780821915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47"/>
      <c r="X278" s="1">
        <f t="shared" si="40"/>
        <v>580.82191780821915</v>
      </c>
      <c r="Y278" s="12"/>
      <c r="Z278" s="12" t="s">
        <v>963</v>
      </c>
    </row>
    <row r="279" spans="1:26" s="7" customFormat="1" ht="19.5" customHeight="1" x14ac:dyDescent="0.25">
      <c r="A279" s="12" t="s">
        <v>788</v>
      </c>
      <c r="B279" s="12" t="s">
        <v>789</v>
      </c>
      <c r="C279" s="35" t="s">
        <v>790</v>
      </c>
      <c r="D279" s="12" t="s">
        <v>402</v>
      </c>
      <c r="E279" s="12" t="s">
        <v>403</v>
      </c>
      <c r="F279" s="12" t="s">
        <v>404</v>
      </c>
      <c r="G279" s="13">
        <v>44966</v>
      </c>
      <c r="H279" s="63">
        <v>45869</v>
      </c>
      <c r="I279" s="1">
        <v>1000</v>
      </c>
      <c r="J279" s="1">
        <f t="shared" si="37"/>
        <v>0.58082191780821912</v>
      </c>
      <c r="K279" s="1">
        <f t="shared" si="38"/>
        <v>580.82191780821915</v>
      </c>
      <c r="L279" s="1"/>
      <c r="M279" s="1">
        <v>38</v>
      </c>
      <c r="N279" s="1"/>
      <c r="O279" s="1"/>
      <c r="P279" s="1"/>
      <c r="Q279" s="1"/>
      <c r="R279" s="1"/>
      <c r="S279" s="1"/>
      <c r="T279" s="1"/>
      <c r="U279" s="1"/>
      <c r="V279" s="1"/>
      <c r="W279" s="47"/>
      <c r="X279" s="1">
        <f t="shared" si="40"/>
        <v>542.82191780821915</v>
      </c>
      <c r="Y279" s="12"/>
      <c r="Z279" s="12" t="s">
        <v>963</v>
      </c>
    </row>
    <row r="280" spans="1:26" s="7" customFormat="1" ht="19.5" customHeight="1" x14ac:dyDescent="0.25">
      <c r="A280" s="12" t="s">
        <v>791</v>
      </c>
      <c r="B280" s="12" t="s">
        <v>792</v>
      </c>
      <c r="C280" s="35" t="s">
        <v>793</v>
      </c>
      <c r="D280" s="12" t="s">
        <v>402</v>
      </c>
      <c r="E280" s="12" t="s">
        <v>403</v>
      </c>
      <c r="F280" s="12" t="s">
        <v>404</v>
      </c>
      <c r="G280" s="13">
        <v>44972</v>
      </c>
      <c r="H280" s="63">
        <v>45869</v>
      </c>
      <c r="I280" s="1">
        <v>1000</v>
      </c>
      <c r="J280" s="1">
        <f t="shared" si="37"/>
        <v>0.58082191780821912</v>
      </c>
      <c r="K280" s="1">
        <f t="shared" si="38"/>
        <v>580.82191780821915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47"/>
      <c r="X280" s="1">
        <f t="shared" si="40"/>
        <v>580.82191780821915</v>
      </c>
      <c r="Y280" s="12"/>
      <c r="Z280" s="12" t="s">
        <v>963</v>
      </c>
    </row>
    <row r="281" spans="1:26" s="7" customFormat="1" ht="19.5" customHeight="1" x14ac:dyDescent="0.25">
      <c r="A281" s="12" t="s">
        <v>794</v>
      </c>
      <c r="B281" s="12" t="s">
        <v>795</v>
      </c>
      <c r="C281" s="35" t="s">
        <v>796</v>
      </c>
      <c r="D281" s="12" t="s">
        <v>402</v>
      </c>
      <c r="E281" s="12" t="s">
        <v>403</v>
      </c>
      <c r="F281" s="12" t="s">
        <v>404</v>
      </c>
      <c r="G281" s="13">
        <v>44973</v>
      </c>
      <c r="H281" s="63">
        <v>45869</v>
      </c>
      <c r="I281" s="1">
        <v>1000</v>
      </c>
      <c r="J281" s="1">
        <f t="shared" si="37"/>
        <v>0.58082191780821912</v>
      </c>
      <c r="K281" s="1">
        <f t="shared" si="38"/>
        <v>580.82191780821915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47"/>
      <c r="X281" s="1">
        <f t="shared" si="40"/>
        <v>580.82191780821915</v>
      </c>
      <c r="Y281" s="12"/>
      <c r="Z281" s="12" t="s">
        <v>963</v>
      </c>
    </row>
    <row r="282" spans="1:26" s="7" customFormat="1" ht="19.5" customHeight="1" x14ac:dyDescent="0.25">
      <c r="A282" s="12" t="s">
        <v>797</v>
      </c>
      <c r="B282" s="12" t="s">
        <v>798</v>
      </c>
      <c r="C282" s="35" t="s">
        <v>799</v>
      </c>
      <c r="D282" s="12" t="s">
        <v>402</v>
      </c>
      <c r="E282" s="12" t="s">
        <v>403</v>
      </c>
      <c r="F282" s="12" t="s">
        <v>404</v>
      </c>
      <c r="G282" s="13">
        <v>44977</v>
      </c>
      <c r="H282" s="63">
        <v>45869</v>
      </c>
      <c r="I282" s="1">
        <v>1000</v>
      </c>
      <c r="J282" s="1">
        <f t="shared" si="37"/>
        <v>0.58082191780821912</v>
      </c>
      <c r="K282" s="1">
        <f t="shared" si="38"/>
        <v>580.82191780821915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47"/>
      <c r="X282" s="1">
        <f t="shared" si="40"/>
        <v>580.82191780821915</v>
      </c>
      <c r="Y282" s="12"/>
      <c r="Z282" s="12" t="s">
        <v>963</v>
      </c>
    </row>
    <row r="283" spans="1:26" s="7" customFormat="1" ht="19.5" customHeight="1" x14ac:dyDescent="0.25">
      <c r="A283" s="12" t="s">
        <v>800</v>
      </c>
      <c r="B283" s="12" t="s">
        <v>801</v>
      </c>
      <c r="C283" s="35" t="s">
        <v>802</v>
      </c>
      <c r="D283" s="12" t="s">
        <v>402</v>
      </c>
      <c r="E283" s="12" t="s">
        <v>403</v>
      </c>
      <c r="F283" s="12" t="s">
        <v>404</v>
      </c>
      <c r="G283" s="13">
        <v>44986</v>
      </c>
      <c r="H283" s="63">
        <v>45869</v>
      </c>
      <c r="I283" s="1">
        <v>1000</v>
      </c>
      <c r="J283" s="1">
        <f t="shared" si="37"/>
        <v>0.58082191780821912</v>
      </c>
      <c r="K283" s="1">
        <f t="shared" si="38"/>
        <v>580.82191780821915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47"/>
      <c r="X283" s="1">
        <f t="shared" si="40"/>
        <v>580.82191780821915</v>
      </c>
      <c r="Y283" s="12"/>
      <c r="Z283" s="12" t="s">
        <v>963</v>
      </c>
    </row>
    <row r="284" spans="1:26" s="7" customFormat="1" ht="19.5" customHeight="1" x14ac:dyDescent="0.25">
      <c r="A284" s="12" t="s">
        <v>803</v>
      </c>
      <c r="B284" s="12" t="s">
        <v>804</v>
      </c>
      <c r="C284" s="35" t="s">
        <v>805</v>
      </c>
      <c r="D284" s="12" t="s">
        <v>402</v>
      </c>
      <c r="E284" s="12" t="s">
        <v>403</v>
      </c>
      <c r="F284" s="12" t="s">
        <v>430</v>
      </c>
      <c r="G284" s="13">
        <v>44986</v>
      </c>
      <c r="H284" s="63">
        <v>45869</v>
      </c>
      <c r="I284" s="1">
        <v>1000</v>
      </c>
      <c r="J284" s="1">
        <f t="shared" si="37"/>
        <v>0.58082191780821912</v>
      </c>
      <c r="K284" s="1">
        <f t="shared" si="38"/>
        <v>580.82191780821915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47"/>
      <c r="X284" s="1">
        <f t="shared" si="40"/>
        <v>580.82191780821915</v>
      </c>
      <c r="Y284" s="12"/>
      <c r="Z284" s="12" t="s">
        <v>963</v>
      </c>
    </row>
    <row r="285" spans="1:26" s="7" customFormat="1" ht="19.5" customHeight="1" x14ac:dyDescent="0.25">
      <c r="A285" s="12" t="s">
        <v>806</v>
      </c>
      <c r="B285" s="12" t="s">
        <v>807</v>
      </c>
      <c r="C285" s="35" t="s">
        <v>808</v>
      </c>
      <c r="D285" s="12" t="s">
        <v>402</v>
      </c>
      <c r="E285" s="12" t="s">
        <v>403</v>
      </c>
      <c r="F285" s="12" t="s">
        <v>404</v>
      </c>
      <c r="G285" s="13">
        <v>44991</v>
      </c>
      <c r="H285" s="63">
        <v>45869</v>
      </c>
      <c r="I285" s="1">
        <v>1000</v>
      </c>
      <c r="J285" s="1">
        <f t="shared" si="37"/>
        <v>0.58082191780821912</v>
      </c>
      <c r="K285" s="1">
        <f t="shared" si="38"/>
        <v>580.82191780821915</v>
      </c>
      <c r="L285" s="1">
        <v>29</v>
      </c>
      <c r="M285" s="1"/>
      <c r="N285" s="1">
        <v>76</v>
      </c>
      <c r="O285" s="1"/>
      <c r="P285" s="1"/>
      <c r="Q285" s="1"/>
      <c r="R285" s="1"/>
      <c r="S285" s="1"/>
      <c r="T285" s="1"/>
      <c r="U285" s="1"/>
      <c r="V285" s="1"/>
      <c r="W285" s="47"/>
      <c r="X285" s="1">
        <f t="shared" si="40"/>
        <v>475.82191780821915</v>
      </c>
      <c r="Y285" s="12"/>
      <c r="Z285" s="12" t="s">
        <v>963</v>
      </c>
    </row>
    <row r="286" spans="1:26" s="7" customFormat="1" ht="19.5" customHeight="1" x14ac:dyDescent="0.25">
      <c r="A286" s="12" t="s">
        <v>823</v>
      </c>
      <c r="B286" s="12" t="s">
        <v>824</v>
      </c>
      <c r="C286" s="30" t="s">
        <v>947</v>
      </c>
      <c r="D286" s="12" t="s">
        <v>402</v>
      </c>
      <c r="E286" s="12" t="s">
        <v>403</v>
      </c>
      <c r="F286" s="12" t="s">
        <v>404</v>
      </c>
      <c r="G286" s="13">
        <v>45069</v>
      </c>
      <c r="H286" s="63">
        <v>45869</v>
      </c>
      <c r="I286" s="1">
        <v>1000</v>
      </c>
      <c r="J286" s="1">
        <f t="shared" ref="J286:J297" si="41">($H286-$J$4)/365</f>
        <v>0.58082191780821912</v>
      </c>
      <c r="K286" s="1">
        <f t="shared" ref="K286:K297" si="42">I286*J286</f>
        <v>580.82191780821915</v>
      </c>
      <c r="L286" s="26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47"/>
      <c r="X286" s="1">
        <f t="shared" si="40"/>
        <v>580.82191780821915</v>
      </c>
      <c r="Y286" s="12"/>
      <c r="Z286" s="12" t="s">
        <v>963</v>
      </c>
    </row>
    <row r="287" spans="1:26" s="7" customFormat="1" ht="19.5" customHeight="1" x14ac:dyDescent="0.25">
      <c r="A287" s="11" t="s">
        <v>886</v>
      </c>
      <c r="B287" s="12" t="s">
        <v>887</v>
      </c>
      <c r="C287" s="30" t="s">
        <v>888</v>
      </c>
      <c r="D287" s="12" t="s">
        <v>402</v>
      </c>
      <c r="E287" s="12" t="s">
        <v>403</v>
      </c>
      <c r="F287" s="12" t="s">
        <v>404</v>
      </c>
      <c r="G287" s="13">
        <v>45069</v>
      </c>
      <c r="H287" s="65">
        <v>45869</v>
      </c>
      <c r="I287" s="1">
        <v>1000</v>
      </c>
      <c r="J287" s="1">
        <f t="shared" si="41"/>
        <v>0.58082191780821912</v>
      </c>
      <c r="K287" s="1">
        <f t="shared" si="42"/>
        <v>580.82191780821915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47"/>
      <c r="X287" s="1">
        <f t="shared" si="40"/>
        <v>580.82191780821915</v>
      </c>
      <c r="Y287" s="12"/>
      <c r="Z287" s="12" t="s">
        <v>963</v>
      </c>
    </row>
    <row r="288" spans="1:26" s="7" customFormat="1" ht="19.5" customHeight="1" x14ac:dyDescent="0.25">
      <c r="A288" s="12" t="s">
        <v>818</v>
      </c>
      <c r="B288" s="12" t="s">
        <v>819</v>
      </c>
      <c r="C288" s="35" t="s">
        <v>820</v>
      </c>
      <c r="D288" s="12" t="s">
        <v>402</v>
      </c>
      <c r="E288" s="12" t="s">
        <v>403</v>
      </c>
      <c r="F288" s="12" t="s">
        <v>404</v>
      </c>
      <c r="G288" s="13">
        <v>45103</v>
      </c>
      <c r="H288" s="63">
        <v>45869</v>
      </c>
      <c r="I288" s="1">
        <v>1000</v>
      </c>
      <c r="J288" s="1">
        <f t="shared" si="41"/>
        <v>0.58082191780821912</v>
      </c>
      <c r="K288" s="1">
        <f t="shared" si="42"/>
        <v>580.82191780821915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47"/>
      <c r="X288" s="1">
        <f t="shared" si="40"/>
        <v>580.82191780821915</v>
      </c>
      <c r="Y288" s="1"/>
      <c r="Z288" s="12" t="s">
        <v>963</v>
      </c>
    </row>
    <row r="289" spans="1:26" s="7" customFormat="1" ht="19.5" customHeight="1" x14ac:dyDescent="0.25">
      <c r="A289" s="12" t="s">
        <v>825</v>
      </c>
      <c r="B289" s="12" t="s">
        <v>826</v>
      </c>
      <c r="C289" s="30" t="s">
        <v>948</v>
      </c>
      <c r="D289" s="12" t="s">
        <v>402</v>
      </c>
      <c r="E289" s="12" t="s">
        <v>403</v>
      </c>
      <c r="F289" s="12" t="s">
        <v>430</v>
      </c>
      <c r="G289" s="13">
        <v>45159</v>
      </c>
      <c r="H289" s="63">
        <v>45869</v>
      </c>
      <c r="I289" s="1">
        <v>1000</v>
      </c>
      <c r="J289" s="1">
        <f t="shared" si="41"/>
        <v>0.58082191780821912</v>
      </c>
      <c r="K289" s="1">
        <f t="shared" si="42"/>
        <v>580.82191780821915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47"/>
      <c r="X289" s="1">
        <f t="shared" si="40"/>
        <v>580.82191780821915</v>
      </c>
      <c r="Y289" s="12"/>
      <c r="Z289" s="12" t="s">
        <v>963</v>
      </c>
    </row>
    <row r="290" spans="1:26" s="7" customFormat="1" ht="19.5" customHeight="1" x14ac:dyDescent="0.25">
      <c r="A290" s="12" t="s">
        <v>827</v>
      </c>
      <c r="B290" s="12" t="s">
        <v>828</v>
      </c>
      <c r="C290" s="30" t="s">
        <v>949</v>
      </c>
      <c r="D290" s="12" t="s">
        <v>402</v>
      </c>
      <c r="E290" s="12" t="s">
        <v>403</v>
      </c>
      <c r="F290" s="12" t="s">
        <v>404</v>
      </c>
      <c r="G290" s="13">
        <v>45195</v>
      </c>
      <c r="H290" s="63">
        <v>45869</v>
      </c>
      <c r="I290" s="1">
        <v>1000</v>
      </c>
      <c r="J290" s="1">
        <f t="shared" si="41"/>
        <v>0.58082191780821912</v>
      </c>
      <c r="K290" s="1">
        <f t="shared" si="42"/>
        <v>580.82191780821915</v>
      </c>
      <c r="L290" s="1"/>
      <c r="M290" s="1"/>
      <c r="N290" s="1"/>
      <c r="O290" s="1"/>
      <c r="P290" s="1"/>
      <c r="Q290" s="1"/>
      <c r="R290" s="1"/>
      <c r="S290" s="1"/>
      <c r="T290" s="1"/>
      <c r="U290" s="19"/>
      <c r="V290" s="19"/>
      <c r="W290" s="47"/>
      <c r="X290" s="1">
        <f t="shared" si="40"/>
        <v>580.82191780821915</v>
      </c>
      <c r="Y290" s="12"/>
      <c r="Z290" s="12" t="s">
        <v>963</v>
      </c>
    </row>
    <row r="291" spans="1:26" s="7" customFormat="1" ht="19.5" customHeight="1" x14ac:dyDescent="0.25">
      <c r="A291" s="17" t="s">
        <v>843</v>
      </c>
      <c r="B291" s="17" t="s">
        <v>844</v>
      </c>
      <c r="C291" s="40" t="s">
        <v>950</v>
      </c>
      <c r="D291" s="17" t="s">
        <v>402</v>
      </c>
      <c r="E291" s="12" t="s">
        <v>403</v>
      </c>
      <c r="F291" s="12" t="s">
        <v>404</v>
      </c>
      <c r="G291" s="13">
        <v>45233</v>
      </c>
      <c r="H291" s="68">
        <v>45869</v>
      </c>
      <c r="I291" s="1">
        <v>1000</v>
      </c>
      <c r="J291" s="1">
        <f t="shared" si="41"/>
        <v>0.58082191780821912</v>
      </c>
      <c r="K291" s="1">
        <f t="shared" si="42"/>
        <v>580.82191780821915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"/>
      <c r="V291" s="17"/>
      <c r="W291" s="50"/>
      <c r="X291" s="1">
        <f t="shared" si="40"/>
        <v>580.82191780821915</v>
      </c>
      <c r="Y291" s="17"/>
      <c r="Z291" s="12" t="s">
        <v>963</v>
      </c>
    </row>
    <row r="292" spans="1:26" s="7" customFormat="1" ht="19.5" customHeight="1" x14ac:dyDescent="0.25">
      <c r="A292" s="11" t="s">
        <v>889</v>
      </c>
      <c r="B292" s="12" t="s">
        <v>890</v>
      </c>
      <c r="C292" s="30" t="s">
        <v>891</v>
      </c>
      <c r="D292" s="12" t="s">
        <v>402</v>
      </c>
      <c r="E292" s="12" t="s">
        <v>403</v>
      </c>
      <c r="F292" s="12" t="s">
        <v>404</v>
      </c>
      <c r="G292" s="15">
        <v>45293</v>
      </c>
      <c r="H292" s="63">
        <v>45869</v>
      </c>
      <c r="I292" s="1">
        <v>1000</v>
      </c>
      <c r="J292" s="1">
        <f t="shared" si="41"/>
        <v>0.58082191780821912</v>
      </c>
      <c r="K292" s="1">
        <f t="shared" si="42"/>
        <v>580.82191780821915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47"/>
      <c r="X292" s="1">
        <f t="shared" si="40"/>
        <v>580.82191780821915</v>
      </c>
      <c r="Y292" s="12"/>
      <c r="Z292" s="12" t="s">
        <v>963</v>
      </c>
    </row>
    <row r="293" spans="1:26" s="7" customFormat="1" ht="19.5" customHeight="1" x14ac:dyDescent="0.25">
      <c r="A293" s="11" t="s">
        <v>846</v>
      </c>
      <c r="B293" s="12" t="s">
        <v>847</v>
      </c>
      <c r="C293" s="30" t="s">
        <v>848</v>
      </c>
      <c r="D293" s="12" t="s">
        <v>402</v>
      </c>
      <c r="E293" s="12" t="s">
        <v>403</v>
      </c>
      <c r="F293" s="12" t="s">
        <v>404</v>
      </c>
      <c r="G293" s="13">
        <v>45327</v>
      </c>
      <c r="H293" s="63">
        <v>45869</v>
      </c>
      <c r="I293" s="1">
        <v>1000</v>
      </c>
      <c r="J293" s="1">
        <f t="shared" si="41"/>
        <v>0.58082191780821912</v>
      </c>
      <c r="K293" s="1">
        <f t="shared" si="42"/>
        <v>580.82191780821915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47"/>
      <c r="X293" s="1">
        <f t="shared" si="40"/>
        <v>580.82191780821915</v>
      </c>
      <c r="Y293" s="12"/>
      <c r="Z293" s="12" t="s">
        <v>963</v>
      </c>
    </row>
    <row r="294" spans="1:26" s="16" customFormat="1" ht="19.5" customHeight="1" x14ac:dyDescent="0.25">
      <c r="A294" s="11" t="s">
        <v>892</v>
      </c>
      <c r="B294" s="12" t="s">
        <v>893</v>
      </c>
      <c r="C294" s="30" t="s">
        <v>896</v>
      </c>
      <c r="D294" s="12" t="s">
        <v>402</v>
      </c>
      <c r="E294" s="12" t="s">
        <v>403</v>
      </c>
      <c r="F294" s="12" t="s">
        <v>404</v>
      </c>
      <c r="G294" s="15">
        <v>45390</v>
      </c>
      <c r="H294" s="63">
        <v>45754</v>
      </c>
      <c r="I294" s="1">
        <v>1000</v>
      </c>
      <c r="J294" s="1">
        <f t="shared" si="41"/>
        <v>0.26575342465753427</v>
      </c>
      <c r="K294" s="1">
        <f t="shared" si="42"/>
        <v>265.75342465753425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47"/>
      <c r="X294" s="1">
        <f t="shared" ref="X294:X306" si="43">K294-(SUM(L294:W294))</f>
        <v>265.75342465753425</v>
      </c>
      <c r="Y294" s="12"/>
      <c r="Z294" s="12" t="s">
        <v>963</v>
      </c>
    </row>
    <row r="295" spans="1:26" s="16" customFormat="1" ht="19.5" customHeight="1" x14ac:dyDescent="0.25">
      <c r="A295" s="21" t="s">
        <v>914</v>
      </c>
      <c r="B295" s="22" t="s">
        <v>921</v>
      </c>
      <c r="C295" s="41" t="s">
        <v>951</v>
      </c>
      <c r="D295" s="22" t="s">
        <v>402</v>
      </c>
      <c r="E295" s="12" t="s">
        <v>403</v>
      </c>
      <c r="F295" s="22" t="s">
        <v>404</v>
      </c>
      <c r="G295" s="23">
        <v>45544</v>
      </c>
      <c r="H295" s="65">
        <v>45869</v>
      </c>
      <c r="I295" s="1">
        <v>1000</v>
      </c>
      <c r="J295" s="1">
        <f t="shared" si="41"/>
        <v>0.58082191780821912</v>
      </c>
      <c r="K295" s="1">
        <f t="shared" si="42"/>
        <v>580.82191780821915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47"/>
      <c r="X295" s="1">
        <f t="shared" si="43"/>
        <v>580.82191780821915</v>
      </c>
      <c r="Y295" s="12"/>
      <c r="Z295" s="12" t="s">
        <v>963</v>
      </c>
    </row>
    <row r="296" spans="1:26" s="16" customFormat="1" ht="19.5" customHeight="1" x14ac:dyDescent="0.25">
      <c r="A296" s="21" t="s">
        <v>915</v>
      </c>
      <c r="B296" s="22" t="s">
        <v>922</v>
      </c>
      <c r="C296" s="41" t="s">
        <v>952</v>
      </c>
      <c r="D296" s="22" t="s">
        <v>402</v>
      </c>
      <c r="E296" s="12" t="s">
        <v>403</v>
      </c>
      <c r="F296" s="22" t="s">
        <v>404</v>
      </c>
      <c r="G296" s="23">
        <v>45566</v>
      </c>
      <c r="H296" s="65">
        <v>45869</v>
      </c>
      <c r="I296" s="1">
        <v>1000</v>
      </c>
      <c r="J296" s="1">
        <f t="shared" si="41"/>
        <v>0.58082191780821912</v>
      </c>
      <c r="K296" s="1">
        <f t="shared" si="42"/>
        <v>580.82191780821915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47"/>
      <c r="X296" s="1">
        <f t="shared" si="43"/>
        <v>580.82191780821915</v>
      </c>
      <c r="Y296" s="12"/>
      <c r="Z296" s="12" t="s">
        <v>963</v>
      </c>
    </row>
    <row r="297" spans="1:26" s="16" customFormat="1" ht="19.5" customHeight="1" x14ac:dyDescent="0.25">
      <c r="A297" s="21" t="s">
        <v>916</v>
      </c>
      <c r="B297" s="22" t="s">
        <v>923</v>
      </c>
      <c r="C297" s="41" t="s">
        <v>953</v>
      </c>
      <c r="D297" s="22" t="s">
        <v>402</v>
      </c>
      <c r="E297" s="12" t="s">
        <v>403</v>
      </c>
      <c r="F297" s="22" t="s">
        <v>404</v>
      </c>
      <c r="G297" s="23">
        <v>45566</v>
      </c>
      <c r="H297" s="65">
        <v>45780</v>
      </c>
      <c r="I297" s="1">
        <v>1000</v>
      </c>
      <c r="J297" s="1">
        <f t="shared" si="41"/>
        <v>0.33698630136986302</v>
      </c>
      <c r="K297" s="1">
        <f t="shared" si="42"/>
        <v>336.98630136986304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47"/>
      <c r="X297" s="1">
        <f t="shared" si="43"/>
        <v>336.98630136986304</v>
      </c>
      <c r="Y297" s="12"/>
      <c r="Z297" s="12" t="s">
        <v>963</v>
      </c>
    </row>
    <row r="298" spans="1:26" s="16" customFormat="1" ht="19.5" customHeight="1" x14ac:dyDescent="0.25">
      <c r="A298" s="60" t="s">
        <v>917</v>
      </c>
      <c r="B298" s="61" t="s">
        <v>924</v>
      </c>
      <c r="C298" s="62" t="s">
        <v>954</v>
      </c>
      <c r="D298" s="61" t="s">
        <v>402</v>
      </c>
      <c r="E298" s="12" t="s">
        <v>403</v>
      </c>
      <c r="F298" s="61" t="s">
        <v>404</v>
      </c>
      <c r="G298" s="15">
        <v>45582</v>
      </c>
      <c r="H298" s="65">
        <v>45704</v>
      </c>
      <c r="I298" s="1">
        <v>1000</v>
      </c>
      <c r="J298" s="1">
        <f>($H298-$J$4)/365</f>
        <v>0.12876712328767123</v>
      </c>
      <c r="K298" s="1">
        <f t="shared" ref="K298:K305" si="44">I298*J298</f>
        <v>128.76712328767124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47"/>
      <c r="X298" s="1">
        <f t="shared" si="43"/>
        <v>128.76712328767124</v>
      </c>
      <c r="Y298" s="12"/>
      <c r="Z298" s="12" t="s">
        <v>963</v>
      </c>
    </row>
    <row r="299" spans="1:26" s="16" customFormat="1" ht="19.5" customHeight="1" x14ac:dyDescent="0.25">
      <c r="A299" s="21" t="s">
        <v>918</v>
      </c>
      <c r="B299" s="22" t="s">
        <v>925</v>
      </c>
      <c r="C299" s="41" t="s">
        <v>955</v>
      </c>
      <c r="D299" s="22" t="s">
        <v>402</v>
      </c>
      <c r="E299" s="12" t="s">
        <v>403</v>
      </c>
      <c r="F299" s="22" t="s">
        <v>404</v>
      </c>
      <c r="G299" s="23">
        <v>45583</v>
      </c>
      <c r="H299" s="65">
        <v>45869</v>
      </c>
      <c r="I299" s="1">
        <v>1000</v>
      </c>
      <c r="J299" s="1">
        <f t="shared" ref="J299:J303" si="45">($H299-$J$4)/365</f>
        <v>0.58082191780821912</v>
      </c>
      <c r="K299" s="1">
        <f t="shared" si="44"/>
        <v>580.82191780821915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47"/>
      <c r="X299" s="1">
        <f t="shared" si="43"/>
        <v>580.82191780821915</v>
      </c>
      <c r="Y299" s="12"/>
      <c r="Z299" s="12" t="s">
        <v>963</v>
      </c>
    </row>
    <row r="300" spans="1:26" s="16" customFormat="1" ht="19.5" customHeight="1" x14ac:dyDescent="0.25">
      <c r="A300" s="21" t="s">
        <v>919</v>
      </c>
      <c r="B300" s="22" t="s">
        <v>926</v>
      </c>
      <c r="C300" s="41" t="s">
        <v>956</v>
      </c>
      <c r="D300" s="22" t="s">
        <v>402</v>
      </c>
      <c r="E300" s="12" t="s">
        <v>403</v>
      </c>
      <c r="F300" s="12" t="s">
        <v>430</v>
      </c>
      <c r="G300" s="23">
        <v>45586</v>
      </c>
      <c r="H300" s="65">
        <v>45869</v>
      </c>
      <c r="I300" s="1">
        <v>1000</v>
      </c>
      <c r="J300" s="1">
        <f t="shared" si="45"/>
        <v>0.58082191780821912</v>
      </c>
      <c r="K300" s="1">
        <f t="shared" si="44"/>
        <v>580.82191780821915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47"/>
      <c r="X300" s="1">
        <f t="shared" si="43"/>
        <v>580.82191780821915</v>
      </c>
      <c r="Y300" s="12"/>
      <c r="Z300" s="12" t="s">
        <v>963</v>
      </c>
    </row>
    <row r="301" spans="1:26" s="16" customFormat="1" ht="19.5" customHeight="1" x14ac:dyDescent="0.25">
      <c r="A301" s="21" t="s">
        <v>995</v>
      </c>
      <c r="B301" s="22" t="s">
        <v>996</v>
      </c>
      <c r="C301" s="41" t="s">
        <v>1005</v>
      </c>
      <c r="D301" s="22" t="s">
        <v>402</v>
      </c>
      <c r="E301" s="12" t="s">
        <v>403</v>
      </c>
      <c r="F301" s="12" t="s">
        <v>404</v>
      </c>
      <c r="G301" s="23">
        <v>45642</v>
      </c>
      <c r="H301" s="65">
        <v>45739</v>
      </c>
      <c r="I301" s="1">
        <v>1000</v>
      </c>
      <c r="J301" s="1">
        <f t="shared" si="45"/>
        <v>0.22465753424657534</v>
      </c>
      <c r="K301" s="1">
        <f t="shared" si="44"/>
        <v>224.65753424657532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47"/>
      <c r="X301" s="1">
        <f t="shared" si="43"/>
        <v>224.65753424657532</v>
      </c>
      <c r="Y301" s="12"/>
      <c r="Z301" s="12" t="s">
        <v>963</v>
      </c>
    </row>
    <row r="302" spans="1:26" s="16" customFormat="1" ht="19.5" customHeight="1" x14ac:dyDescent="0.25">
      <c r="A302" s="21" t="s">
        <v>997</v>
      </c>
      <c r="B302" s="22" t="s">
        <v>998</v>
      </c>
      <c r="C302" s="41" t="s">
        <v>1006</v>
      </c>
      <c r="D302" s="22" t="s">
        <v>402</v>
      </c>
      <c r="E302" s="12" t="s">
        <v>403</v>
      </c>
      <c r="F302" s="12" t="s">
        <v>404</v>
      </c>
      <c r="G302" s="23">
        <v>45649</v>
      </c>
      <c r="H302" s="65">
        <v>45869</v>
      </c>
      <c r="I302" s="1">
        <v>1000</v>
      </c>
      <c r="J302" s="1">
        <f t="shared" si="45"/>
        <v>0.58082191780821912</v>
      </c>
      <c r="K302" s="1">
        <f t="shared" si="44"/>
        <v>580.82191780821915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47"/>
      <c r="X302" s="1">
        <f t="shared" si="43"/>
        <v>580.82191780821915</v>
      </c>
      <c r="Y302" s="12"/>
      <c r="Z302" s="12" t="s">
        <v>963</v>
      </c>
    </row>
    <row r="303" spans="1:26" s="16" customFormat="1" ht="19.5" customHeight="1" x14ac:dyDescent="0.25">
      <c r="A303" s="21" t="s">
        <v>999</v>
      </c>
      <c r="B303" s="22" t="s">
        <v>1000</v>
      </c>
      <c r="C303" s="41" t="s">
        <v>1007</v>
      </c>
      <c r="D303" s="22" t="s">
        <v>402</v>
      </c>
      <c r="E303" s="12" t="s">
        <v>403</v>
      </c>
      <c r="F303" s="12" t="s">
        <v>404</v>
      </c>
      <c r="G303" s="23">
        <v>45649</v>
      </c>
      <c r="H303" s="65">
        <v>45738</v>
      </c>
      <c r="I303" s="1">
        <v>1000</v>
      </c>
      <c r="J303" s="1">
        <f t="shared" si="45"/>
        <v>0.22191780821917809</v>
      </c>
      <c r="K303" s="1">
        <f t="shared" si="44"/>
        <v>221.91780821917808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47"/>
      <c r="X303" s="1">
        <f t="shared" si="43"/>
        <v>221.91780821917808</v>
      </c>
      <c r="Y303" s="12"/>
      <c r="Z303" s="12" t="s">
        <v>963</v>
      </c>
    </row>
    <row r="304" spans="1:26" s="16" customFormat="1" ht="19.5" customHeight="1" x14ac:dyDescent="0.25">
      <c r="A304" s="21" t="s">
        <v>1001</v>
      </c>
      <c r="B304" s="22" t="s">
        <v>1002</v>
      </c>
      <c r="C304" s="41" t="s">
        <v>1008</v>
      </c>
      <c r="D304" s="22" t="s">
        <v>402</v>
      </c>
      <c r="E304" s="12" t="s">
        <v>403</v>
      </c>
      <c r="F304" s="12" t="s">
        <v>404</v>
      </c>
      <c r="G304" s="23">
        <v>45663</v>
      </c>
      <c r="H304" s="65">
        <v>45752</v>
      </c>
      <c r="I304" s="1">
        <v>1000</v>
      </c>
      <c r="J304" s="1">
        <f>($J$5-G304)/365</f>
        <v>0.98630136986301364</v>
      </c>
      <c r="K304" s="1">
        <f t="shared" si="44"/>
        <v>986.30136986301363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47"/>
      <c r="X304" s="1">
        <f t="shared" si="43"/>
        <v>986.30136986301363</v>
      </c>
      <c r="Y304" s="12"/>
      <c r="Z304" s="12" t="s">
        <v>963</v>
      </c>
    </row>
    <row r="305" spans="1:26" s="16" customFormat="1" ht="19.5" customHeight="1" x14ac:dyDescent="0.25">
      <c r="A305" s="21" t="s">
        <v>1003</v>
      </c>
      <c r="B305" s="22" t="s">
        <v>1004</v>
      </c>
      <c r="C305" s="41" t="s">
        <v>1009</v>
      </c>
      <c r="D305" s="22" t="s">
        <v>402</v>
      </c>
      <c r="E305" s="12" t="s">
        <v>403</v>
      </c>
      <c r="F305" s="12" t="s">
        <v>430</v>
      </c>
      <c r="G305" s="23">
        <v>45663</v>
      </c>
      <c r="H305" s="65">
        <v>45869</v>
      </c>
      <c r="I305" s="1">
        <v>1000</v>
      </c>
      <c r="J305" s="1">
        <f t="shared" ref="J305" si="46">($J$5-G305)/365</f>
        <v>0.98630136986301364</v>
      </c>
      <c r="K305" s="1">
        <f t="shared" si="44"/>
        <v>986.30136986301363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47"/>
      <c r="X305" s="1">
        <f t="shared" si="43"/>
        <v>986.30136986301363</v>
      </c>
      <c r="Y305" s="12"/>
      <c r="Z305" s="12" t="s">
        <v>963</v>
      </c>
    </row>
    <row r="306" spans="1:26" s="16" customFormat="1" ht="19.5" customHeight="1" x14ac:dyDescent="0.25">
      <c r="A306" s="11" t="s">
        <v>894</v>
      </c>
      <c r="B306" s="12" t="s">
        <v>895</v>
      </c>
      <c r="C306" s="30" t="s">
        <v>897</v>
      </c>
      <c r="D306" s="12" t="s">
        <v>402</v>
      </c>
      <c r="E306" s="12" t="s">
        <v>403</v>
      </c>
      <c r="F306" s="12" t="s">
        <v>404</v>
      </c>
      <c r="G306" s="15">
        <v>45414</v>
      </c>
      <c r="H306" s="63">
        <v>45869</v>
      </c>
      <c r="I306" s="1">
        <v>1000</v>
      </c>
      <c r="J306" s="1">
        <f>($H306-$J$4)/365</f>
        <v>0.58082191780821912</v>
      </c>
      <c r="K306" s="1">
        <f>I306*J306</f>
        <v>580.82191780821915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47"/>
      <c r="X306" s="1">
        <f t="shared" si="43"/>
        <v>580.82191780821915</v>
      </c>
      <c r="Y306" s="12"/>
      <c r="Z306" s="12" t="s">
        <v>963</v>
      </c>
    </row>
    <row r="307" spans="1:26" s="8" customFormat="1" ht="19" customHeight="1" x14ac:dyDescent="0.25">
      <c r="C307" s="42"/>
      <c r="J307" s="9"/>
      <c r="L307" s="10">
        <f t="shared" ref="L307:T307" si="47">SUM(L7:L306)</f>
        <v>1722</v>
      </c>
      <c r="M307" s="10">
        <f t="shared" si="47"/>
        <v>2888.9</v>
      </c>
      <c r="N307" s="10">
        <f t="shared" si="47"/>
        <v>4307.5</v>
      </c>
      <c r="O307" s="10">
        <f t="shared" si="47"/>
        <v>0</v>
      </c>
      <c r="P307" s="10">
        <f t="shared" si="47"/>
        <v>0</v>
      </c>
      <c r="Q307" s="10">
        <f t="shared" si="47"/>
        <v>0</v>
      </c>
      <c r="R307" s="10">
        <f t="shared" si="47"/>
        <v>0</v>
      </c>
      <c r="S307" s="10">
        <f t="shared" si="47"/>
        <v>0</v>
      </c>
      <c r="T307" s="10">
        <f t="shared" si="47"/>
        <v>0</v>
      </c>
      <c r="U307" s="10">
        <f>SUM(U7:U306)</f>
        <v>0</v>
      </c>
      <c r="V307" s="10">
        <f>SUM(V7:V306)</f>
        <v>0</v>
      </c>
      <c r="W307" s="10">
        <f>SUM(W7:W306)</f>
        <v>0</v>
      </c>
      <c r="Z307" s="9"/>
    </row>
    <row r="308" spans="1:26" ht="12" customHeight="1" x14ac:dyDescent="0.25">
      <c r="J308" s="4"/>
      <c r="Z308" s="4"/>
    </row>
    <row r="309" spans="1:26" ht="12" customHeight="1" x14ac:dyDescent="0.25">
      <c r="J309" s="4"/>
      <c r="Z309" s="4"/>
    </row>
    <row r="310" spans="1:26" ht="12" customHeight="1" x14ac:dyDescent="0.25">
      <c r="J310" s="4"/>
      <c r="Z310" s="4"/>
    </row>
    <row r="311" spans="1:26" ht="12" customHeight="1" x14ac:dyDescent="0.25">
      <c r="J311" s="4"/>
      <c r="Z311" s="4"/>
    </row>
    <row r="312" spans="1:26" ht="12" customHeight="1" x14ac:dyDescent="0.25">
      <c r="J312" s="4"/>
      <c r="Z312" s="4"/>
    </row>
    <row r="313" spans="1:26" ht="12" customHeight="1" x14ac:dyDescent="0.25">
      <c r="J313" s="4"/>
      <c r="Z313" s="4"/>
    </row>
    <row r="314" spans="1:26" ht="12" customHeight="1" x14ac:dyDescent="0.25">
      <c r="J314" s="4"/>
      <c r="Z314" s="4"/>
    </row>
    <row r="315" spans="1:26" ht="12" customHeight="1" x14ac:dyDescent="0.25">
      <c r="J315" s="4"/>
      <c r="Z315" s="4"/>
    </row>
    <row r="316" spans="1:26" ht="12" customHeight="1" x14ac:dyDescent="0.25">
      <c r="J316" s="4"/>
      <c r="Z316" s="4"/>
    </row>
    <row r="317" spans="1:26" ht="12" customHeight="1" x14ac:dyDescent="0.25">
      <c r="J317" s="4"/>
      <c r="Z317" s="4"/>
    </row>
    <row r="318" spans="1:26" ht="12" customHeight="1" x14ac:dyDescent="0.25">
      <c r="J318" s="4"/>
      <c r="Z318" s="4"/>
    </row>
    <row r="319" spans="1:26" ht="12" customHeight="1" x14ac:dyDescent="0.25">
      <c r="J319" s="4"/>
      <c r="Z319" s="4"/>
    </row>
    <row r="320" spans="1:26" ht="12" customHeight="1" x14ac:dyDescent="0.25">
      <c r="J320" s="4"/>
      <c r="Z320" s="4"/>
    </row>
    <row r="321" spans="10:26" ht="12" customHeight="1" x14ac:dyDescent="0.25">
      <c r="J321" s="4"/>
      <c r="Z321" s="4"/>
    </row>
    <row r="322" spans="10:26" ht="12" customHeight="1" x14ac:dyDescent="0.25">
      <c r="J322" s="4"/>
      <c r="Z322" s="4"/>
    </row>
    <row r="323" spans="10:26" ht="12" customHeight="1" x14ac:dyDescent="0.25">
      <c r="J323" s="4"/>
      <c r="Z323" s="4"/>
    </row>
    <row r="324" spans="10:26" ht="12" customHeight="1" x14ac:dyDescent="0.25">
      <c r="J324" s="4"/>
      <c r="Z324" s="4"/>
    </row>
    <row r="325" spans="10:26" ht="12" customHeight="1" x14ac:dyDescent="0.25">
      <c r="J325" s="4"/>
      <c r="Z325" s="4"/>
    </row>
    <row r="326" spans="10:26" ht="12" customHeight="1" x14ac:dyDescent="0.25">
      <c r="J326" s="4"/>
      <c r="Z326" s="4"/>
    </row>
    <row r="327" spans="10:26" ht="12" customHeight="1" x14ac:dyDescent="0.25">
      <c r="J327" s="4"/>
      <c r="Z327" s="4"/>
    </row>
    <row r="328" spans="10:26" ht="12" customHeight="1" x14ac:dyDescent="0.25">
      <c r="J328" s="4"/>
      <c r="Z328" s="4"/>
    </row>
    <row r="329" spans="10:26" ht="12" customHeight="1" x14ac:dyDescent="0.25">
      <c r="J329" s="4"/>
      <c r="Z329" s="4"/>
    </row>
    <row r="330" spans="10:26" ht="12" customHeight="1" x14ac:dyDescent="0.25">
      <c r="J330" s="4"/>
      <c r="Z330" s="4"/>
    </row>
    <row r="331" spans="10:26" ht="12" customHeight="1" x14ac:dyDescent="0.25">
      <c r="J331" s="4"/>
      <c r="Z331" s="4"/>
    </row>
    <row r="332" spans="10:26" ht="12" customHeight="1" x14ac:dyDescent="0.25">
      <c r="J332" s="4"/>
      <c r="Z332" s="4"/>
    </row>
    <row r="333" spans="10:26" ht="12" customHeight="1" x14ac:dyDescent="0.25">
      <c r="J333" s="4"/>
      <c r="Z333" s="4"/>
    </row>
    <row r="334" spans="10:26" ht="12" customHeight="1" x14ac:dyDescent="0.25">
      <c r="J334" s="4"/>
      <c r="Z334" s="4"/>
    </row>
    <row r="335" spans="10:26" ht="12" customHeight="1" x14ac:dyDescent="0.25">
      <c r="J335" s="4"/>
      <c r="Z335" s="4"/>
    </row>
    <row r="336" spans="10:26" ht="12" customHeight="1" x14ac:dyDescent="0.25">
      <c r="J336" s="4"/>
      <c r="Z336" s="4"/>
    </row>
    <row r="337" spans="10:26" ht="12" customHeight="1" x14ac:dyDescent="0.25">
      <c r="J337" s="4"/>
      <c r="Z337" s="4"/>
    </row>
    <row r="338" spans="10:26" ht="12" customHeight="1" x14ac:dyDescent="0.25">
      <c r="J338" s="4"/>
      <c r="Z338" s="4"/>
    </row>
    <row r="339" spans="10:26" ht="12" customHeight="1" x14ac:dyDescent="0.25">
      <c r="J339" s="4"/>
      <c r="Z339" s="4"/>
    </row>
    <row r="340" spans="10:26" ht="12" customHeight="1" x14ac:dyDescent="0.25">
      <c r="J340" s="4"/>
      <c r="Z340" s="4"/>
    </row>
    <row r="341" spans="10:26" ht="12" customHeight="1" x14ac:dyDescent="0.25">
      <c r="J341" s="4"/>
      <c r="Z341" s="4"/>
    </row>
    <row r="342" spans="10:26" ht="12" customHeight="1" x14ac:dyDescent="0.25">
      <c r="J342" s="4"/>
      <c r="Z342" s="4"/>
    </row>
    <row r="343" spans="10:26" ht="12" customHeight="1" x14ac:dyDescent="0.25">
      <c r="J343" s="4"/>
      <c r="Z343" s="4"/>
    </row>
    <row r="344" spans="10:26" ht="12" customHeight="1" x14ac:dyDescent="0.25">
      <c r="J344" s="4"/>
      <c r="Z344" s="4"/>
    </row>
    <row r="345" spans="10:26" ht="12" customHeight="1" x14ac:dyDescent="0.25">
      <c r="J345" s="4"/>
      <c r="Z345" s="4"/>
    </row>
    <row r="346" spans="10:26" ht="12" customHeight="1" x14ac:dyDescent="0.25">
      <c r="J346" s="4"/>
      <c r="Z346" s="4"/>
    </row>
    <row r="347" spans="10:26" ht="12" customHeight="1" x14ac:dyDescent="0.25">
      <c r="J347" s="4"/>
      <c r="Z347" s="4"/>
    </row>
    <row r="348" spans="10:26" ht="12" customHeight="1" x14ac:dyDescent="0.25">
      <c r="J348" s="4"/>
      <c r="Z348" s="4"/>
    </row>
    <row r="349" spans="10:26" ht="12" customHeight="1" x14ac:dyDescent="0.25">
      <c r="J349" s="4"/>
      <c r="Z349" s="4"/>
    </row>
    <row r="350" spans="10:26" ht="12" customHeight="1" x14ac:dyDescent="0.25">
      <c r="J350" s="4"/>
      <c r="Z350" s="4"/>
    </row>
    <row r="351" spans="10:26" ht="12" customHeight="1" x14ac:dyDescent="0.25">
      <c r="J351" s="4"/>
      <c r="Z351" s="4"/>
    </row>
    <row r="352" spans="10:26" ht="12" customHeight="1" x14ac:dyDescent="0.25">
      <c r="J352" s="4"/>
      <c r="Z352" s="4"/>
    </row>
    <row r="353" spans="10:26" ht="12" customHeight="1" x14ac:dyDescent="0.25">
      <c r="J353" s="4"/>
      <c r="Z353" s="4"/>
    </row>
    <row r="354" spans="10:26" ht="12" customHeight="1" x14ac:dyDescent="0.25">
      <c r="J354" s="4"/>
      <c r="Z354" s="4"/>
    </row>
    <row r="355" spans="10:26" ht="12" customHeight="1" x14ac:dyDescent="0.25">
      <c r="J355" s="4"/>
      <c r="Z355" s="4"/>
    </row>
    <row r="356" spans="10:26" ht="12" customHeight="1" x14ac:dyDescent="0.25">
      <c r="J356" s="4"/>
      <c r="Z356" s="4"/>
    </row>
    <row r="357" spans="10:26" ht="12" customHeight="1" x14ac:dyDescent="0.25">
      <c r="J357" s="4"/>
      <c r="Z357" s="4"/>
    </row>
    <row r="358" spans="10:26" ht="12" customHeight="1" x14ac:dyDescent="0.25">
      <c r="J358" s="4"/>
      <c r="Z358" s="4"/>
    </row>
    <row r="359" spans="10:26" ht="12" customHeight="1" x14ac:dyDescent="0.25">
      <c r="J359" s="4"/>
      <c r="Z359" s="4"/>
    </row>
    <row r="360" spans="10:26" ht="12" customHeight="1" x14ac:dyDescent="0.25">
      <c r="J360" s="4"/>
      <c r="Z360" s="4"/>
    </row>
    <row r="361" spans="10:26" ht="12" customHeight="1" x14ac:dyDescent="0.25">
      <c r="J361" s="4"/>
      <c r="Z361" s="4"/>
    </row>
    <row r="362" spans="10:26" ht="12" customHeight="1" x14ac:dyDescent="0.25">
      <c r="J362" s="4"/>
      <c r="Z362" s="4"/>
    </row>
    <row r="363" spans="10:26" ht="12" customHeight="1" x14ac:dyDescent="0.25">
      <c r="J363" s="4"/>
      <c r="Z363" s="4"/>
    </row>
    <row r="364" spans="10:26" ht="12" customHeight="1" x14ac:dyDescent="0.25">
      <c r="J364" s="4"/>
      <c r="Z364" s="4"/>
    </row>
    <row r="365" spans="10:26" ht="12" customHeight="1" x14ac:dyDescent="0.25">
      <c r="J365" s="4"/>
      <c r="Z365" s="4"/>
    </row>
    <row r="366" spans="10:26" ht="12" customHeight="1" x14ac:dyDescent="0.25">
      <c r="J366" s="4"/>
      <c r="Z366" s="4"/>
    </row>
    <row r="367" spans="10:26" ht="12" customHeight="1" x14ac:dyDescent="0.25">
      <c r="J367" s="4"/>
      <c r="Z367" s="4"/>
    </row>
    <row r="368" spans="10:26" ht="12" customHeight="1" x14ac:dyDescent="0.25">
      <c r="J368" s="4"/>
      <c r="Z368" s="4"/>
    </row>
    <row r="369" spans="10:26" ht="12" customHeight="1" x14ac:dyDescent="0.25">
      <c r="J369" s="4"/>
      <c r="Z369" s="4"/>
    </row>
    <row r="370" spans="10:26" ht="12" customHeight="1" x14ac:dyDescent="0.25">
      <c r="J370" s="4"/>
      <c r="Z370" s="4"/>
    </row>
    <row r="371" spans="10:26" ht="12" customHeight="1" x14ac:dyDescent="0.25">
      <c r="J371" s="4"/>
      <c r="Z371" s="4"/>
    </row>
    <row r="372" spans="10:26" ht="12" customHeight="1" x14ac:dyDescent="0.25">
      <c r="J372" s="4"/>
      <c r="Z372" s="4"/>
    </row>
    <row r="373" spans="10:26" ht="12" customHeight="1" x14ac:dyDescent="0.25">
      <c r="J373" s="4"/>
      <c r="Z373" s="4"/>
    </row>
    <row r="374" spans="10:26" ht="12" customHeight="1" x14ac:dyDescent="0.25">
      <c r="J374" s="4"/>
      <c r="Z374" s="4"/>
    </row>
    <row r="375" spans="10:26" ht="12" customHeight="1" x14ac:dyDescent="0.25">
      <c r="J375" s="4"/>
      <c r="Z375" s="4"/>
    </row>
    <row r="376" spans="10:26" ht="12" customHeight="1" x14ac:dyDescent="0.25">
      <c r="J376" s="4"/>
      <c r="Z376" s="4"/>
    </row>
    <row r="377" spans="10:26" ht="12" customHeight="1" x14ac:dyDescent="0.25">
      <c r="J377" s="4"/>
      <c r="Z377" s="4"/>
    </row>
    <row r="378" spans="10:26" ht="12" customHeight="1" x14ac:dyDescent="0.25">
      <c r="J378" s="4"/>
      <c r="Z378" s="4"/>
    </row>
    <row r="379" spans="10:26" ht="12" customHeight="1" x14ac:dyDescent="0.25">
      <c r="J379" s="4"/>
      <c r="Z379" s="4"/>
    </row>
    <row r="380" spans="10:26" ht="12" customHeight="1" x14ac:dyDescent="0.25">
      <c r="J380" s="4"/>
      <c r="Z380" s="4"/>
    </row>
    <row r="381" spans="10:26" ht="12" customHeight="1" x14ac:dyDescent="0.25">
      <c r="J381" s="4"/>
      <c r="Z381" s="4"/>
    </row>
    <row r="382" spans="10:26" ht="12" customHeight="1" x14ac:dyDescent="0.25">
      <c r="J382" s="4"/>
      <c r="Z382" s="4"/>
    </row>
    <row r="383" spans="10:26" ht="12" customHeight="1" x14ac:dyDescent="0.25">
      <c r="J383" s="4"/>
      <c r="Z383" s="4"/>
    </row>
    <row r="384" spans="10:26" ht="12" customHeight="1" x14ac:dyDescent="0.25">
      <c r="J384" s="4"/>
      <c r="Z384" s="4"/>
    </row>
    <row r="385" spans="10:26" ht="12" customHeight="1" x14ac:dyDescent="0.25">
      <c r="J385" s="4"/>
      <c r="Z385" s="4"/>
    </row>
    <row r="386" spans="10:26" ht="12" customHeight="1" x14ac:dyDescent="0.25">
      <c r="J386" s="4"/>
      <c r="Z386" s="4"/>
    </row>
    <row r="387" spans="10:26" ht="12" customHeight="1" x14ac:dyDescent="0.25">
      <c r="J387" s="4"/>
      <c r="Z387" s="4"/>
    </row>
    <row r="388" spans="10:26" ht="12" customHeight="1" x14ac:dyDescent="0.25">
      <c r="J388" s="4"/>
      <c r="Z388" s="4"/>
    </row>
    <row r="389" spans="10:26" ht="12" customHeight="1" x14ac:dyDescent="0.25">
      <c r="J389" s="4"/>
      <c r="Z389" s="4"/>
    </row>
    <row r="390" spans="10:26" ht="12" customHeight="1" x14ac:dyDescent="0.25">
      <c r="J390" s="4"/>
      <c r="Z390" s="4"/>
    </row>
    <row r="391" spans="10:26" ht="12" customHeight="1" x14ac:dyDescent="0.25">
      <c r="J391" s="4"/>
      <c r="Z391" s="4"/>
    </row>
    <row r="392" spans="10:26" ht="12" customHeight="1" x14ac:dyDescent="0.25">
      <c r="J392" s="4"/>
      <c r="Z392" s="4"/>
    </row>
    <row r="393" spans="10:26" ht="12" customHeight="1" x14ac:dyDescent="0.25">
      <c r="J393" s="4"/>
      <c r="Z393" s="4"/>
    </row>
    <row r="394" spans="10:26" ht="12" customHeight="1" x14ac:dyDescent="0.25">
      <c r="J394" s="4"/>
      <c r="Z394" s="4"/>
    </row>
    <row r="395" spans="10:26" ht="12" customHeight="1" x14ac:dyDescent="0.25">
      <c r="J395" s="4"/>
      <c r="Z395" s="4"/>
    </row>
    <row r="396" spans="10:26" ht="12" customHeight="1" x14ac:dyDescent="0.25">
      <c r="J396" s="4"/>
      <c r="Z396" s="4"/>
    </row>
    <row r="397" spans="10:26" ht="12" customHeight="1" x14ac:dyDescent="0.25">
      <c r="J397" s="4"/>
      <c r="Z397" s="4"/>
    </row>
    <row r="398" spans="10:26" ht="12" customHeight="1" x14ac:dyDescent="0.25">
      <c r="J398" s="4"/>
      <c r="Z398" s="4"/>
    </row>
    <row r="399" spans="10:26" ht="12" customHeight="1" x14ac:dyDescent="0.25">
      <c r="J399" s="4"/>
      <c r="Z399" s="4"/>
    </row>
    <row r="400" spans="10:26" ht="12" customHeight="1" x14ac:dyDescent="0.25">
      <c r="J400" s="4"/>
      <c r="Z400" s="4"/>
    </row>
    <row r="401" spans="10:26" ht="12" customHeight="1" x14ac:dyDescent="0.25">
      <c r="J401" s="4"/>
      <c r="Z401" s="4"/>
    </row>
    <row r="402" spans="10:26" ht="12" customHeight="1" x14ac:dyDescent="0.25">
      <c r="J402" s="4"/>
      <c r="Z402" s="4"/>
    </row>
    <row r="403" spans="10:26" ht="12" customHeight="1" x14ac:dyDescent="0.25">
      <c r="J403" s="4"/>
      <c r="Z403" s="4"/>
    </row>
    <row r="404" spans="10:26" ht="12" customHeight="1" x14ac:dyDescent="0.25">
      <c r="J404" s="4"/>
      <c r="Z404" s="4"/>
    </row>
    <row r="405" spans="10:26" ht="12" customHeight="1" x14ac:dyDescent="0.25">
      <c r="J405" s="4"/>
      <c r="Z405" s="4"/>
    </row>
    <row r="406" spans="10:26" ht="12" customHeight="1" x14ac:dyDescent="0.25">
      <c r="J406" s="4"/>
      <c r="Z406" s="4"/>
    </row>
    <row r="407" spans="10:26" ht="12" customHeight="1" x14ac:dyDescent="0.25">
      <c r="J407" s="4"/>
      <c r="Z407" s="4"/>
    </row>
    <row r="408" spans="10:26" ht="12" customHeight="1" x14ac:dyDescent="0.25">
      <c r="J408" s="4"/>
      <c r="Z408" s="4"/>
    </row>
    <row r="409" spans="10:26" ht="12" customHeight="1" x14ac:dyDescent="0.25">
      <c r="J409" s="4"/>
      <c r="Z409" s="4"/>
    </row>
    <row r="410" spans="10:26" ht="12" customHeight="1" x14ac:dyDescent="0.25">
      <c r="J410" s="4"/>
      <c r="Z410" s="4"/>
    </row>
    <row r="411" spans="10:26" ht="12" customHeight="1" x14ac:dyDescent="0.25">
      <c r="J411" s="4"/>
      <c r="Z411" s="4"/>
    </row>
    <row r="412" spans="10:26" ht="12" customHeight="1" x14ac:dyDescent="0.25">
      <c r="J412" s="4"/>
      <c r="Z412" s="4"/>
    </row>
    <row r="413" spans="10:26" ht="12" customHeight="1" x14ac:dyDescent="0.25">
      <c r="J413" s="4"/>
      <c r="Z413" s="4"/>
    </row>
    <row r="414" spans="10:26" ht="12" customHeight="1" x14ac:dyDescent="0.25">
      <c r="J414" s="4"/>
      <c r="Z414" s="4"/>
    </row>
    <row r="415" spans="10:26" ht="12" customHeight="1" x14ac:dyDescent="0.25">
      <c r="J415" s="4"/>
      <c r="Z415" s="4"/>
    </row>
    <row r="416" spans="10:26" ht="12" customHeight="1" x14ac:dyDescent="0.25">
      <c r="J416" s="4"/>
      <c r="Z416" s="4"/>
    </row>
    <row r="417" spans="10:26" ht="12" customHeight="1" x14ac:dyDescent="0.25">
      <c r="J417" s="4"/>
      <c r="Z417" s="4"/>
    </row>
    <row r="418" spans="10:26" ht="12" customHeight="1" x14ac:dyDescent="0.25">
      <c r="J418" s="4"/>
      <c r="Z418" s="4"/>
    </row>
    <row r="419" spans="10:26" ht="12" customHeight="1" x14ac:dyDescent="0.25">
      <c r="J419" s="4"/>
      <c r="Z419" s="4"/>
    </row>
    <row r="420" spans="10:26" ht="12" customHeight="1" x14ac:dyDescent="0.25">
      <c r="J420" s="4"/>
      <c r="Z420" s="4"/>
    </row>
    <row r="421" spans="10:26" ht="12" customHeight="1" x14ac:dyDescent="0.25">
      <c r="J421" s="4"/>
      <c r="Z421" s="4"/>
    </row>
    <row r="422" spans="10:26" ht="12" customHeight="1" x14ac:dyDescent="0.25">
      <c r="J422" s="4"/>
      <c r="Z422" s="4"/>
    </row>
    <row r="423" spans="10:26" ht="12" customHeight="1" x14ac:dyDescent="0.25">
      <c r="J423" s="4"/>
      <c r="Z423" s="4"/>
    </row>
    <row r="424" spans="10:26" ht="12" customHeight="1" x14ac:dyDescent="0.25">
      <c r="J424" s="4"/>
      <c r="Z424" s="4"/>
    </row>
    <row r="425" spans="10:26" ht="12" customHeight="1" x14ac:dyDescent="0.25">
      <c r="J425" s="4"/>
      <c r="Z425" s="4"/>
    </row>
    <row r="426" spans="10:26" ht="12" customHeight="1" x14ac:dyDescent="0.25">
      <c r="J426" s="4"/>
      <c r="Z426" s="4"/>
    </row>
    <row r="427" spans="10:26" ht="12" customHeight="1" x14ac:dyDescent="0.25">
      <c r="J427" s="4"/>
      <c r="Z427" s="4"/>
    </row>
    <row r="428" spans="10:26" ht="12" customHeight="1" x14ac:dyDescent="0.25">
      <c r="J428" s="4"/>
      <c r="Z428" s="4"/>
    </row>
    <row r="429" spans="10:26" ht="12" customHeight="1" x14ac:dyDescent="0.25">
      <c r="J429" s="4"/>
      <c r="Z429" s="4"/>
    </row>
    <row r="430" spans="10:26" ht="12" customHeight="1" x14ac:dyDescent="0.25">
      <c r="J430" s="4"/>
      <c r="Z430" s="4"/>
    </row>
    <row r="431" spans="10:26" ht="12" customHeight="1" x14ac:dyDescent="0.25">
      <c r="J431" s="4"/>
      <c r="Z431" s="4"/>
    </row>
    <row r="432" spans="10:26" ht="12" customHeight="1" x14ac:dyDescent="0.25">
      <c r="J432" s="4"/>
      <c r="Z432" s="4"/>
    </row>
    <row r="433" spans="10:26" ht="12" customHeight="1" x14ac:dyDescent="0.25">
      <c r="J433" s="4"/>
      <c r="Z433" s="4"/>
    </row>
    <row r="434" spans="10:26" ht="12" customHeight="1" x14ac:dyDescent="0.25">
      <c r="J434" s="4"/>
      <c r="Z434" s="4"/>
    </row>
    <row r="435" spans="10:26" ht="12" customHeight="1" x14ac:dyDescent="0.25">
      <c r="J435" s="4"/>
      <c r="Z435" s="4"/>
    </row>
    <row r="436" spans="10:26" ht="12" customHeight="1" x14ac:dyDescent="0.25">
      <c r="J436" s="4"/>
      <c r="Z436" s="4"/>
    </row>
    <row r="437" spans="10:26" ht="12" customHeight="1" x14ac:dyDescent="0.25">
      <c r="J437" s="4"/>
      <c r="Z437" s="4"/>
    </row>
    <row r="438" spans="10:26" ht="12" customHeight="1" x14ac:dyDescent="0.25">
      <c r="J438" s="4"/>
      <c r="Z438" s="4"/>
    </row>
    <row r="439" spans="10:26" ht="12" customHeight="1" x14ac:dyDescent="0.25">
      <c r="J439" s="4"/>
      <c r="Z439" s="4"/>
    </row>
    <row r="440" spans="10:26" ht="12" customHeight="1" x14ac:dyDescent="0.25">
      <c r="J440" s="4"/>
      <c r="Z440" s="4"/>
    </row>
    <row r="441" spans="10:26" ht="12" customHeight="1" x14ac:dyDescent="0.25">
      <c r="J441" s="4"/>
      <c r="Z441" s="4"/>
    </row>
    <row r="442" spans="10:26" ht="12" customHeight="1" x14ac:dyDescent="0.25">
      <c r="J442" s="4"/>
      <c r="Z442" s="4"/>
    </row>
    <row r="443" spans="10:26" ht="12" customHeight="1" x14ac:dyDescent="0.25">
      <c r="J443" s="4"/>
      <c r="Z443" s="4"/>
    </row>
    <row r="444" spans="10:26" ht="12" customHeight="1" x14ac:dyDescent="0.25">
      <c r="J444" s="4"/>
      <c r="Z444" s="4"/>
    </row>
    <row r="445" spans="10:26" ht="12" customHeight="1" x14ac:dyDescent="0.25">
      <c r="J445" s="4"/>
      <c r="Z445" s="4"/>
    </row>
    <row r="446" spans="10:26" ht="12" customHeight="1" x14ac:dyDescent="0.25">
      <c r="J446" s="4"/>
      <c r="Z446" s="4"/>
    </row>
    <row r="447" spans="10:26" ht="12" customHeight="1" x14ac:dyDescent="0.25">
      <c r="J447" s="4"/>
      <c r="Z447" s="4"/>
    </row>
    <row r="448" spans="10:26" ht="12" customHeight="1" x14ac:dyDescent="0.25">
      <c r="J448" s="4"/>
      <c r="Z448" s="4"/>
    </row>
    <row r="449" spans="10:26" ht="12" customHeight="1" x14ac:dyDescent="0.25">
      <c r="J449" s="4"/>
      <c r="Z449" s="4"/>
    </row>
    <row r="450" spans="10:26" ht="12" customHeight="1" x14ac:dyDescent="0.25">
      <c r="J450" s="4"/>
      <c r="Z450" s="4"/>
    </row>
    <row r="451" spans="10:26" ht="12" customHeight="1" x14ac:dyDescent="0.25">
      <c r="J451" s="4"/>
      <c r="Z451" s="4"/>
    </row>
    <row r="452" spans="10:26" ht="12" customHeight="1" x14ac:dyDescent="0.25">
      <c r="J452" s="4"/>
      <c r="Z452" s="4"/>
    </row>
    <row r="453" spans="10:26" ht="12" customHeight="1" x14ac:dyDescent="0.25">
      <c r="J453" s="4"/>
      <c r="Z453" s="4"/>
    </row>
    <row r="454" spans="10:26" ht="12" customHeight="1" x14ac:dyDescent="0.25">
      <c r="J454" s="4"/>
      <c r="Z454" s="4"/>
    </row>
    <row r="455" spans="10:26" ht="12" customHeight="1" x14ac:dyDescent="0.25">
      <c r="J455" s="4"/>
      <c r="Z455" s="4"/>
    </row>
    <row r="456" spans="10:26" ht="12" customHeight="1" x14ac:dyDescent="0.25">
      <c r="J456" s="4"/>
      <c r="Z456" s="4"/>
    </row>
    <row r="457" spans="10:26" ht="12" customHeight="1" x14ac:dyDescent="0.25">
      <c r="J457" s="4"/>
      <c r="Z457" s="4"/>
    </row>
    <row r="458" spans="10:26" ht="12" customHeight="1" x14ac:dyDescent="0.25">
      <c r="J458" s="4"/>
      <c r="Z458" s="4"/>
    </row>
    <row r="459" spans="10:26" ht="12" customHeight="1" x14ac:dyDescent="0.25">
      <c r="J459" s="4"/>
      <c r="Z459" s="4"/>
    </row>
    <row r="460" spans="10:26" ht="12" customHeight="1" x14ac:dyDescent="0.25">
      <c r="J460" s="4"/>
      <c r="Z460" s="4"/>
    </row>
    <row r="461" spans="10:26" ht="12" customHeight="1" x14ac:dyDescent="0.25">
      <c r="J461" s="4"/>
      <c r="Z461" s="4"/>
    </row>
    <row r="462" spans="10:26" ht="12" customHeight="1" x14ac:dyDescent="0.25">
      <c r="J462" s="4"/>
      <c r="Z462" s="4"/>
    </row>
    <row r="463" spans="10:26" ht="12" customHeight="1" x14ac:dyDescent="0.25">
      <c r="J463" s="4"/>
      <c r="Z463" s="4"/>
    </row>
    <row r="464" spans="10:26" ht="12" customHeight="1" x14ac:dyDescent="0.25">
      <c r="J464" s="4"/>
      <c r="Z464" s="4"/>
    </row>
    <row r="465" spans="10:26" ht="12" customHeight="1" x14ac:dyDescent="0.25">
      <c r="J465" s="4"/>
      <c r="Z465" s="4"/>
    </row>
    <row r="466" spans="10:26" ht="12" customHeight="1" x14ac:dyDescent="0.25">
      <c r="J466" s="4"/>
      <c r="Z466" s="4"/>
    </row>
    <row r="467" spans="10:26" ht="12" customHeight="1" x14ac:dyDescent="0.25">
      <c r="J467" s="4"/>
      <c r="Z467" s="4"/>
    </row>
    <row r="468" spans="10:26" ht="12" customHeight="1" x14ac:dyDescent="0.25">
      <c r="J468" s="4"/>
      <c r="Z468" s="4"/>
    </row>
    <row r="469" spans="10:26" ht="12" customHeight="1" x14ac:dyDescent="0.25">
      <c r="J469" s="4"/>
      <c r="Z469" s="4"/>
    </row>
    <row r="470" spans="10:26" ht="12" customHeight="1" x14ac:dyDescent="0.25">
      <c r="J470" s="4"/>
      <c r="Z470" s="4"/>
    </row>
    <row r="471" spans="10:26" ht="12" customHeight="1" x14ac:dyDescent="0.25">
      <c r="J471" s="4"/>
      <c r="Z471" s="4"/>
    </row>
    <row r="472" spans="10:26" ht="12" customHeight="1" x14ac:dyDescent="0.25">
      <c r="J472" s="4"/>
      <c r="Z472" s="4"/>
    </row>
    <row r="473" spans="10:26" ht="12" customHeight="1" x14ac:dyDescent="0.25">
      <c r="J473" s="4"/>
      <c r="Z473" s="4"/>
    </row>
    <row r="474" spans="10:26" ht="12" customHeight="1" x14ac:dyDescent="0.25">
      <c r="J474" s="4"/>
      <c r="Z474" s="4"/>
    </row>
    <row r="475" spans="10:26" ht="12" customHeight="1" x14ac:dyDescent="0.25">
      <c r="J475" s="4"/>
      <c r="Z475" s="4"/>
    </row>
    <row r="476" spans="10:26" ht="12" customHeight="1" x14ac:dyDescent="0.25">
      <c r="J476" s="4"/>
      <c r="Z476" s="4"/>
    </row>
    <row r="477" spans="10:26" ht="12" customHeight="1" x14ac:dyDescent="0.25">
      <c r="J477" s="4"/>
      <c r="Z477" s="4"/>
    </row>
    <row r="478" spans="10:26" ht="12" customHeight="1" x14ac:dyDescent="0.25">
      <c r="J478" s="4"/>
      <c r="Z478" s="4"/>
    </row>
    <row r="479" spans="10:26" ht="12" customHeight="1" x14ac:dyDescent="0.25">
      <c r="J479" s="4"/>
      <c r="Z479" s="4"/>
    </row>
    <row r="480" spans="10:26" ht="12" customHeight="1" x14ac:dyDescent="0.25">
      <c r="J480" s="4"/>
      <c r="Z480" s="4"/>
    </row>
    <row r="481" spans="10:26" ht="12" customHeight="1" x14ac:dyDescent="0.25">
      <c r="J481" s="4"/>
      <c r="Z481" s="4"/>
    </row>
    <row r="482" spans="10:26" ht="12" customHeight="1" x14ac:dyDescent="0.25">
      <c r="J482" s="4"/>
      <c r="Z482" s="4"/>
    </row>
    <row r="483" spans="10:26" ht="12" customHeight="1" x14ac:dyDescent="0.25">
      <c r="J483" s="4"/>
      <c r="Z483" s="4"/>
    </row>
    <row r="484" spans="10:26" ht="12" customHeight="1" x14ac:dyDescent="0.25">
      <c r="J484" s="4"/>
      <c r="Z484" s="4"/>
    </row>
    <row r="485" spans="10:26" ht="12" customHeight="1" x14ac:dyDescent="0.25">
      <c r="J485" s="4"/>
      <c r="Z485" s="4"/>
    </row>
    <row r="486" spans="10:26" ht="12" customHeight="1" x14ac:dyDescent="0.25">
      <c r="J486" s="4"/>
      <c r="Z486" s="4"/>
    </row>
    <row r="487" spans="10:26" ht="12" customHeight="1" x14ac:dyDescent="0.25">
      <c r="J487" s="4"/>
      <c r="Z487" s="4"/>
    </row>
    <row r="488" spans="10:26" ht="12" customHeight="1" x14ac:dyDescent="0.25">
      <c r="J488" s="4"/>
      <c r="Z488" s="4"/>
    </row>
    <row r="489" spans="10:26" ht="12" customHeight="1" x14ac:dyDescent="0.25">
      <c r="J489" s="4"/>
      <c r="Z489" s="4"/>
    </row>
    <row r="490" spans="10:26" ht="12" customHeight="1" x14ac:dyDescent="0.25">
      <c r="J490" s="4"/>
      <c r="Z490" s="4"/>
    </row>
    <row r="491" spans="10:26" ht="12" customHeight="1" x14ac:dyDescent="0.25">
      <c r="J491" s="4"/>
      <c r="Z491" s="4"/>
    </row>
    <row r="492" spans="10:26" ht="12" customHeight="1" x14ac:dyDescent="0.25">
      <c r="J492" s="4"/>
      <c r="Z492" s="4"/>
    </row>
    <row r="493" spans="10:26" ht="12" customHeight="1" x14ac:dyDescent="0.25">
      <c r="J493" s="4"/>
      <c r="Z493" s="4"/>
    </row>
    <row r="494" spans="10:26" ht="12" customHeight="1" x14ac:dyDescent="0.25">
      <c r="J494" s="4"/>
      <c r="Z494" s="4"/>
    </row>
    <row r="495" spans="10:26" ht="12" customHeight="1" x14ac:dyDescent="0.25">
      <c r="J495" s="4"/>
      <c r="Z495" s="4"/>
    </row>
    <row r="496" spans="10:26" ht="12" customHeight="1" x14ac:dyDescent="0.25">
      <c r="J496" s="4"/>
      <c r="Z496" s="4"/>
    </row>
    <row r="497" spans="10:26" ht="12" customHeight="1" x14ac:dyDescent="0.25">
      <c r="J497" s="4"/>
      <c r="Z497" s="4"/>
    </row>
    <row r="498" spans="10:26" ht="12" customHeight="1" x14ac:dyDescent="0.25">
      <c r="J498" s="4"/>
      <c r="Z498" s="4"/>
    </row>
    <row r="499" spans="10:26" ht="12" customHeight="1" x14ac:dyDescent="0.25">
      <c r="J499" s="4"/>
      <c r="Z499" s="4"/>
    </row>
    <row r="500" spans="10:26" ht="12" customHeight="1" x14ac:dyDescent="0.25">
      <c r="J500" s="4"/>
      <c r="Z500" s="4"/>
    </row>
    <row r="501" spans="10:26" ht="12" customHeight="1" x14ac:dyDescent="0.25">
      <c r="J501" s="4"/>
      <c r="Z501" s="4"/>
    </row>
    <row r="502" spans="10:26" ht="12" customHeight="1" x14ac:dyDescent="0.25">
      <c r="J502" s="4"/>
      <c r="Z502" s="4"/>
    </row>
    <row r="503" spans="10:26" ht="12" customHeight="1" x14ac:dyDescent="0.25">
      <c r="J503" s="4"/>
      <c r="Z503" s="4"/>
    </row>
    <row r="504" spans="10:26" ht="12" customHeight="1" x14ac:dyDescent="0.25">
      <c r="J504" s="4"/>
      <c r="Z504" s="4"/>
    </row>
    <row r="505" spans="10:26" ht="12" customHeight="1" x14ac:dyDescent="0.25">
      <c r="J505" s="4"/>
      <c r="Z505" s="4"/>
    </row>
    <row r="506" spans="10:26" ht="12" customHeight="1" x14ac:dyDescent="0.25">
      <c r="J506" s="4"/>
      <c r="Z506" s="4"/>
    </row>
    <row r="507" spans="10:26" ht="12" customHeight="1" x14ac:dyDescent="0.25">
      <c r="J507" s="4"/>
      <c r="Z507" s="4"/>
    </row>
    <row r="508" spans="10:26" ht="12" customHeight="1" x14ac:dyDescent="0.25">
      <c r="J508" s="4"/>
      <c r="Z508" s="4"/>
    </row>
    <row r="509" spans="10:26" ht="12" customHeight="1" x14ac:dyDescent="0.25">
      <c r="J509" s="4"/>
      <c r="Z509" s="4"/>
    </row>
    <row r="510" spans="10:26" ht="12" customHeight="1" x14ac:dyDescent="0.25">
      <c r="J510" s="4"/>
      <c r="Z510" s="4"/>
    </row>
    <row r="511" spans="10:26" ht="12" customHeight="1" x14ac:dyDescent="0.25">
      <c r="J511" s="4"/>
      <c r="Z511" s="4"/>
    </row>
    <row r="512" spans="10:26" ht="12" customHeight="1" x14ac:dyDescent="0.25">
      <c r="J512" s="4"/>
      <c r="Z512" s="4"/>
    </row>
    <row r="513" spans="10:26" ht="12" customHeight="1" x14ac:dyDescent="0.25">
      <c r="J513" s="4"/>
      <c r="Z513" s="4"/>
    </row>
    <row r="514" spans="10:26" ht="12" customHeight="1" x14ac:dyDescent="0.25">
      <c r="J514" s="4"/>
      <c r="Z514" s="4"/>
    </row>
    <row r="515" spans="10:26" ht="12" customHeight="1" x14ac:dyDescent="0.25">
      <c r="J515" s="4"/>
      <c r="Z515" s="4"/>
    </row>
    <row r="516" spans="10:26" ht="12" customHeight="1" x14ac:dyDescent="0.25">
      <c r="J516" s="4"/>
      <c r="Z516" s="4"/>
    </row>
    <row r="517" spans="10:26" ht="12" customHeight="1" x14ac:dyDescent="0.25">
      <c r="J517" s="4"/>
      <c r="Z517" s="4"/>
    </row>
    <row r="518" spans="10:26" ht="12" customHeight="1" x14ac:dyDescent="0.25">
      <c r="J518" s="4"/>
      <c r="Z518" s="4"/>
    </row>
    <row r="519" spans="10:26" ht="12" customHeight="1" x14ac:dyDescent="0.25">
      <c r="J519" s="4"/>
      <c r="Z519" s="4"/>
    </row>
    <row r="520" spans="10:26" ht="12" customHeight="1" x14ac:dyDescent="0.25">
      <c r="J520" s="4"/>
      <c r="Z520" s="4"/>
    </row>
    <row r="521" spans="10:26" ht="12" customHeight="1" x14ac:dyDescent="0.25">
      <c r="J521" s="4"/>
      <c r="Z521" s="4"/>
    </row>
    <row r="522" spans="10:26" ht="12" customHeight="1" x14ac:dyDescent="0.25">
      <c r="J522" s="4"/>
      <c r="Z522" s="4"/>
    </row>
    <row r="523" spans="10:26" ht="12" customHeight="1" x14ac:dyDescent="0.25">
      <c r="J523" s="4"/>
      <c r="Z523" s="4"/>
    </row>
    <row r="524" spans="10:26" ht="12" customHeight="1" x14ac:dyDescent="0.25">
      <c r="J524" s="4"/>
      <c r="Z524" s="4"/>
    </row>
    <row r="525" spans="10:26" ht="12" customHeight="1" x14ac:dyDescent="0.25">
      <c r="J525" s="4"/>
      <c r="Z525" s="4"/>
    </row>
    <row r="526" spans="10:26" ht="12" customHeight="1" x14ac:dyDescent="0.25">
      <c r="J526" s="4"/>
      <c r="Z526" s="4"/>
    </row>
    <row r="527" spans="10:26" ht="12" customHeight="1" x14ac:dyDescent="0.25">
      <c r="J527" s="4"/>
      <c r="Z527" s="4"/>
    </row>
    <row r="528" spans="10:26" ht="12" customHeight="1" x14ac:dyDescent="0.25">
      <c r="J528" s="4"/>
      <c r="Z528" s="4"/>
    </row>
    <row r="529" spans="10:26" ht="12" customHeight="1" x14ac:dyDescent="0.25">
      <c r="J529" s="4"/>
      <c r="Z529" s="4"/>
    </row>
    <row r="530" spans="10:26" ht="12" customHeight="1" x14ac:dyDescent="0.25">
      <c r="J530" s="4"/>
      <c r="Z530" s="4"/>
    </row>
    <row r="531" spans="10:26" ht="12" customHeight="1" x14ac:dyDescent="0.25">
      <c r="J531" s="4"/>
      <c r="Z531" s="4"/>
    </row>
    <row r="532" spans="10:26" ht="12" customHeight="1" x14ac:dyDescent="0.25">
      <c r="J532" s="4"/>
      <c r="Z532" s="4"/>
    </row>
    <row r="533" spans="10:26" ht="12" customHeight="1" x14ac:dyDescent="0.25">
      <c r="J533" s="4"/>
      <c r="Z533" s="4"/>
    </row>
    <row r="534" spans="10:26" ht="12" customHeight="1" x14ac:dyDescent="0.25">
      <c r="J534" s="4"/>
      <c r="Z534" s="4"/>
    </row>
    <row r="535" spans="10:26" ht="12" customHeight="1" x14ac:dyDescent="0.25">
      <c r="J535" s="4"/>
      <c r="Z535" s="4"/>
    </row>
    <row r="536" spans="10:26" ht="12" customHeight="1" x14ac:dyDescent="0.25">
      <c r="J536" s="4"/>
      <c r="Z536" s="4"/>
    </row>
    <row r="537" spans="10:26" ht="12" customHeight="1" x14ac:dyDescent="0.25">
      <c r="J537" s="4"/>
      <c r="Z537" s="4"/>
    </row>
    <row r="538" spans="10:26" ht="12" customHeight="1" x14ac:dyDescent="0.25">
      <c r="J538" s="4"/>
      <c r="Z538" s="4"/>
    </row>
    <row r="539" spans="10:26" ht="12" customHeight="1" x14ac:dyDescent="0.25">
      <c r="J539" s="4"/>
      <c r="Z539" s="4"/>
    </row>
    <row r="540" spans="10:26" ht="12" customHeight="1" x14ac:dyDescent="0.25">
      <c r="J540" s="4"/>
      <c r="Z540" s="4"/>
    </row>
    <row r="541" spans="10:26" ht="12" customHeight="1" x14ac:dyDescent="0.25">
      <c r="J541" s="4"/>
      <c r="Z541" s="4"/>
    </row>
    <row r="542" spans="10:26" ht="12" customHeight="1" x14ac:dyDescent="0.25">
      <c r="J542" s="4"/>
      <c r="Z542" s="4"/>
    </row>
    <row r="543" spans="10:26" ht="12" customHeight="1" x14ac:dyDescent="0.25">
      <c r="J543" s="4"/>
      <c r="Z543" s="4"/>
    </row>
    <row r="544" spans="10:26" ht="12" customHeight="1" x14ac:dyDescent="0.25">
      <c r="J544" s="4"/>
      <c r="Z544" s="4"/>
    </row>
    <row r="545" spans="10:26" ht="12" customHeight="1" x14ac:dyDescent="0.25">
      <c r="J545" s="4"/>
      <c r="Z545" s="4"/>
    </row>
    <row r="546" spans="10:26" ht="12" customHeight="1" x14ac:dyDescent="0.25">
      <c r="J546" s="4"/>
      <c r="Z546" s="4"/>
    </row>
    <row r="547" spans="10:26" ht="12" customHeight="1" x14ac:dyDescent="0.25">
      <c r="J547" s="4"/>
      <c r="Z547" s="4"/>
    </row>
    <row r="548" spans="10:26" ht="12" customHeight="1" x14ac:dyDescent="0.25">
      <c r="J548" s="4"/>
      <c r="Z548" s="4"/>
    </row>
    <row r="549" spans="10:26" ht="12" customHeight="1" x14ac:dyDescent="0.25">
      <c r="J549" s="4"/>
      <c r="Z549" s="4"/>
    </row>
    <row r="550" spans="10:26" ht="12" customHeight="1" x14ac:dyDescent="0.25">
      <c r="J550" s="4"/>
      <c r="Z550" s="4"/>
    </row>
    <row r="551" spans="10:26" ht="12" customHeight="1" x14ac:dyDescent="0.25">
      <c r="J551" s="4"/>
      <c r="Z551" s="4"/>
    </row>
    <row r="552" spans="10:26" ht="12" customHeight="1" x14ac:dyDescent="0.25">
      <c r="J552" s="4"/>
      <c r="Z552" s="4"/>
    </row>
    <row r="553" spans="10:26" ht="12" customHeight="1" x14ac:dyDescent="0.25">
      <c r="J553" s="4"/>
      <c r="Z553" s="4"/>
    </row>
    <row r="554" spans="10:26" ht="12" customHeight="1" x14ac:dyDescent="0.25">
      <c r="J554" s="4"/>
      <c r="Z554" s="4"/>
    </row>
    <row r="555" spans="10:26" ht="12" customHeight="1" x14ac:dyDescent="0.25">
      <c r="J555" s="4"/>
      <c r="Z555" s="4"/>
    </row>
    <row r="556" spans="10:26" ht="12" customHeight="1" x14ac:dyDescent="0.25">
      <c r="J556" s="4"/>
      <c r="Z556" s="4"/>
    </row>
    <row r="557" spans="10:26" ht="12" customHeight="1" x14ac:dyDescent="0.25">
      <c r="J557" s="4"/>
      <c r="Z557" s="4"/>
    </row>
    <row r="558" spans="10:26" ht="12" customHeight="1" x14ac:dyDescent="0.25">
      <c r="J558" s="4"/>
      <c r="Z558" s="4"/>
    </row>
    <row r="559" spans="10:26" ht="12" customHeight="1" x14ac:dyDescent="0.25">
      <c r="J559" s="4"/>
      <c r="Z559" s="4"/>
    </row>
    <row r="560" spans="10:26" ht="12" customHeight="1" x14ac:dyDescent="0.25">
      <c r="J560" s="4"/>
      <c r="Z560" s="4"/>
    </row>
    <row r="561" spans="10:26" ht="12" customHeight="1" x14ac:dyDescent="0.25">
      <c r="J561" s="4"/>
      <c r="Z561" s="4"/>
    </row>
    <row r="562" spans="10:26" ht="12" customHeight="1" x14ac:dyDescent="0.25">
      <c r="J562" s="4"/>
      <c r="Z562" s="4"/>
    </row>
    <row r="563" spans="10:26" ht="12" customHeight="1" x14ac:dyDescent="0.25">
      <c r="J563" s="4"/>
      <c r="Z563" s="4"/>
    </row>
    <row r="564" spans="10:26" ht="12" customHeight="1" x14ac:dyDescent="0.25">
      <c r="J564" s="4"/>
      <c r="Z564" s="4"/>
    </row>
    <row r="565" spans="10:26" ht="12" customHeight="1" x14ac:dyDescent="0.25">
      <c r="J565" s="4"/>
      <c r="Z565" s="4"/>
    </row>
    <row r="566" spans="10:26" ht="12" customHeight="1" x14ac:dyDescent="0.25">
      <c r="J566" s="4"/>
      <c r="Z566" s="4"/>
    </row>
    <row r="567" spans="10:26" ht="12" customHeight="1" x14ac:dyDescent="0.25">
      <c r="J567" s="4"/>
      <c r="Z567" s="4"/>
    </row>
    <row r="568" spans="10:26" ht="12" customHeight="1" x14ac:dyDescent="0.25">
      <c r="J568" s="4"/>
      <c r="Z568" s="4"/>
    </row>
    <row r="569" spans="10:26" ht="12" customHeight="1" x14ac:dyDescent="0.25">
      <c r="J569" s="4"/>
      <c r="Z569" s="4"/>
    </row>
    <row r="570" spans="10:26" ht="12" customHeight="1" x14ac:dyDescent="0.25">
      <c r="J570" s="4"/>
      <c r="Z570" s="4"/>
    </row>
    <row r="571" spans="10:26" ht="12" customHeight="1" x14ac:dyDescent="0.25">
      <c r="J571" s="4"/>
      <c r="Z571" s="4"/>
    </row>
    <row r="572" spans="10:26" ht="12" customHeight="1" x14ac:dyDescent="0.25">
      <c r="J572" s="4"/>
      <c r="Z572" s="4"/>
    </row>
    <row r="573" spans="10:26" ht="12" customHeight="1" x14ac:dyDescent="0.25">
      <c r="J573" s="4"/>
      <c r="Z573" s="4"/>
    </row>
    <row r="574" spans="10:26" ht="12" customHeight="1" x14ac:dyDescent="0.25">
      <c r="J574" s="4"/>
      <c r="Z574" s="4"/>
    </row>
    <row r="575" spans="10:26" ht="12" customHeight="1" x14ac:dyDescent="0.25">
      <c r="J575" s="4"/>
      <c r="Z575" s="4"/>
    </row>
    <row r="576" spans="10:26" ht="12" customHeight="1" x14ac:dyDescent="0.25">
      <c r="J576" s="4"/>
      <c r="Z576" s="4"/>
    </row>
    <row r="577" spans="10:26" ht="12" customHeight="1" x14ac:dyDescent="0.25">
      <c r="J577" s="4"/>
      <c r="Z577" s="4"/>
    </row>
    <row r="578" spans="10:26" ht="12" customHeight="1" x14ac:dyDescent="0.25">
      <c r="J578" s="4"/>
      <c r="Z578" s="4"/>
    </row>
    <row r="579" spans="10:26" ht="12" customHeight="1" x14ac:dyDescent="0.25">
      <c r="J579" s="4"/>
      <c r="Z579" s="4"/>
    </row>
    <row r="580" spans="10:26" ht="12" customHeight="1" x14ac:dyDescent="0.25">
      <c r="J580" s="4"/>
      <c r="Z580" s="4"/>
    </row>
    <row r="581" spans="10:26" ht="12" customHeight="1" x14ac:dyDescent="0.25">
      <c r="J581" s="4"/>
      <c r="Z581" s="4"/>
    </row>
    <row r="582" spans="10:26" ht="12" customHeight="1" x14ac:dyDescent="0.25">
      <c r="J582" s="4"/>
      <c r="Z582" s="4"/>
    </row>
    <row r="583" spans="10:26" ht="12" customHeight="1" x14ac:dyDescent="0.25">
      <c r="J583" s="4"/>
      <c r="Z583" s="4"/>
    </row>
    <row r="584" spans="10:26" ht="12" customHeight="1" x14ac:dyDescent="0.25">
      <c r="J584" s="4"/>
      <c r="Z584" s="4"/>
    </row>
    <row r="585" spans="10:26" ht="12" customHeight="1" x14ac:dyDescent="0.25">
      <c r="J585" s="4"/>
      <c r="Z585" s="4"/>
    </row>
    <row r="586" spans="10:26" ht="12" customHeight="1" x14ac:dyDescent="0.25">
      <c r="J586" s="4"/>
      <c r="Z586" s="4"/>
    </row>
    <row r="587" spans="10:26" ht="12" customHeight="1" x14ac:dyDescent="0.25">
      <c r="J587" s="4"/>
      <c r="Z587" s="4"/>
    </row>
    <row r="588" spans="10:26" ht="12" customHeight="1" x14ac:dyDescent="0.25">
      <c r="J588" s="4"/>
      <c r="Z588" s="4"/>
    </row>
    <row r="589" spans="10:26" ht="12" customHeight="1" x14ac:dyDescent="0.25">
      <c r="J589" s="4"/>
      <c r="Z589" s="4"/>
    </row>
    <row r="590" spans="10:26" ht="12" customHeight="1" x14ac:dyDescent="0.25">
      <c r="J590" s="4"/>
      <c r="Z590" s="4"/>
    </row>
    <row r="591" spans="10:26" ht="12" customHeight="1" x14ac:dyDescent="0.25">
      <c r="J591" s="4"/>
      <c r="Z591" s="4"/>
    </row>
    <row r="592" spans="10:26" ht="12" customHeight="1" x14ac:dyDescent="0.25">
      <c r="J592" s="4"/>
      <c r="Z592" s="4"/>
    </row>
    <row r="593" spans="10:26" ht="12" customHeight="1" x14ac:dyDescent="0.25">
      <c r="J593" s="4"/>
      <c r="Z593" s="4"/>
    </row>
    <row r="594" spans="10:26" ht="12" customHeight="1" x14ac:dyDescent="0.25">
      <c r="J594" s="4"/>
      <c r="Z594" s="4"/>
    </row>
    <row r="595" spans="10:26" ht="12" customHeight="1" x14ac:dyDescent="0.25">
      <c r="J595" s="4"/>
      <c r="Z595" s="4"/>
    </row>
    <row r="596" spans="10:26" ht="12" customHeight="1" x14ac:dyDescent="0.25">
      <c r="J596" s="4"/>
      <c r="Z596" s="4"/>
    </row>
    <row r="597" spans="10:26" ht="12" customHeight="1" x14ac:dyDescent="0.25">
      <c r="J597" s="4"/>
      <c r="Z597" s="4"/>
    </row>
    <row r="598" spans="10:26" ht="12" customHeight="1" x14ac:dyDescent="0.25">
      <c r="J598" s="4"/>
      <c r="Z598" s="4"/>
    </row>
    <row r="599" spans="10:26" ht="12" customHeight="1" x14ac:dyDescent="0.25">
      <c r="J599" s="4"/>
      <c r="Z599" s="4"/>
    </row>
    <row r="600" spans="10:26" ht="12" customHeight="1" x14ac:dyDescent="0.25">
      <c r="J600" s="4"/>
      <c r="Z600" s="4"/>
    </row>
    <row r="601" spans="10:26" ht="12" customHeight="1" x14ac:dyDescent="0.25">
      <c r="J601" s="4"/>
      <c r="Z601" s="4"/>
    </row>
    <row r="602" spans="10:26" ht="12" customHeight="1" x14ac:dyDescent="0.25">
      <c r="J602" s="4"/>
      <c r="Z602" s="4"/>
    </row>
    <row r="603" spans="10:26" ht="12" customHeight="1" x14ac:dyDescent="0.25">
      <c r="J603" s="4"/>
      <c r="Z603" s="4"/>
    </row>
    <row r="604" spans="10:26" ht="12" customHeight="1" x14ac:dyDescent="0.25">
      <c r="J604" s="4"/>
      <c r="Z604" s="4"/>
    </row>
    <row r="605" spans="10:26" ht="12" customHeight="1" x14ac:dyDescent="0.25">
      <c r="J605" s="4"/>
      <c r="Z605" s="4"/>
    </row>
    <row r="606" spans="10:26" ht="12" customHeight="1" x14ac:dyDescent="0.25">
      <c r="J606" s="4"/>
      <c r="Z606" s="4"/>
    </row>
    <row r="607" spans="10:26" ht="12" customHeight="1" x14ac:dyDescent="0.25">
      <c r="J607" s="4"/>
      <c r="Z607" s="4"/>
    </row>
    <row r="608" spans="10:26" ht="12" customHeight="1" x14ac:dyDescent="0.25">
      <c r="J608" s="4"/>
      <c r="Z608" s="4"/>
    </row>
    <row r="609" spans="10:26" ht="12" customHeight="1" x14ac:dyDescent="0.25">
      <c r="J609" s="4"/>
      <c r="Z609" s="4"/>
    </row>
    <row r="610" spans="10:26" ht="12" customHeight="1" x14ac:dyDescent="0.25">
      <c r="J610" s="4"/>
      <c r="Z610" s="4"/>
    </row>
    <row r="611" spans="10:26" ht="12" customHeight="1" x14ac:dyDescent="0.25">
      <c r="J611" s="4"/>
      <c r="Z611" s="4"/>
    </row>
    <row r="612" spans="10:26" ht="12" customHeight="1" x14ac:dyDescent="0.25">
      <c r="J612" s="4"/>
      <c r="Z612" s="4"/>
    </row>
    <row r="613" spans="10:26" ht="12" customHeight="1" x14ac:dyDescent="0.25">
      <c r="J613" s="4"/>
      <c r="Z613" s="4"/>
    </row>
    <row r="614" spans="10:26" ht="12" customHeight="1" x14ac:dyDescent="0.25">
      <c r="J614" s="4"/>
      <c r="Z614" s="4"/>
    </row>
    <row r="615" spans="10:26" ht="12" customHeight="1" x14ac:dyDescent="0.25">
      <c r="J615" s="4"/>
      <c r="Z615" s="4"/>
    </row>
    <row r="616" spans="10:26" ht="12" customHeight="1" x14ac:dyDescent="0.25">
      <c r="J616" s="4"/>
      <c r="Z616" s="4"/>
    </row>
    <row r="617" spans="10:26" ht="12" customHeight="1" x14ac:dyDescent="0.25">
      <c r="J617" s="4"/>
      <c r="Z617" s="4"/>
    </row>
    <row r="618" spans="10:26" ht="12" customHeight="1" x14ac:dyDescent="0.25">
      <c r="J618" s="4"/>
      <c r="Z618" s="4"/>
    </row>
    <row r="619" spans="10:26" ht="12" customHeight="1" x14ac:dyDescent="0.25">
      <c r="J619" s="4"/>
      <c r="Z619" s="4"/>
    </row>
    <row r="620" spans="10:26" ht="12" customHeight="1" x14ac:dyDescent="0.25">
      <c r="J620" s="4"/>
      <c r="Z620" s="4"/>
    </row>
    <row r="621" spans="10:26" ht="12" customHeight="1" x14ac:dyDescent="0.25">
      <c r="J621" s="4"/>
      <c r="Z621" s="4"/>
    </row>
    <row r="622" spans="10:26" ht="12" customHeight="1" x14ac:dyDescent="0.25">
      <c r="J622" s="4"/>
      <c r="Z622" s="4"/>
    </row>
    <row r="623" spans="10:26" ht="12" customHeight="1" x14ac:dyDescent="0.25">
      <c r="J623" s="4"/>
      <c r="Z623" s="4"/>
    </row>
    <row r="624" spans="10:26" ht="12" customHeight="1" x14ac:dyDescent="0.25">
      <c r="J624" s="4"/>
      <c r="Z624" s="4"/>
    </row>
    <row r="625" spans="10:26" ht="12" customHeight="1" x14ac:dyDescent="0.25">
      <c r="J625" s="4"/>
      <c r="Z625" s="4"/>
    </row>
    <row r="626" spans="10:26" ht="12" customHeight="1" x14ac:dyDescent="0.25">
      <c r="J626" s="4"/>
      <c r="Z626" s="4"/>
    </row>
    <row r="627" spans="10:26" ht="12" customHeight="1" x14ac:dyDescent="0.25">
      <c r="J627" s="4"/>
      <c r="Z627" s="4"/>
    </row>
    <row r="628" spans="10:26" ht="12" customHeight="1" x14ac:dyDescent="0.25">
      <c r="J628" s="4"/>
      <c r="Z628" s="4"/>
    </row>
    <row r="629" spans="10:26" ht="12" customHeight="1" x14ac:dyDescent="0.25">
      <c r="J629" s="4"/>
      <c r="Z629" s="4"/>
    </row>
    <row r="630" spans="10:26" ht="12" customHeight="1" x14ac:dyDescent="0.25">
      <c r="J630" s="4"/>
      <c r="Z630" s="4"/>
    </row>
    <row r="631" spans="10:26" ht="12" customHeight="1" x14ac:dyDescent="0.25">
      <c r="J631" s="4"/>
      <c r="Z631" s="4"/>
    </row>
    <row r="632" spans="10:26" ht="12" customHeight="1" x14ac:dyDescent="0.25">
      <c r="J632" s="4"/>
      <c r="Z632" s="4"/>
    </row>
    <row r="633" spans="10:26" ht="12" customHeight="1" x14ac:dyDescent="0.25">
      <c r="J633" s="4"/>
      <c r="Z633" s="4"/>
    </row>
    <row r="634" spans="10:26" ht="12" customHeight="1" x14ac:dyDescent="0.25">
      <c r="J634" s="4"/>
      <c r="Z634" s="4"/>
    </row>
    <row r="635" spans="10:26" ht="12" customHeight="1" x14ac:dyDescent="0.25">
      <c r="J635" s="4"/>
      <c r="Z635" s="4"/>
    </row>
    <row r="636" spans="10:26" ht="12" customHeight="1" x14ac:dyDescent="0.25">
      <c r="J636" s="4"/>
      <c r="Z636" s="4"/>
    </row>
    <row r="637" spans="10:26" ht="12" customHeight="1" x14ac:dyDescent="0.25">
      <c r="J637" s="4"/>
      <c r="Z637" s="4"/>
    </row>
    <row r="638" spans="10:26" ht="12" customHeight="1" x14ac:dyDescent="0.25">
      <c r="J638" s="4"/>
      <c r="Z638" s="4"/>
    </row>
    <row r="639" spans="10:26" ht="12" customHeight="1" x14ac:dyDescent="0.25">
      <c r="J639" s="4"/>
      <c r="Z639" s="4"/>
    </row>
    <row r="640" spans="10:26" ht="12" customHeight="1" x14ac:dyDescent="0.25">
      <c r="J640" s="4"/>
      <c r="Z640" s="4"/>
    </row>
    <row r="641" spans="10:26" ht="12" customHeight="1" x14ac:dyDescent="0.25">
      <c r="J641" s="4"/>
      <c r="Z641" s="4"/>
    </row>
    <row r="642" spans="10:26" ht="12" customHeight="1" x14ac:dyDescent="0.25">
      <c r="J642" s="4"/>
      <c r="Z642" s="4"/>
    </row>
    <row r="643" spans="10:26" ht="12" customHeight="1" x14ac:dyDescent="0.25">
      <c r="J643" s="4"/>
      <c r="Z643" s="4"/>
    </row>
    <row r="644" spans="10:26" ht="12" customHeight="1" x14ac:dyDescent="0.25">
      <c r="J644" s="4"/>
      <c r="Z644" s="4"/>
    </row>
    <row r="645" spans="10:26" ht="12" customHeight="1" x14ac:dyDescent="0.25">
      <c r="J645" s="4"/>
      <c r="Z645" s="4"/>
    </row>
    <row r="646" spans="10:26" ht="12" customHeight="1" x14ac:dyDescent="0.25">
      <c r="J646" s="4"/>
      <c r="Z646" s="4"/>
    </row>
    <row r="647" spans="10:26" ht="12" customHeight="1" x14ac:dyDescent="0.25">
      <c r="J647" s="4"/>
      <c r="Z647" s="4"/>
    </row>
    <row r="648" spans="10:26" ht="12" customHeight="1" x14ac:dyDescent="0.25">
      <c r="J648" s="4"/>
      <c r="Z648" s="4"/>
    </row>
    <row r="649" spans="10:26" ht="12" customHeight="1" x14ac:dyDescent="0.25">
      <c r="J649" s="4"/>
      <c r="Z649" s="4"/>
    </row>
    <row r="650" spans="10:26" ht="12" customHeight="1" x14ac:dyDescent="0.25">
      <c r="J650" s="4"/>
      <c r="Z650" s="4"/>
    </row>
    <row r="651" spans="10:26" ht="12" customHeight="1" x14ac:dyDescent="0.25">
      <c r="J651" s="4"/>
      <c r="Z651" s="4"/>
    </row>
    <row r="652" spans="10:26" ht="12" customHeight="1" x14ac:dyDescent="0.25">
      <c r="J652" s="4"/>
      <c r="Z652" s="4"/>
    </row>
    <row r="653" spans="10:26" ht="12" customHeight="1" x14ac:dyDescent="0.25">
      <c r="J653" s="4"/>
      <c r="Z653" s="4"/>
    </row>
    <row r="654" spans="10:26" ht="12" customHeight="1" x14ac:dyDescent="0.25">
      <c r="J654" s="4"/>
      <c r="Z654" s="4"/>
    </row>
    <row r="655" spans="10:26" ht="12" customHeight="1" x14ac:dyDescent="0.25">
      <c r="J655" s="4"/>
      <c r="Z655" s="4"/>
    </row>
    <row r="656" spans="10:26" ht="12" customHeight="1" x14ac:dyDescent="0.25">
      <c r="J656" s="4"/>
      <c r="Z656" s="4"/>
    </row>
    <row r="657" spans="10:26" ht="12" customHeight="1" x14ac:dyDescent="0.25">
      <c r="J657" s="4"/>
      <c r="Z657" s="4"/>
    </row>
    <row r="658" spans="10:26" ht="12" customHeight="1" x14ac:dyDescent="0.25">
      <c r="J658" s="4"/>
      <c r="Z658" s="4"/>
    </row>
    <row r="659" spans="10:26" ht="12" customHeight="1" x14ac:dyDescent="0.25">
      <c r="J659" s="4"/>
      <c r="Z659" s="4"/>
    </row>
    <row r="660" spans="10:26" ht="12" customHeight="1" x14ac:dyDescent="0.25">
      <c r="J660" s="4"/>
      <c r="Z660" s="4"/>
    </row>
    <row r="661" spans="10:26" ht="12" customHeight="1" x14ac:dyDescent="0.25">
      <c r="J661" s="4"/>
      <c r="Z661" s="4"/>
    </row>
    <row r="662" spans="10:26" ht="12" customHeight="1" x14ac:dyDescent="0.25">
      <c r="J662" s="4"/>
      <c r="Z662" s="4"/>
    </row>
    <row r="663" spans="10:26" ht="12" customHeight="1" x14ac:dyDescent="0.25">
      <c r="J663" s="4"/>
      <c r="Z663" s="4"/>
    </row>
    <row r="664" spans="10:26" ht="12" customHeight="1" x14ac:dyDescent="0.25">
      <c r="J664" s="4"/>
      <c r="Z664" s="4"/>
    </row>
    <row r="665" spans="10:26" ht="12" customHeight="1" x14ac:dyDescent="0.25">
      <c r="J665" s="4"/>
      <c r="Z665" s="4"/>
    </row>
    <row r="666" spans="10:26" ht="12" customHeight="1" x14ac:dyDescent="0.25">
      <c r="J666" s="4"/>
      <c r="Z666" s="4"/>
    </row>
    <row r="667" spans="10:26" ht="12" customHeight="1" x14ac:dyDescent="0.25">
      <c r="J667" s="4"/>
      <c r="Z667" s="4"/>
    </row>
    <row r="668" spans="10:26" ht="12" customHeight="1" x14ac:dyDescent="0.25">
      <c r="J668" s="4"/>
      <c r="Z668" s="4"/>
    </row>
    <row r="669" spans="10:26" ht="12" customHeight="1" x14ac:dyDescent="0.25">
      <c r="J669" s="4"/>
      <c r="Z669" s="4"/>
    </row>
    <row r="670" spans="10:26" ht="12" customHeight="1" x14ac:dyDescent="0.25">
      <c r="J670" s="4"/>
      <c r="Z670" s="4"/>
    </row>
    <row r="671" spans="10:26" ht="12" customHeight="1" x14ac:dyDescent="0.25">
      <c r="J671" s="4"/>
      <c r="Z671" s="4"/>
    </row>
    <row r="672" spans="10:26" ht="12" customHeight="1" x14ac:dyDescent="0.25">
      <c r="J672" s="4"/>
      <c r="Z672" s="4"/>
    </row>
    <row r="673" spans="10:26" ht="12" customHeight="1" x14ac:dyDescent="0.25">
      <c r="J673" s="4"/>
      <c r="Z673" s="4"/>
    </row>
    <row r="674" spans="10:26" ht="12" customHeight="1" x14ac:dyDescent="0.25">
      <c r="J674" s="4"/>
      <c r="Z674" s="4"/>
    </row>
    <row r="675" spans="10:26" ht="12" customHeight="1" x14ac:dyDescent="0.25">
      <c r="J675" s="4"/>
      <c r="Z675" s="4"/>
    </row>
    <row r="676" spans="10:26" ht="12" customHeight="1" x14ac:dyDescent="0.25">
      <c r="J676" s="4"/>
      <c r="Z676" s="4"/>
    </row>
    <row r="677" spans="10:26" ht="12" customHeight="1" x14ac:dyDescent="0.25">
      <c r="J677" s="4"/>
      <c r="Z677" s="4"/>
    </row>
    <row r="678" spans="10:26" ht="12" customHeight="1" x14ac:dyDescent="0.25">
      <c r="J678" s="4"/>
      <c r="Z678" s="4"/>
    </row>
    <row r="679" spans="10:26" ht="12" customHeight="1" x14ac:dyDescent="0.25">
      <c r="J679" s="4"/>
      <c r="Z679" s="4"/>
    </row>
    <row r="680" spans="10:26" ht="12" customHeight="1" x14ac:dyDescent="0.25">
      <c r="J680" s="4"/>
      <c r="Z680" s="4"/>
    </row>
    <row r="681" spans="10:26" ht="12" customHeight="1" x14ac:dyDescent="0.25">
      <c r="J681" s="4"/>
      <c r="Z681" s="4"/>
    </row>
    <row r="682" spans="10:26" ht="12" customHeight="1" x14ac:dyDescent="0.25">
      <c r="J682" s="4"/>
      <c r="Z682" s="4"/>
    </row>
    <row r="683" spans="10:26" ht="12" customHeight="1" x14ac:dyDescent="0.25">
      <c r="J683" s="4"/>
      <c r="Z683" s="4"/>
    </row>
    <row r="684" spans="10:26" ht="12" customHeight="1" x14ac:dyDescent="0.25">
      <c r="J684" s="4"/>
      <c r="Z684" s="4"/>
    </row>
    <row r="685" spans="10:26" ht="12" customHeight="1" x14ac:dyDescent="0.25">
      <c r="J685" s="4"/>
      <c r="Z685" s="4"/>
    </row>
    <row r="686" spans="10:26" ht="12" customHeight="1" x14ac:dyDescent="0.25">
      <c r="J686" s="4"/>
      <c r="Z686" s="4"/>
    </row>
    <row r="687" spans="10:26" ht="12" customHeight="1" x14ac:dyDescent="0.25">
      <c r="J687" s="4"/>
      <c r="Z687" s="4"/>
    </row>
    <row r="688" spans="10:26" ht="12" customHeight="1" x14ac:dyDescent="0.25">
      <c r="J688" s="4"/>
      <c r="Z688" s="4"/>
    </row>
    <row r="689" spans="10:26" ht="12" customHeight="1" x14ac:dyDescent="0.25">
      <c r="J689" s="4"/>
      <c r="Z689" s="4"/>
    </row>
    <row r="690" spans="10:26" ht="12" customHeight="1" x14ac:dyDescent="0.25">
      <c r="J690" s="4"/>
      <c r="Z690" s="4"/>
    </row>
    <row r="691" spans="10:26" ht="12" customHeight="1" x14ac:dyDescent="0.25">
      <c r="J691" s="4"/>
      <c r="Z691" s="4"/>
    </row>
    <row r="692" spans="10:26" ht="12" customHeight="1" x14ac:dyDescent="0.25">
      <c r="J692" s="4"/>
      <c r="Z692" s="4"/>
    </row>
    <row r="693" spans="10:26" ht="12" customHeight="1" x14ac:dyDescent="0.25">
      <c r="J693" s="4"/>
      <c r="Z693" s="4"/>
    </row>
    <row r="694" spans="10:26" ht="12" customHeight="1" x14ac:dyDescent="0.25">
      <c r="J694" s="4"/>
      <c r="Z694" s="4"/>
    </row>
    <row r="695" spans="10:26" ht="12" customHeight="1" x14ac:dyDescent="0.25">
      <c r="J695" s="4"/>
      <c r="Z695" s="4"/>
    </row>
    <row r="696" spans="10:26" ht="12" customHeight="1" x14ac:dyDescent="0.25">
      <c r="J696" s="4"/>
      <c r="Z696" s="4"/>
    </row>
    <row r="697" spans="10:26" ht="12" customHeight="1" x14ac:dyDescent="0.25">
      <c r="J697" s="4"/>
      <c r="Z697" s="4"/>
    </row>
    <row r="698" spans="10:26" ht="12" customHeight="1" x14ac:dyDescent="0.25">
      <c r="J698" s="4"/>
      <c r="Z698" s="4"/>
    </row>
    <row r="699" spans="10:26" ht="12" customHeight="1" x14ac:dyDescent="0.25">
      <c r="J699" s="4"/>
      <c r="Z699" s="4"/>
    </row>
    <row r="700" spans="10:26" ht="12" customHeight="1" x14ac:dyDescent="0.25">
      <c r="J700" s="4"/>
      <c r="Z700" s="4"/>
    </row>
    <row r="701" spans="10:26" ht="12" customHeight="1" x14ac:dyDescent="0.25">
      <c r="J701" s="4"/>
      <c r="Z701" s="4"/>
    </row>
    <row r="702" spans="10:26" ht="12" customHeight="1" x14ac:dyDescent="0.25">
      <c r="J702" s="4"/>
      <c r="Z702" s="4"/>
    </row>
    <row r="703" spans="10:26" ht="12" customHeight="1" x14ac:dyDescent="0.25">
      <c r="J703" s="4"/>
      <c r="Z703" s="4"/>
    </row>
    <row r="704" spans="10:26" ht="12" customHeight="1" x14ac:dyDescent="0.25">
      <c r="J704" s="4"/>
      <c r="Z704" s="4"/>
    </row>
    <row r="705" spans="10:26" ht="12" customHeight="1" x14ac:dyDescent="0.25">
      <c r="J705" s="4"/>
      <c r="Z705" s="4"/>
    </row>
    <row r="706" spans="10:26" ht="12" customHeight="1" x14ac:dyDescent="0.25">
      <c r="J706" s="4"/>
      <c r="Z706" s="4"/>
    </row>
    <row r="707" spans="10:26" ht="12" customHeight="1" x14ac:dyDescent="0.25">
      <c r="J707" s="4"/>
      <c r="Z707" s="4"/>
    </row>
    <row r="708" spans="10:26" ht="12" customHeight="1" x14ac:dyDescent="0.25">
      <c r="J708" s="4"/>
      <c r="Z708" s="4"/>
    </row>
    <row r="709" spans="10:26" ht="12" customHeight="1" x14ac:dyDescent="0.25">
      <c r="J709" s="4"/>
      <c r="Z709" s="4"/>
    </row>
    <row r="710" spans="10:26" ht="12" customHeight="1" x14ac:dyDescent="0.25">
      <c r="J710" s="4"/>
      <c r="Z710" s="4"/>
    </row>
    <row r="711" spans="10:26" ht="12" customHeight="1" x14ac:dyDescent="0.25">
      <c r="J711" s="4"/>
      <c r="Z711" s="4"/>
    </row>
    <row r="712" spans="10:26" ht="12" customHeight="1" x14ac:dyDescent="0.25">
      <c r="J712" s="4"/>
      <c r="Z712" s="4"/>
    </row>
    <row r="713" spans="10:26" ht="12" customHeight="1" x14ac:dyDescent="0.25">
      <c r="J713" s="4"/>
      <c r="Z713" s="4"/>
    </row>
    <row r="714" spans="10:26" ht="12" customHeight="1" x14ac:dyDescent="0.25">
      <c r="J714" s="4"/>
      <c r="Z714" s="4"/>
    </row>
    <row r="715" spans="10:26" ht="12" customHeight="1" x14ac:dyDescent="0.25">
      <c r="J715" s="4"/>
      <c r="Z715" s="4"/>
    </row>
    <row r="716" spans="10:26" ht="12" customHeight="1" x14ac:dyDescent="0.25">
      <c r="J716" s="4"/>
      <c r="Z716" s="4"/>
    </row>
    <row r="717" spans="10:26" ht="12" customHeight="1" x14ac:dyDescent="0.25">
      <c r="J717" s="4"/>
      <c r="Z717" s="4"/>
    </row>
    <row r="718" spans="10:26" ht="12" customHeight="1" x14ac:dyDescent="0.25">
      <c r="J718" s="4"/>
      <c r="Z718" s="4"/>
    </row>
    <row r="719" spans="10:26" ht="12" customHeight="1" x14ac:dyDescent="0.25">
      <c r="J719" s="4"/>
      <c r="Z719" s="4"/>
    </row>
    <row r="720" spans="10:26" ht="12" customHeight="1" x14ac:dyDescent="0.25">
      <c r="J720" s="4"/>
      <c r="Z720" s="4"/>
    </row>
    <row r="721" spans="10:26" ht="12" customHeight="1" x14ac:dyDescent="0.25">
      <c r="J721" s="4"/>
      <c r="Z721" s="4"/>
    </row>
    <row r="722" spans="10:26" ht="12" customHeight="1" x14ac:dyDescent="0.25">
      <c r="J722" s="4"/>
      <c r="Z722" s="4"/>
    </row>
    <row r="723" spans="10:26" ht="12" customHeight="1" x14ac:dyDescent="0.25">
      <c r="J723" s="4"/>
      <c r="Z723" s="4"/>
    </row>
    <row r="724" spans="10:26" ht="12" customHeight="1" x14ac:dyDescent="0.25">
      <c r="J724" s="4"/>
      <c r="Z724" s="4"/>
    </row>
    <row r="725" spans="10:26" ht="12" customHeight="1" x14ac:dyDescent="0.25">
      <c r="J725" s="4"/>
      <c r="Z725" s="4"/>
    </row>
    <row r="726" spans="10:26" ht="12" customHeight="1" x14ac:dyDescent="0.25">
      <c r="J726" s="4"/>
      <c r="Z726" s="4"/>
    </row>
    <row r="727" spans="10:26" ht="12" customHeight="1" x14ac:dyDescent="0.25">
      <c r="J727" s="4"/>
      <c r="Z727" s="4"/>
    </row>
    <row r="728" spans="10:26" ht="12" customHeight="1" x14ac:dyDescent="0.25">
      <c r="J728" s="4"/>
      <c r="Z728" s="4"/>
    </row>
    <row r="729" spans="10:26" ht="12" customHeight="1" x14ac:dyDescent="0.25">
      <c r="J729" s="4"/>
      <c r="Z729" s="4"/>
    </row>
    <row r="730" spans="10:26" ht="12" customHeight="1" x14ac:dyDescent="0.25">
      <c r="J730" s="4"/>
      <c r="Z730" s="4"/>
    </row>
    <row r="731" spans="10:26" ht="12" customHeight="1" x14ac:dyDescent="0.25">
      <c r="J731" s="4"/>
      <c r="Z731" s="4"/>
    </row>
    <row r="732" spans="10:26" ht="12" customHeight="1" x14ac:dyDescent="0.25">
      <c r="J732" s="4"/>
      <c r="Z732" s="4"/>
    </row>
    <row r="733" spans="10:26" ht="12" customHeight="1" x14ac:dyDescent="0.25">
      <c r="J733" s="4"/>
      <c r="Z733" s="4"/>
    </row>
    <row r="734" spans="10:26" ht="12" customHeight="1" x14ac:dyDescent="0.25">
      <c r="J734" s="4"/>
      <c r="Z734" s="4"/>
    </row>
    <row r="735" spans="10:26" ht="12" customHeight="1" x14ac:dyDescent="0.25">
      <c r="J735" s="4"/>
      <c r="Z735" s="4"/>
    </row>
    <row r="736" spans="10:26" ht="12" customHeight="1" x14ac:dyDescent="0.25">
      <c r="J736" s="4"/>
      <c r="Z736" s="4"/>
    </row>
    <row r="737" spans="10:26" ht="12" customHeight="1" x14ac:dyDescent="0.25">
      <c r="J737" s="4"/>
      <c r="Z737" s="4"/>
    </row>
    <row r="738" spans="10:26" ht="12" customHeight="1" x14ac:dyDescent="0.25">
      <c r="J738" s="4"/>
      <c r="Z738" s="4"/>
    </row>
    <row r="739" spans="10:26" ht="12" customHeight="1" x14ac:dyDescent="0.25">
      <c r="J739" s="4"/>
      <c r="Z739" s="4"/>
    </row>
    <row r="740" spans="10:26" ht="12" customHeight="1" x14ac:dyDescent="0.25">
      <c r="J740" s="4"/>
      <c r="Z740" s="4"/>
    </row>
    <row r="741" spans="10:26" ht="12" customHeight="1" x14ac:dyDescent="0.25">
      <c r="J741" s="4"/>
      <c r="Z741" s="4"/>
    </row>
    <row r="742" spans="10:26" ht="12" customHeight="1" x14ac:dyDescent="0.25">
      <c r="J742" s="4"/>
      <c r="Z742" s="4"/>
    </row>
    <row r="743" spans="10:26" ht="12" customHeight="1" x14ac:dyDescent="0.25">
      <c r="J743" s="4"/>
      <c r="Z743" s="4"/>
    </row>
    <row r="744" spans="10:26" ht="12" customHeight="1" x14ac:dyDescent="0.25">
      <c r="J744" s="4"/>
      <c r="Z744" s="4"/>
    </row>
    <row r="745" spans="10:26" ht="12" customHeight="1" x14ac:dyDescent="0.25">
      <c r="J745" s="4"/>
      <c r="Z745" s="4"/>
    </row>
    <row r="746" spans="10:26" ht="12" customHeight="1" x14ac:dyDescent="0.25">
      <c r="J746" s="4"/>
      <c r="Z746" s="4"/>
    </row>
    <row r="747" spans="10:26" ht="12" customHeight="1" x14ac:dyDescent="0.25">
      <c r="J747" s="4"/>
      <c r="Z747" s="4"/>
    </row>
    <row r="748" spans="10:26" ht="12" customHeight="1" x14ac:dyDescent="0.25">
      <c r="J748" s="4"/>
      <c r="Z748" s="4"/>
    </row>
    <row r="749" spans="10:26" ht="12" customHeight="1" x14ac:dyDescent="0.25">
      <c r="J749" s="4"/>
      <c r="Z749" s="4"/>
    </row>
    <row r="750" spans="10:26" ht="12" customHeight="1" x14ac:dyDescent="0.25">
      <c r="J750" s="4"/>
      <c r="Z750" s="4"/>
    </row>
    <row r="751" spans="10:26" ht="12" customHeight="1" x14ac:dyDescent="0.25">
      <c r="J751" s="4"/>
      <c r="Z751" s="4"/>
    </row>
    <row r="752" spans="10:26" ht="12" customHeight="1" x14ac:dyDescent="0.25">
      <c r="J752" s="4"/>
      <c r="Z752" s="4"/>
    </row>
    <row r="753" spans="10:26" ht="12" customHeight="1" x14ac:dyDescent="0.25">
      <c r="J753" s="4"/>
      <c r="Z753" s="4"/>
    </row>
    <row r="754" spans="10:26" ht="12" customHeight="1" x14ac:dyDescent="0.25">
      <c r="J754" s="4"/>
      <c r="Z754" s="4"/>
    </row>
    <row r="755" spans="10:26" ht="12" customHeight="1" x14ac:dyDescent="0.25">
      <c r="J755" s="4"/>
      <c r="Z755" s="4"/>
    </row>
    <row r="756" spans="10:26" ht="12" customHeight="1" x14ac:dyDescent="0.25">
      <c r="J756" s="4"/>
      <c r="Z756" s="4"/>
    </row>
    <row r="757" spans="10:26" ht="12" customHeight="1" x14ac:dyDescent="0.25">
      <c r="J757" s="4"/>
      <c r="Z757" s="4"/>
    </row>
    <row r="758" spans="10:26" ht="12" customHeight="1" x14ac:dyDescent="0.25">
      <c r="J758" s="4"/>
      <c r="Z758" s="4"/>
    </row>
    <row r="759" spans="10:26" ht="12" customHeight="1" x14ac:dyDescent="0.25">
      <c r="J759" s="4"/>
      <c r="Z759" s="4"/>
    </row>
    <row r="760" spans="10:26" ht="12" customHeight="1" x14ac:dyDescent="0.25">
      <c r="J760" s="4"/>
      <c r="Z760" s="4"/>
    </row>
    <row r="761" spans="10:26" ht="12" customHeight="1" x14ac:dyDescent="0.25">
      <c r="J761" s="4"/>
      <c r="Z761" s="4"/>
    </row>
    <row r="762" spans="10:26" ht="12" customHeight="1" x14ac:dyDescent="0.25">
      <c r="J762" s="4"/>
      <c r="Z762" s="4"/>
    </row>
    <row r="763" spans="10:26" ht="12" customHeight="1" x14ac:dyDescent="0.25">
      <c r="J763" s="4"/>
      <c r="Z763" s="4"/>
    </row>
    <row r="764" spans="10:26" ht="12" customHeight="1" x14ac:dyDescent="0.25">
      <c r="J764" s="4"/>
      <c r="Z764" s="4"/>
    </row>
    <row r="765" spans="10:26" ht="12" customHeight="1" x14ac:dyDescent="0.25">
      <c r="J765" s="4"/>
      <c r="Z765" s="4"/>
    </row>
    <row r="766" spans="10:26" ht="12" customHeight="1" x14ac:dyDescent="0.25">
      <c r="J766" s="4"/>
      <c r="Z766" s="4"/>
    </row>
    <row r="767" spans="10:26" ht="12" customHeight="1" x14ac:dyDescent="0.25">
      <c r="J767" s="4"/>
      <c r="Z767" s="4"/>
    </row>
    <row r="768" spans="10:26" ht="12" customHeight="1" x14ac:dyDescent="0.25">
      <c r="J768" s="4"/>
      <c r="Z768" s="4"/>
    </row>
    <row r="769" spans="10:26" ht="12" customHeight="1" x14ac:dyDescent="0.25">
      <c r="J769" s="4"/>
      <c r="Z769" s="4"/>
    </row>
    <row r="770" spans="10:26" ht="12" customHeight="1" x14ac:dyDescent="0.25">
      <c r="J770" s="4"/>
      <c r="Z770" s="4"/>
    </row>
    <row r="771" spans="10:26" ht="12" customHeight="1" x14ac:dyDescent="0.25">
      <c r="J771" s="4"/>
      <c r="Z771" s="4"/>
    </row>
    <row r="772" spans="10:26" ht="12" customHeight="1" x14ac:dyDescent="0.25">
      <c r="J772" s="4"/>
      <c r="Z772" s="4"/>
    </row>
    <row r="773" spans="10:26" ht="12" customHeight="1" x14ac:dyDescent="0.25">
      <c r="J773" s="4"/>
      <c r="Z773" s="4"/>
    </row>
    <row r="774" spans="10:26" ht="12" customHeight="1" x14ac:dyDescent="0.25">
      <c r="J774" s="4"/>
      <c r="Z774" s="4"/>
    </row>
    <row r="775" spans="10:26" ht="12" customHeight="1" x14ac:dyDescent="0.25">
      <c r="J775" s="4"/>
      <c r="Z775" s="4"/>
    </row>
    <row r="776" spans="10:26" ht="12" customHeight="1" x14ac:dyDescent="0.25">
      <c r="J776" s="4"/>
      <c r="Z776" s="4"/>
    </row>
    <row r="777" spans="10:26" ht="12" customHeight="1" x14ac:dyDescent="0.25">
      <c r="J777" s="4"/>
      <c r="Z777" s="4"/>
    </row>
    <row r="778" spans="10:26" ht="12" customHeight="1" x14ac:dyDescent="0.25">
      <c r="J778" s="4"/>
      <c r="Z778" s="4"/>
    </row>
    <row r="779" spans="10:26" ht="12" customHeight="1" x14ac:dyDescent="0.25">
      <c r="J779" s="4"/>
      <c r="Z779" s="4"/>
    </row>
    <row r="780" spans="10:26" ht="12" customHeight="1" x14ac:dyDescent="0.25">
      <c r="J780" s="4"/>
      <c r="Z780" s="4"/>
    </row>
    <row r="781" spans="10:26" ht="12" customHeight="1" x14ac:dyDescent="0.25">
      <c r="J781" s="4"/>
      <c r="Z781" s="4"/>
    </row>
    <row r="782" spans="10:26" ht="12" customHeight="1" x14ac:dyDescent="0.25">
      <c r="J782" s="4"/>
      <c r="Z782" s="4"/>
    </row>
    <row r="783" spans="10:26" ht="12" customHeight="1" x14ac:dyDescent="0.25">
      <c r="J783" s="4"/>
      <c r="Z783" s="4"/>
    </row>
    <row r="784" spans="10:26" ht="12" customHeight="1" x14ac:dyDescent="0.25">
      <c r="J784" s="4"/>
      <c r="Z784" s="4"/>
    </row>
    <row r="785" spans="10:26" ht="12" customHeight="1" x14ac:dyDescent="0.25">
      <c r="J785" s="4"/>
      <c r="Z785" s="4"/>
    </row>
    <row r="786" spans="10:26" ht="12" customHeight="1" x14ac:dyDescent="0.25">
      <c r="J786" s="4"/>
      <c r="Z786" s="4"/>
    </row>
    <row r="787" spans="10:26" ht="12" customHeight="1" x14ac:dyDescent="0.25">
      <c r="J787" s="4"/>
      <c r="Z787" s="4"/>
    </row>
    <row r="788" spans="10:26" ht="12" customHeight="1" x14ac:dyDescent="0.25">
      <c r="J788" s="4"/>
      <c r="Z788" s="4"/>
    </row>
    <row r="789" spans="10:26" ht="12" customHeight="1" x14ac:dyDescent="0.25">
      <c r="J789" s="4"/>
      <c r="Z789" s="4"/>
    </row>
    <row r="790" spans="10:26" ht="12" customHeight="1" x14ac:dyDescent="0.25">
      <c r="J790" s="4"/>
      <c r="Z790" s="4"/>
    </row>
    <row r="791" spans="10:26" ht="12" customHeight="1" x14ac:dyDescent="0.25">
      <c r="J791" s="4"/>
      <c r="Z791" s="4"/>
    </row>
    <row r="792" spans="10:26" ht="12" customHeight="1" x14ac:dyDescent="0.25">
      <c r="J792" s="4"/>
      <c r="Z792" s="4"/>
    </row>
    <row r="793" spans="10:26" ht="12" customHeight="1" x14ac:dyDescent="0.25">
      <c r="J793" s="4"/>
      <c r="Z793" s="4"/>
    </row>
    <row r="794" spans="10:26" ht="12" customHeight="1" x14ac:dyDescent="0.25">
      <c r="J794" s="4"/>
      <c r="Z794" s="4"/>
    </row>
    <row r="795" spans="10:26" ht="12" customHeight="1" x14ac:dyDescent="0.25">
      <c r="J795" s="4"/>
      <c r="Z795" s="4"/>
    </row>
    <row r="796" spans="10:26" ht="12" customHeight="1" x14ac:dyDescent="0.25">
      <c r="J796" s="4"/>
      <c r="Z796" s="4"/>
    </row>
    <row r="797" spans="10:26" ht="12" customHeight="1" x14ac:dyDescent="0.25">
      <c r="J797" s="4"/>
      <c r="Z797" s="4"/>
    </row>
    <row r="798" spans="10:26" ht="12" customHeight="1" x14ac:dyDescent="0.25">
      <c r="J798" s="4"/>
      <c r="Z798" s="4"/>
    </row>
    <row r="799" spans="10:26" ht="12" customHeight="1" x14ac:dyDescent="0.25">
      <c r="J799" s="4"/>
      <c r="Z799" s="4"/>
    </row>
    <row r="800" spans="10:26" ht="12" customHeight="1" x14ac:dyDescent="0.25">
      <c r="J800" s="4"/>
      <c r="Z800" s="4"/>
    </row>
    <row r="801" spans="10:26" ht="12" customHeight="1" x14ac:dyDescent="0.25">
      <c r="J801" s="4"/>
      <c r="Z801" s="4"/>
    </row>
    <row r="802" spans="10:26" ht="12" customHeight="1" x14ac:dyDescent="0.25">
      <c r="J802" s="4"/>
      <c r="Z802" s="4"/>
    </row>
    <row r="803" spans="10:26" ht="12" customHeight="1" x14ac:dyDescent="0.25">
      <c r="J803" s="4"/>
      <c r="Z803" s="4"/>
    </row>
    <row r="804" spans="10:26" ht="12" customHeight="1" x14ac:dyDescent="0.25">
      <c r="J804" s="4"/>
      <c r="Z804" s="4"/>
    </row>
    <row r="805" spans="10:26" ht="12" customHeight="1" x14ac:dyDescent="0.25">
      <c r="J805" s="4"/>
      <c r="Z805" s="4"/>
    </row>
    <row r="806" spans="10:26" ht="12" customHeight="1" x14ac:dyDescent="0.25">
      <c r="J806" s="4"/>
      <c r="Z806" s="4"/>
    </row>
    <row r="807" spans="10:26" ht="12" customHeight="1" x14ac:dyDescent="0.25">
      <c r="J807" s="4"/>
      <c r="Z807" s="4"/>
    </row>
    <row r="808" spans="10:26" ht="12" customHeight="1" x14ac:dyDescent="0.25">
      <c r="J808" s="4"/>
      <c r="Z808" s="4"/>
    </row>
    <row r="809" spans="10:26" ht="12" customHeight="1" x14ac:dyDescent="0.25">
      <c r="J809" s="4"/>
      <c r="Z809" s="4"/>
    </row>
    <row r="810" spans="10:26" ht="12" customHeight="1" x14ac:dyDescent="0.25">
      <c r="J810" s="4"/>
      <c r="Z810" s="4"/>
    </row>
    <row r="811" spans="10:26" ht="12" customHeight="1" x14ac:dyDescent="0.25">
      <c r="J811" s="4"/>
      <c r="Z811" s="4"/>
    </row>
    <row r="812" spans="10:26" ht="12" customHeight="1" x14ac:dyDescent="0.25">
      <c r="J812" s="4"/>
      <c r="Z812" s="4"/>
    </row>
    <row r="813" spans="10:26" ht="12" customHeight="1" x14ac:dyDescent="0.25">
      <c r="J813" s="4"/>
      <c r="Z813" s="4"/>
    </row>
    <row r="814" spans="10:26" ht="12" customHeight="1" x14ac:dyDescent="0.25">
      <c r="J814" s="4"/>
      <c r="Z814" s="4"/>
    </row>
    <row r="815" spans="10:26" ht="12" customHeight="1" x14ac:dyDescent="0.25">
      <c r="J815" s="4"/>
      <c r="Z815" s="4"/>
    </row>
    <row r="816" spans="10:26" ht="12" customHeight="1" x14ac:dyDescent="0.25">
      <c r="J816" s="4"/>
      <c r="Z816" s="4"/>
    </row>
    <row r="817" spans="10:26" ht="12" customHeight="1" x14ac:dyDescent="0.25">
      <c r="J817" s="4"/>
      <c r="Z817" s="4"/>
    </row>
    <row r="818" spans="10:26" ht="12" customHeight="1" x14ac:dyDescent="0.25">
      <c r="J818" s="4"/>
      <c r="Z818" s="4"/>
    </row>
    <row r="819" spans="10:26" ht="12" customHeight="1" x14ac:dyDescent="0.25">
      <c r="J819" s="4"/>
      <c r="Z819" s="4"/>
    </row>
    <row r="820" spans="10:26" ht="12" customHeight="1" x14ac:dyDescent="0.25">
      <c r="J820" s="4"/>
      <c r="Z820" s="4"/>
    </row>
    <row r="821" spans="10:26" ht="12" customHeight="1" x14ac:dyDescent="0.25">
      <c r="J821" s="4"/>
      <c r="Z821" s="4"/>
    </row>
    <row r="822" spans="10:26" ht="12" customHeight="1" x14ac:dyDescent="0.25">
      <c r="J822" s="4"/>
      <c r="Z822" s="4"/>
    </row>
    <row r="823" spans="10:26" ht="12" customHeight="1" x14ac:dyDescent="0.25">
      <c r="J823" s="4"/>
      <c r="Z823" s="4"/>
    </row>
    <row r="824" spans="10:26" ht="12" customHeight="1" x14ac:dyDescent="0.25">
      <c r="J824" s="4"/>
      <c r="Z824" s="4"/>
    </row>
    <row r="825" spans="10:26" ht="12" customHeight="1" x14ac:dyDescent="0.25">
      <c r="J825" s="4"/>
      <c r="Z825" s="4"/>
    </row>
    <row r="826" spans="10:26" ht="12" customHeight="1" x14ac:dyDescent="0.25">
      <c r="J826" s="4"/>
      <c r="Z826" s="4"/>
    </row>
    <row r="827" spans="10:26" ht="12" customHeight="1" x14ac:dyDescent="0.25">
      <c r="J827" s="4"/>
      <c r="Z827" s="4"/>
    </row>
    <row r="828" spans="10:26" ht="12" customHeight="1" x14ac:dyDescent="0.25">
      <c r="J828" s="4"/>
      <c r="Z828" s="4"/>
    </row>
    <row r="829" spans="10:26" ht="12" customHeight="1" x14ac:dyDescent="0.25">
      <c r="J829" s="4"/>
      <c r="Z829" s="4"/>
    </row>
    <row r="830" spans="10:26" ht="12" customHeight="1" x14ac:dyDescent="0.25">
      <c r="J830" s="4"/>
      <c r="Z830" s="4"/>
    </row>
    <row r="831" spans="10:26" ht="12" customHeight="1" x14ac:dyDescent="0.25">
      <c r="J831" s="4"/>
      <c r="Z831" s="4"/>
    </row>
    <row r="832" spans="10:26" ht="12" customHeight="1" x14ac:dyDescent="0.25">
      <c r="J832" s="4"/>
      <c r="Z832" s="4"/>
    </row>
    <row r="833" spans="10:26" ht="12" customHeight="1" x14ac:dyDescent="0.25">
      <c r="J833" s="4"/>
      <c r="Z833" s="4"/>
    </row>
    <row r="834" spans="10:26" ht="12" customHeight="1" x14ac:dyDescent="0.25">
      <c r="J834" s="4"/>
      <c r="Z834" s="4"/>
    </row>
    <row r="835" spans="10:26" ht="12" customHeight="1" x14ac:dyDescent="0.25">
      <c r="J835" s="4"/>
      <c r="Z835" s="4"/>
    </row>
    <row r="836" spans="10:26" ht="12" customHeight="1" x14ac:dyDescent="0.25">
      <c r="J836" s="4"/>
      <c r="Z836" s="4"/>
    </row>
    <row r="837" spans="10:26" ht="12" customHeight="1" x14ac:dyDescent="0.25">
      <c r="J837" s="4"/>
      <c r="Z837" s="4"/>
    </row>
    <row r="838" spans="10:26" ht="12" customHeight="1" x14ac:dyDescent="0.25">
      <c r="J838" s="4"/>
      <c r="Z838" s="4"/>
    </row>
    <row r="839" spans="10:26" ht="12" customHeight="1" x14ac:dyDescent="0.25">
      <c r="J839" s="4"/>
      <c r="Z839" s="4"/>
    </row>
    <row r="840" spans="10:26" ht="12" customHeight="1" x14ac:dyDescent="0.25">
      <c r="J840" s="4"/>
      <c r="Z840" s="4"/>
    </row>
    <row r="841" spans="10:26" ht="12" customHeight="1" x14ac:dyDescent="0.25">
      <c r="J841" s="4"/>
      <c r="Z841" s="4"/>
    </row>
    <row r="842" spans="10:26" ht="12" customHeight="1" x14ac:dyDescent="0.25">
      <c r="J842" s="4"/>
      <c r="Z842" s="4"/>
    </row>
    <row r="843" spans="10:26" ht="12" customHeight="1" x14ac:dyDescent="0.25">
      <c r="J843" s="4"/>
      <c r="Z843" s="4"/>
    </row>
    <row r="844" spans="10:26" ht="12" customHeight="1" x14ac:dyDescent="0.25">
      <c r="J844" s="4"/>
      <c r="Z844" s="4"/>
    </row>
    <row r="845" spans="10:26" ht="12" customHeight="1" x14ac:dyDescent="0.25">
      <c r="J845" s="4"/>
      <c r="Z845" s="4"/>
    </row>
    <row r="846" spans="10:26" ht="12" customHeight="1" x14ac:dyDescent="0.25">
      <c r="J846" s="4"/>
      <c r="Z846" s="4"/>
    </row>
    <row r="847" spans="10:26" ht="12" customHeight="1" x14ac:dyDescent="0.25">
      <c r="J847" s="4"/>
      <c r="Z847" s="4"/>
    </row>
    <row r="848" spans="10:26" ht="12" customHeight="1" x14ac:dyDescent="0.25">
      <c r="J848" s="4"/>
      <c r="Z848" s="4"/>
    </row>
    <row r="849" spans="10:26" ht="12" customHeight="1" x14ac:dyDescent="0.25">
      <c r="J849" s="4"/>
      <c r="Z849" s="4"/>
    </row>
    <row r="850" spans="10:26" ht="12" customHeight="1" x14ac:dyDescent="0.25">
      <c r="J850" s="4"/>
      <c r="Z850" s="4"/>
    </row>
    <row r="851" spans="10:26" ht="12" customHeight="1" x14ac:dyDescent="0.25">
      <c r="J851" s="4"/>
      <c r="Z851" s="4"/>
    </row>
    <row r="852" spans="10:26" ht="12" customHeight="1" x14ac:dyDescent="0.25">
      <c r="J852" s="4"/>
      <c r="Z852" s="4"/>
    </row>
    <row r="853" spans="10:26" ht="12" customHeight="1" x14ac:dyDescent="0.25">
      <c r="J853" s="4"/>
      <c r="Z853" s="4"/>
    </row>
    <row r="854" spans="10:26" ht="12" customHeight="1" x14ac:dyDescent="0.25">
      <c r="J854" s="4"/>
      <c r="Z854" s="4"/>
    </row>
    <row r="855" spans="10:26" ht="12" customHeight="1" x14ac:dyDescent="0.25">
      <c r="J855" s="4"/>
      <c r="Z855" s="4"/>
    </row>
    <row r="856" spans="10:26" ht="12" customHeight="1" x14ac:dyDescent="0.25">
      <c r="J856" s="4"/>
      <c r="Z856" s="4"/>
    </row>
    <row r="857" spans="10:26" ht="12" customHeight="1" x14ac:dyDescent="0.25">
      <c r="J857" s="4"/>
      <c r="Z857" s="4"/>
    </row>
    <row r="858" spans="10:26" ht="12" customHeight="1" x14ac:dyDescent="0.25">
      <c r="J858" s="4"/>
      <c r="Z858" s="4"/>
    </row>
    <row r="859" spans="10:26" ht="12" customHeight="1" x14ac:dyDescent="0.25">
      <c r="J859" s="4"/>
      <c r="Z859" s="4"/>
    </row>
    <row r="860" spans="10:26" ht="12" customHeight="1" x14ac:dyDescent="0.25">
      <c r="J860" s="4"/>
      <c r="Z860" s="4"/>
    </row>
    <row r="861" spans="10:26" ht="12" customHeight="1" x14ac:dyDescent="0.25">
      <c r="J861" s="4"/>
      <c r="Z861" s="4"/>
    </row>
    <row r="862" spans="10:26" ht="12" customHeight="1" x14ac:dyDescent="0.25">
      <c r="J862" s="4"/>
      <c r="Z862" s="4"/>
    </row>
    <row r="863" spans="10:26" ht="12" customHeight="1" x14ac:dyDescent="0.25">
      <c r="J863" s="4"/>
      <c r="Z863" s="4"/>
    </row>
    <row r="864" spans="10:26" ht="12" customHeight="1" x14ac:dyDescent="0.25">
      <c r="J864" s="4"/>
      <c r="Z864" s="4"/>
    </row>
    <row r="865" spans="10:26" ht="12" customHeight="1" x14ac:dyDescent="0.25">
      <c r="J865" s="4"/>
      <c r="Z865" s="4"/>
    </row>
    <row r="866" spans="10:26" ht="12" customHeight="1" x14ac:dyDescent="0.25">
      <c r="J866" s="4"/>
      <c r="Z866" s="4"/>
    </row>
    <row r="867" spans="10:26" ht="12" customHeight="1" x14ac:dyDescent="0.25">
      <c r="J867" s="4"/>
      <c r="Z867" s="4"/>
    </row>
    <row r="868" spans="10:26" ht="12" customHeight="1" x14ac:dyDescent="0.25">
      <c r="J868" s="4"/>
      <c r="Z868" s="4"/>
    </row>
    <row r="869" spans="10:26" ht="12" customHeight="1" x14ac:dyDescent="0.25">
      <c r="J869" s="4"/>
      <c r="Z869" s="4"/>
    </row>
    <row r="870" spans="10:26" ht="12" customHeight="1" x14ac:dyDescent="0.25">
      <c r="J870" s="4"/>
      <c r="Z870" s="4"/>
    </row>
    <row r="871" spans="10:26" ht="12" customHeight="1" x14ac:dyDescent="0.25">
      <c r="J871" s="4"/>
      <c r="Z871" s="4"/>
    </row>
    <row r="872" spans="10:26" ht="12" customHeight="1" x14ac:dyDescent="0.25">
      <c r="J872" s="4"/>
      <c r="Z872" s="4"/>
    </row>
    <row r="873" spans="10:26" ht="12" customHeight="1" x14ac:dyDescent="0.25">
      <c r="J873" s="4"/>
      <c r="Z873" s="4"/>
    </row>
    <row r="874" spans="10:26" ht="12" customHeight="1" x14ac:dyDescent="0.25">
      <c r="J874" s="4"/>
      <c r="Z874" s="4"/>
    </row>
    <row r="875" spans="10:26" ht="12" customHeight="1" x14ac:dyDescent="0.25">
      <c r="J875" s="4"/>
      <c r="Z875" s="4"/>
    </row>
    <row r="876" spans="10:26" ht="12" customHeight="1" x14ac:dyDescent="0.25">
      <c r="J876" s="4"/>
      <c r="Z876" s="4"/>
    </row>
    <row r="877" spans="10:26" ht="12" customHeight="1" x14ac:dyDescent="0.25">
      <c r="J877" s="4"/>
      <c r="Z877" s="4"/>
    </row>
    <row r="878" spans="10:26" ht="12" customHeight="1" x14ac:dyDescent="0.25">
      <c r="J878" s="4"/>
      <c r="Z878" s="4"/>
    </row>
    <row r="879" spans="10:26" ht="12" customHeight="1" x14ac:dyDescent="0.25">
      <c r="J879" s="4"/>
      <c r="Z879" s="4"/>
    </row>
    <row r="880" spans="10:26" ht="12" customHeight="1" x14ac:dyDescent="0.25">
      <c r="J880" s="4"/>
      <c r="Z880" s="4"/>
    </row>
    <row r="881" spans="10:26" ht="12" customHeight="1" x14ac:dyDescent="0.25">
      <c r="J881" s="4"/>
      <c r="Z881" s="4"/>
    </row>
    <row r="882" spans="10:26" ht="12" customHeight="1" x14ac:dyDescent="0.25">
      <c r="J882" s="4"/>
      <c r="Z882" s="4"/>
    </row>
    <row r="883" spans="10:26" ht="12" customHeight="1" x14ac:dyDescent="0.25">
      <c r="J883" s="4"/>
      <c r="Z883" s="4"/>
    </row>
    <row r="884" spans="10:26" ht="12" customHeight="1" x14ac:dyDescent="0.25">
      <c r="J884" s="4"/>
      <c r="Z884" s="4"/>
    </row>
    <row r="885" spans="10:26" ht="12" customHeight="1" x14ac:dyDescent="0.25">
      <c r="J885" s="4"/>
      <c r="Z885" s="4"/>
    </row>
    <row r="886" spans="10:26" ht="12" customHeight="1" x14ac:dyDescent="0.25">
      <c r="J886" s="4"/>
      <c r="Z886" s="4"/>
    </row>
    <row r="887" spans="10:26" ht="12" customHeight="1" x14ac:dyDescent="0.25">
      <c r="J887" s="4"/>
      <c r="Z887" s="4"/>
    </row>
    <row r="888" spans="10:26" ht="12" customHeight="1" x14ac:dyDescent="0.25">
      <c r="J888" s="4"/>
      <c r="Z888" s="4"/>
    </row>
    <row r="889" spans="10:26" ht="12" customHeight="1" x14ac:dyDescent="0.25">
      <c r="J889" s="4"/>
      <c r="Z889" s="4"/>
    </row>
    <row r="890" spans="10:26" ht="12" customHeight="1" x14ac:dyDescent="0.25">
      <c r="J890" s="4"/>
      <c r="Z890" s="4"/>
    </row>
    <row r="891" spans="10:26" ht="12" customHeight="1" x14ac:dyDescent="0.25">
      <c r="J891" s="4"/>
      <c r="Z891" s="4"/>
    </row>
    <row r="892" spans="10:26" ht="12" customHeight="1" x14ac:dyDescent="0.25">
      <c r="J892" s="4"/>
      <c r="Z892" s="4"/>
    </row>
    <row r="893" spans="10:26" ht="12" customHeight="1" x14ac:dyDescent="0.25">
      <c r="J893" s="4"/>
      <c r="Z893" s="4"/>
    </row>
    <row r="894" spans="10:26" ht="12" customHeight="1" x14ac:dyDescent="0.25">
      <c r="J894" s="4"/>
      <c r="Z894" s="4"/>
    </row>
    <row r="895" spans="10:26" ht="12" customHeight="1" x14ac:dyDescent="0.25">
      <c r="J895" s="4"/>
      <c r="Z895" s="4"/>
    </row>
    <row r="896" spans="10:26" ht="12" customHeight="1" x14ac:dyDescent="0.25">
      <c r="J896" s="4"/>
      <c r="Z896" s="4"/>
    </row>
    <row r="897" spans="10:26" ht="12" customHeight="1" x14ac:dyDescent="0.25">
      <c r="J897" s="4"/>
      <c r="Z897" s="4"/>
    </row>
    <row r="898" spans="10:26" ht="12" customHeight="1" x14ac:dyDescent="0.25">
      <c r="J898" s="4"/>
      <c r="Z898" s="4"/>
    </row>
    <row r="899" spans="10:26" ht="12" customHeight="1" x14ac:dyDescent="0.25">
      <c r="J899" s="4"/>
      <c r="Z899" s="4"/>
    </row>
    <row r="900" spans="10:26" ht="12" customHeight="1" x14ac:dyDescent="0.25">
      <c r="J900" s="4"/>
      <c r="Z900" s="4"/>
    </row>
    <row r="901" spans="10:26" ht="12" customHeight="1" x14ac:dyDescent="0.25">
      <c r="J901" s="4"/>
      <c r="Z901" s="4"/>
    </row>
    <row r="902" spans="10:26" ht="12" customHeight="1" x14ac:dyDescent="0.25">
      <c r="J902" s="4"/>
      <c r="Z902" s="4"/>
    </row>
    <row r="903" spans="10:26" ht="12" customHeight="1" x14ac:dyDescent="0.25">
      <c r="J903" s="4"/>
      <c r="Z903" s="4"/>
    </row>
    <row r="904" spans="10:26" ht="12" customHeight="1" x14ac:dyDescent="0.25">
      <c r="J904" s="4"/>
      <c r="Z904" s="4"/>
    </row>
    <row r="905" spans="10:26" ht="12" customHeight="1" x14ac:dyDescent="0.25">
      <c r="J905" s="4"/>
      <c r="Z905" s="4"/>
    </row>
    <row r="906" spans="10:26" ht="12" customHeight="1" x14ac:dyDescent="0.25">
      <c r="J906" s="4"/>
      <c r="Z906" s="4"/>
    </row>
    <row r="907" spans="10:26" ht="12" customHeight="1" x14ac:dyDescent="0.25">
      <c r="J907" s="4"/>
      <c r="Z907" s="4"/>
    </row>
    <row r="908" spans="10:26" ht="12" customHeight="1" x14ac:dyDescent="0.25">
      <c r="J908" s="4"/>
      <c r="Z908" s="4"/>
    </row>
    <row r="909" spans="10:26" ht="12" customHeight="1" x14ac:dyDescent="0.25">
      <c r="J909" s="4"/>
      <c r="Z909" s="4"/>
    </row>
    <row r="910" spans="10:26" ht="12" customHeight="1" x14ac:dyDescent="0.25">
      <c r="J910" s="4"/>
      <c r="Z910" s="4"/>
    </row>
    <row r="911" spans="10:26" ht="12" customHeight="1" x14ac:dyDescent="0.25">
      <c r="J911" s="4"/>
      <c r="Z911" s="4"/>
    </row>
    <row r="912" spans="10:26" ht="12" customHeight="1" x14ac:dyDescent="0.25">
      <c r="J912" s="4"/>
      <c r="Z912" s="4"/>
    </row>
    <row r="913" spans="10:26" ht="12" customHeight="1" x14ac:dyDescent="0.25">
      <c r="J913" s="4"/>
      <c r="Z913" s="4"/>
    </row>
    <row r="914" spans="10:26" ht="12" customHeight="1" x14ac:dyDescent="0.25">
      <c r="J914" s="4"/>
      <c r="Z914" s="4"/>
    </row>
    <row r="915" spans="10:26" ht="12" customHeight="1" x14ac:dyDescent="0.25">
      <c r="J915" s="4"/>
      <c r="Z915" s="4"/>
    </row>
    <row r="916" spans="10:26" ht="12" customHeight="1" x14ac:dyDescent="0.25">
      <c r="J916" s="4"/>
      <c r="Z916" s="4"/>
    </row>
    <row r="917" spans="10:26" ht="12" customHeight="1" x14ac:dyDescent="0.25">
      <c r="J917" s="4"/>
      <c r="Z917" s="4"/>
    </row>
    <row r="918" spans="10:26" ht="12" customHeight="1" x14ac:dyDescent="0.25">
      <c r="J918" s="4"/>
      <c r="Z918" s="4"/>
    </row>
    <row r="919" spans="10:26" ht="12" customHeight="1" x14ac:dyDescent="0.25">
      <c r="J919" s="4"/>
      <c r="Z919" s="4"/>
    </row>
    <row r="920" spans="10:26" ht="12" customHeight="1" x14ac:dyDescent="0.25">
      <c r="J920" s="4"/>
      <c r="Z920" s="4"/>
    </row>
    <row r="921" spans="10:26" ht="12" customHeight="1" x14ac:dyDescent="0.25">
      <c r="J921" s="4"/>
      <c r="Z921" s="4"/>
    </row>
    <row r="922" spans="10:26" ht="12" customHeight="1" x14ac:dyDescent="0.25">
      <c r="J922" s="4"/>
      <c r="Z922" s="4"/>
    </row>
    <row r="923" spans="10:26" ht="12" customHeight="1" x14ac:dyDescent="0.25">
      <c r="J923" s="4"/>
      <c r="Z923" s="4"/>
    </row>
    <row r="924" spans="10:26" ht="12" customHeight="1" x14ac:dyDescent="0.25">
      <c r="J924" s="4"/>
      <c r="Z924" s="4"/>
    </row>
    <row r="925" spans="10:26" ht="12" customHeight="1" x14ac:dyDescent="0.25">
      <c r="J925" s="4"/>
      <c r="Z925" s="4"/>
    </row>
    <row r="926" spans="10:26" ht="12" customHeight="1" x14ac:dyDescent="0.25">
      <c r="J926" s="4"/>
      <c r="Z926" s="4"/>
    </row>
    <row r="927" spans="10:26" ht="12" customHeight="1" x14ac:dyDescent="0.25">
      <c r="J927" s="4"/>
      <c r="Z927" s="4"/>
    </row>
    <row r="928" spans="10:26" ht="12" customHeight="1" x14ac:dyDescent="0.25">
      <c r="J928" s="4"/>
      <c r="Z928" s="4"/>
    </row>
    <row r="929" spans="10:26" ht="12" customHeight="1" x14ac:dyDescent="0.25">
      <c r="J929" s="4"/>
      <c r="Z929" s="4"/>
    </row>
    <row r="930" spans="10:26" ht="12" customHeight="1" x14ac:dyDescent="0.25">
      <c r="J930" s="4"/>
      <c r="Z930" s="4"/>
    </row>
    <row r="931" spans="10:26" ht="12" customHeight="1" x14ac:dyDescent="0.25">
      <c r="J931" s="4"/>
      <c r="Z931" s="4"/>
    </row>
    <row r="932" spans="10:26" ht="12" customHeight="1" x14ac:dyDescent="0.25">
      <c r="J932" s="4"/>
      <c r="Z932" s="4"/>
    </row>
    <row r="933" spans="10:26" ht="12" customHeight="1" x14ac:dyDescent="0.25">
      <c r="J933" s="4"/>
      <c r="Z933" s="4"/>
    </row>
    <row r="934" spans="10:26" ht="12" customHeight="1" x14ac:dyDescent="0.25">
      <c r="J934" s="4"/>
      <c r="Z934" s="4"/>
    </row>
    <row r="935" spans="10:26" ht="12" customHeight="1" x14ac:dyDescent="0.25">
      <c r="J935" s="4"/>
      <c r="Z935" s="4"/>
    </row>
    <row r="936" spans="10:26" ht="12" customHeight="1" x14ac:dyDescent="0.25">
      <c r="J936" s="4"/>
      <c r="Z936" s="4"/>
    </row>
    <row r="937" spans="10:26" ht="12" customHeight="1" x14ac:dyDescent="0.25">
      <c r="J937" s="4"/>
      <c r="Z937" s="4"/>
    </row>
    <row r="938" spans="10:26" ht="12" customHeight="1" x14ac:dyDescent="0.25">
      <c r="J938" s="4"/>
      <c r="Z938" s="4"/>
    </row>
    <row r="939" spans="10:26" ht="12" customHeight="1" x14ac:dyDescent="0.25">
      <c r="J939" s="4"/>
      <c r="Z939" s="4"/>
    </row>
    <row r="940" spans="10:26" ht="12" customHeight="1" x14ac:dyDescent="0.25">
      <c r="J940" s="4"/>
      <c r="Z940" s="4"/>
    </row>
    <row r="941" spans="10:26" ht="12" customHeight="1" x14ac:dyDescent="0.25">
      <c r="J941" s="4"/>
      <c r="Z941" s="4"/>
    </row>
    <row r="942" spans="10:26" ht="12" customHeight="1" x14ac:dyDescent="0.25">
      <c r="J942" s="4"/>
      <c r="Z942" s="4"/>
    </row>
    <row r="943" spans="10:26" ht="12" customHeight="1" x14ac:dyDescent="0.25">
      <c r="J943" s="4"/>
      <c r="Z943" s="4"/>
    </row>
    <row r="944" spans="10:26" ht="12" customHeight="1" x14ac:dyDescent="0.25">
      <c r="J944" s="4"/>
      <c r="Z944" s="4"/>
    </row>
    <row r="945" spans="10:26" ht="12" customHeight="1" x14ac:dyDescent="0.25">
      <c r="J945" s="4"/>
      <c r="Z945" s="4"/>
    </row>
    <row r="946" spans="10:26" ht="12" customHeight="1" x14ac:dyDescent="0.25">
      <c r="J946" s="4"/>
      <c r="Z946" s="4"/>
    </row>
    <row r="947" spans="10:26" ht="12" customHeight="1" x14ac:dyDescent="0.25">
      <c r="J947" s="4"/>
      <c r="Z947" s="4"/>
    </row>
    <row r="948" spans="10:26" ht="12" customHeight="1" x14ac:dyDescent="0.25">
      <c r="J948" s="4"/>
      <c r="Z948" s="4"/>
    </row>
    <row r="949" spans="10:26" ht="12" customHeight="1" x14ac:dyDescent="0.25">
      <c r="J949" s="4"/>
      <c r="Z949" s="4"/>
    </row>
    <row r="950" spans="10:26" ht="12" customHeight="1" x14ac:dyDescent="0.25">
      <c r="J950" s="4"/>
      <c r="Z950" s="4"/>
    </row>
    <row r="951" spans="10:26" ht="12" customHeight="1" x14ac:dyDescent="0.25">
      <c r="J951" s="4"/>
      <c r="Z951" s="4"/>
    </row>
    <row r="952" spans="10:26" ht="12" customHeight="1" x14ac:dyDescent="0.25">
      <c r="J952" s="4"/>
      <c r="Z952" s="4"/>
    </row>
    <row r="953" spans="10:26" ht="12" customHeight="1" x14ac:dyDescent="0.25">
      <c r="J953" s="4"/>
      <c r="Z953" s="4"/>
    </row>
    <row r="954" spans="10:26" ht="12" customHeight="1" x14ac:dyDescent="0.25">
      <c r="J954" s="4"/>
      <c r="Z954" s="4"/>
    </row>
    <row r="955" spans="10:26" ht="12" customHeight="1" x14ac:dyDescent="0.25">
      <c r="J955" s="4"/>
      <c r="Z955" s="4"/>
    </row>
    <row r="956" spans="10:26" ht="12" customHeight="1" x14ac:dyDescent="0.25">
      <c r="J956" s="4"/>
      <c r="Z956" s="4"/>
    </row>
    <row r="957" spans="10:26" ht="12" customHeight="1" x14ac:dyDescent="0.25">
      <c r="J957" s="4"/>
      <c r="Z957" s="4"/>
    </row>
    <row r="958" spans="10:26" ht="12" customHeight="1" x14ac:dyDescent="0.25">
      <c r="J958" s="4"/>
      <c r="Z958" s="4"/>
    </row>
    <row r="959" spans="10:26" ht="12" customHeight="1" x14ac:dyDescent="0.25">
      <c r="J959" s="4"/>
      <c r="Z959" s="4"/>
    </row>
    <row r="960" spans="10:26" ht="12" customHeight="1" x14ac:dyDescent="0.25">
      <c r="J960" s="4"/>
      <c r="Z960" s="4"/>
    </row>
    <row r="961" spans="10:26" ht="12" customHeight="1" x14ac:dyDescent="0.25">
      <c r="J961" s="4"/>
      <c r="Z961" s="4"/>
    </row>
    <row r="962" spans="10:26" ht="12" customHeight="1" x14ac:dyDescent="0.25">
      <c r="J962" s="4"/>
      <c r="Z962" s="4"/>
    </row>
    <row r="963" spans="10:26" ht="12" customHeight="1" x14ac:dyDescent="0.25">
      <c r="J963" s="4"/>
      <c r="Z963" s="4"/>
    </row>
    <row r="964" spans="10:26" ht="12" customHeight="1" x14ac:dyDescent="0.25">
      <c r="J964" s="4"/>
      <c r="Z964" s="4"/>
    </row>
    <row r="965" spans="10:26" ht="12" customHeight="1" x14ac:dyDescent="0.25">
      <c r="J965" s="4"/>
      <c r="Z965" s="4"/>
    </row>
    <row r="966" spans="10:26" ht="12" customHeight="1" x14ac:dyDescent="0.25">
      <c r="J966" s="4"/>
      <c r="Z966" s="4"/>
    </row>
    <row r="967" spans="10:26" ht="12" customHeight="1" x14ac:dyDescent="0.25">
      <c r="J967" s="4"/>
      <c r="Z967" s="4"/>
    </row>
    <row r="968" spans="10:26" ht="12" customHeight="1" x14ac:dyDescent="0.25">
      <c r="J968" s="4"/>
      <c r="Z968" s="4"/>
    </row>
    <row r="969" spans="10:26" ht="12" customHeight="1" x14ac:dyDescent="0.25">
      <c r="J969" s="4"/>
      <c r="Z969" s="4"/>
    </row>
    <row r="970" spans="10:26" ht="12" customHeight="1" x14ac:dyDescent="0.25">
      <c r="J970" s="4"/>
      <c r="Z970" s="4"/>
    </row>
    <row r="971" spans="10:26" ht="12" customHeight="1" x14ac:dyDescent="0.25">
      <c r="J971" s="4"/>
      <c r="Z971" s="4"/>
    </row>
    <row r="972" spans="10:26" ht="12" customHeight="1" x14ac:dyDescent="0.25">
      <c r="J972" s="4"/>
      <c r="Z972" s="4"/>
    </row>
    <row r="973" spans="10:26" ht="12" customHeight="1" x14ac:dyDescent="0.25">
      <c r="J973" s="4"/>
      <c r="Z973" s="4"/>
    </row>
    <row r="974" spans="10:26" ht="12" customHeight="1" x14ac:dyDescent="0.25">
      <c r="J974" s="4"/>
      <c r="Z974" s="4"/>
    </row>
    <row r="975" spans="10:26" ht="12" customHeight="1" x14ac:dyDescent="0.25">
      <c r="J975" s="4"/>
      <c r="Z975" s="4"/>
    </row>
    <row r="976" spans="10:26" ht="12" customHeight="1" x14ac:dyDescent="0.25">
      <c r="J976" s="4"/>
      <c r="Z976" s="4"/>
    </row>
    <row r="977" spans="10:26" ht="12" customHeight="1" x14ac:dyDescent="0.25">
      <c r="J977" s="4"/>
      <c r="Z977" s="4"/>
    </row>
    <row r="978" spans="10:26" ht="12" customHeight="1" x14ac:dyDescent="0.25">
      <c r="J978" s="4"/>
      <c r="Z978" s="4"/>
    </row>
    <row r="979" spans="10:26" ht="12" customHeight="1" x14ac:dyDescent="0.25">
      <c r="J979" s="4"/>
      <c r="Z979" s="4"/>
    </row>
    <row r="980" spans="10:26" ht="12" customHeight="1" x14ac:dyDescent="0.25">
      <c r="J980" s="4"/>
      <c r="Z980" s="4"/>
    </row>
    <row r="981" spans="10:26" ht="12" customHeight="1" x14ac:dyDescent="0.25">
      <c r="J981" s="4"/>
      <c r="Z981" s="4"/>
    </row>
    <row r="982" spans="10:26" ht="12" customHeight="1" x14ac:dyDescent="0.25">
      <c r="J982" s="4"/>
      <c r="Z982" s="4"/>
    </row>
    <row r="983" spans="10:26" ht="12" customHeight="1" x14ac:dyDescent="0.25">
      <c r="J983" s="4"/>
      <c r="Z983" s="4"/>
    </row>
    <row r="984" spans="10:26" ht="12" customHeight="1" x14ac:dyDescent="0.25">
      <c r="J984" s="4"/>
      <c r="Z984" s="4"/>
    </row>
    <row r="985" spans="10:26" ht="12" customHeight="1" x14ac:dyDescent="0.25">
      <c r="J985" s="4"/>
      <c r="Z985" s="4"/>
    </row>
    <row r="986" spans="10:26" ht="12" customHeight="1" x14ac:dyDescent="0.25">
      <c r="J986" s="4"/>
      <c r="Z986" s="4"/>
    </row>
    <row r="987" spans="10:26" ht="12" customHeight="1" x14ac:dyDescent="0.25">
      <c r="J987" s="4"/>
      <c r="Z987" s="4"/>
    </row>
    <row r="988" spans="10:26" ht="12" customHeight="1" x14ac:dyDescent="0.25">
      <c r="J988" s="4"/>
      <c r="Z988" s="4"/>
    </row>
    <row r="989" spans="10:26" ht="12" customHeight="1" x14ac:dyDescent="0.25">
      <c r="J989" s="4"/>
      <c r="Z989" s="4"/>
    </row>
    <row r="990" spans="10:26" ht="12" customHeight="1" x14ac:dyDescent="0.25">
      <c r="J990" s="4"/>
      <c r="Z990" s="4"/>
    </row>
    <row r="991" spans="10:26" ht="12" customHeight="1" x14ac:dyDescent="0.25">
      <c r="J991" s="4"/>
      <c r="Z991" s="4"/>
    </row>
    <row r="992" spans="10:26" ht="12" customHeight="1" x14ac:dyDescent="0.25">
      <c r="J992" s="4"/>
      <c r="Z992" s="4"/>
    </row>
    <row r="993" spans="10:26" ht="12" customHeight="1" x14ac:dyDescent="0.25">
      <c r="J993" s="4"/>
      <c r="Z993" s="4"/>
    </row>
    <row r="994" spans="10:26" ht="12" customHeight="1" x14ac:dyDescent="0.25">
      <c r="J994" s="4"/>
      <c r="Z994" s="4"/>
    </row>
    <row r="995" spans="10:26" ht="12" customHeight="1" x14ac:dyDescent="0.25">
      <c r="J995" s="4"/>
      <c r="Z995" s="4"/>
    </row>
    <row r="996" spans="10:26" ht="12" customHeight="1" x14ac:dyDescent="0.25">
      <c r="J996" s="4"/>
      <c r="Z996" s="4"/>
    </row>
    <row r="997" spans="10:26" ht="12" customHeight="1" x14ac:dyDescent="0.25">
      <c r="J997" s="4"/>
      <c r="Z997" s="4"/>
    </row>
    <row r="998" spans="10:26" ht="12" customHeight="1" x14ac:dyDescent="0.25">
      <c r="J998" s="4"/>
      <c r="Z998" s="4"/>
    </row>
    <row r="999" spans="10:26" ht="12" customHeight="1" x14ac:dyDescent="0.25">
      <c r="J999" s="4"/>
      <c r="Z999" s="4"/>
    </row>
    <row r="1000" spans="10:26" ht="12" customHeight="1" x14ac:dyDescent="0.25">
      <c r="J1000" s="4"/>
      <c r="Z1000" s="4"/>
    </row>
    <row r="1001" spans="10:26" ht="12" customHeight="1" x14ac:dyDescent="0.25">
      <c r="J1001" s="4"/>
      <c r="Z1001" s="4"/>
    </row>
    <row r="1002" spans="10:26" ht="12" customHeight="1" x14ac:dyDescent="0.25">
      <c r="J1002" s="4"/>
      <c r="Z1002" s="4"/>
    </row>
    <row r="1003" spans="10:26" ht="12" customHeight="1" x14ac:dyDescent="0.25">
      <c r="J1003" s="4"/>
      <c r="Z1003" s="4"/>
    </row>
    <row r="1004" spans="10:26" ht="12" customHeight="1" x14ac:dyDescent="0.25">
      <c r="J1004" s="4"/>
      <c r="Z1004" s="4"/>
    </row>
    <row r="1005" spans="10:26" ht="12" customHeight="1" x14ac:dyDescent="0.25">
      <c r="J1005" s="4"/>
      <c r="Z1005" s="4"/>
    </row>
    <row r="1006" spans="10:26" ht="15" customHeight="1" x14ac:dyDescent="0.25">
      <c r="J1006" s="4"/>
      <c r="Z1006" s="4"/>
    </row>
    <row r="1007" spans="10:26" ht="15" customHeight="1" x14ac:dyDescent="0.25">
      <c r="J1007" s="4"/>
      <c r="Z1007" s="4"/>
    </row>
    <row r="1008" spans="10:26" ht="15" customHeight="1" x14ac:dyDescent="0.25">
      <c r="J1008" s="4"/>
      <c r="Z1008" s="4"/>
    </row>
    <row r="1009" spans="10:26" ht="15" customHeight="1" x14ac:dyDescent="0.25">
      <c r="J1009" s="4"/>
      <c r="Z1009" s="4"/>
    </row>
    <row r="1010" spans="10:26" ht="15" customHeight="1" x14ac:dyDescent="0.25">
      <c r="J1010" s="4"/>
      <c r="Z1010" s="4"/>
    </row>
    <row r="1011" spans="10:26" ht="15" customHeight="1" x14ac:dyDescent="0.25">
      <c r="J1011" s="4"/>
      <c r="Z1011" s="4"/>
    </row>
    <row r="1012" spans="10:26" ht="15" customHeight="1" x14ac:dyDescent="0.25">
      <c r="J1012" s="4"/>
      <c r="Z1012" s="4"/>
    </row>
    <row r="1013" spans="10:26" ht="15" customHeight="1" x14ac:dyDescent="0.25">
      <c r="J1013" s="4"/>
      <c r="Z1013" s="4"/>
    </row>
    <row r="1014" spans="10:26" ht="15" customHeight="1" x14ac:dyDescent="0.25">
      <c r="J1014" s="4"/>
      <c r="Z1014" s="4"/>
    </row>
    <row r="1015" spans="10:26" ht="15" customHeight="1" x14ac:dyDescent="0.25">
      <c r="J1015" s="4"/>
      <c r="Z1015" s="4"/>
    </row>
    <row r="1016" spans="10:26" ht="15" customHeight="1" x14ac:dyDescent="0.25">
      <c r="J1016" s="4"/>
      <c r="Z1016" s="4"/>
    </row>
    <row r="1017" spans="10:26" ht="15" customHeight="1" x14ac:dyDescent="0.25">
      <c r="J1017" s="4"/>
      <c r="Z1017" s="4"/>
    </row>
    <row r="1018" spans="10:26" ht="15" customHeight="1" x14ac:dyDescent="0.25">
      <c r="J1018" s="4"/>
      <c r="Z1018" s="4"/>
    </row>
  </sheetData>
  <autoFilter ref="A6:Z307" xr:uid="{00000000-0001-0000-0000-000000000000}"/>
  <phoneticPr fontId="8" type="noConversion"/>
  <conditionalFormatting sqref="X1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8:X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1:X306 X7:X14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2</xdr:col>
                <xdr:colOff>0</xdr:colOff>
                <xdr:row>644</xdr:row>
                <xdr:rowOff>6350</xdr:rowOff>
              </from>
              <to>
                <xdr:col>2</xdr:col>
                <xdr:colOff>177800</xdr:colOff>
                <xdr:row>645</xdr:row>
                <xdr:rowOff>57150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7">
            <anchor moveWithCells="1">
              <from>
                <xdr:col>2</xdr:col>
                <xdr:colOff>0</xdr:colOff>
                <xdr:row>653</xdr:row>
                <xdr:rowOff>114300</xdr:rowOff>
              </from>
              <to>
                <xdr:col>2</xdr:col>
                <xdr:colOff>177800</xdr:colOff>
                <xdr:row>655</xdr:row>
                <xdr:rowOff>19050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6" r:id="rId8" name="Control 2">
          <controlPr defaultSize="0" r:id="rId9">
            <anchor moveWithCells="1">
              <from>
                <xdr:col>2</xdr:col>
                <xdr:colOff>0</xdr:colOff>
                <xdr:row>670</xdr:row>
                <xdr:rowOff>82550</xdr:rowOff>
              </from>
              <to>
                <xdr:col>2</xdr:col>
                <xdr:colOff>177800</xdr:colOff>
                <xdr:row>671</xdr:row>
                <xdr:rowOff>133350</xdr:rowOff>
              </to>
            </anchor>
          </controlPr>
        </control>
      </mc:Choice>
      <mc:Fallback>
        <control shapeId="1026" r:id="rId8" name="Control 2"/>
      </mc:Fallback>
    </mc:AlternateContent>
    <mc:AlternateContent xmlns:mc="http://schemas.openxmlformats.org/markup-compatibility/2006">
      <mc:Choice Requires="x14">
        <control shapeId="1025" r:id="rId10" name="Control 1">
          <controlPr defaultSize="0" r:id="rId9">
            <anchor moveWithCells="1">
              <from>
                <xdr:col>2</xdr:col>
                <xdr:colOff>0</xdr:colOff>
                <xdr:row>670</xdr:row>
                <xdr:rowOff>82550</xdr:rowOff>
              </from>
              <to>
                <xdr:col>2</xdr:col>
                <xdr:colOff>177800</xdr:colOff>
                <xdr:row>671</xdr:row>
                <xdr:rowOff>133350</xdr:rowOff>
              </to>
            </anchor>
          </controlPr>
        </control>
      </mc:Choice>
      <mc:Fallback>
        <control shapeId="1025" r:id="rId10" name="Control 1"/>
      </mc:Fallback>
    </mc:AlternateContent>
    <mc:AlternateContent xmlns:mc="http://schemas.openxmlformats.org/markup-compatibility/2006">
      <mc:Choice Requires="x14">
        <control shapeId="1029" r:id="rId11" name="Control 5">
          <controlPr defaultSize="0" r:id="rId9">
            <anchor moveWithCells="1">
              <from>
                <xdr:col>2</xdr:col>
                <xdr:colOff>0</xdr:colOff>
                <xdr:row>605</xdr:row>
                <xdr:rowOff>139700</xdr:rowOff>
              </from>
              <to>
                <xdr:col>2</xdr:col>
                <xdr:colOff>177800</xdr:colOff>
                <xdr:row>607</xdr:row>
                <xdr:rowOff>38100</xdr:rowOff>
              </to>
            </anchor>
          </controlPr>
        </control>
      </mc:Choice>
      <mc:Fallback>
        <control shapeId="1029" r:id="rId11" name="Control 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B2AA-3B82-45AD-8FD4-D3AA063C75DD}">
  <sheetPr codeName="Sheet3">
    <tabColor rgb="FFFBD4B4"/>
  </sheetPr>
  <dimension ref="A1:Z1018"/>
  <sheetViews>
    <sheetView zoomScale="88" zoomScaleNormal="88" workbookViewId="0">
      <pane xSplit="2" ySplit="6" topLeftCell="O58" activePane="bottomRight" state="frozen"/>
      <selection activeCell="B307" sqref="B307"/>
      <selection pane="topRight" activeCell="B307" sqref="B307"/>
      <selection pane="bottomLeft" activeCell="B307" sqref="B307"/>
      <selection pane="bottomRight" activeCell="A65" sqref="A65:XFD65"/>
    </sheetView>
  </sheetViews>
  <sheetFormatPr defaultColWidth="12.6328125" defaultRowHeight="15" customHeight="1" x14ac:dyDescent="0.25"/>
  <cols>
    <col min="1" max="1" width="10.1796875" style="2" customWidth="1"/>
    <col min="2" max="2" width="50.81640625" style="2" customWidth="1"/>
    <col min="3" max="3" width="17.81640625" style="20" customWidth="1"/>
    <col min="4" max="4" width="14.90625" style="2" customWidth="1"/>
    <col min="5" max="5" width="49.90625" style="2" customWidth="1"/>
    <col min="6" max="6" width="48.6328125" style="2" customWidth="1"/>
    <col min="7" max="7" width="13" style="2" customWidth="1"/>
    <col min="8" max="8" width="13.6328125" style="2" customWidth="1"/>
    <col min="9" max="9" width="15" style="2" customWidth="1"/>
    <col min="10" max="10" width="11.90625" style="2" customWidth="1"/>
    <col min="11" max="11" width="12.453125" style="2" customWidth="1"/>
    <col min="12" max="22" width="11.90625" style="2" customWidth="1"/>
    <col min="23" max="23" width="11.90625" style="45" customWidth="1"/>
    <col min="24" max="24" width="11.90625" style="2" customWidth="1"/>
    <col min="25" max="25" width="11.1796875" style="2" customWidth="1"/>
    <col min="26" max="26" width="27.453125" style="2" customWidth="1"/>
    <col min="27" max="16384" width="12.6328125" style="2"/>
  </cols>
  <sheetData>
    <row r="1" spans="1:26" ht="12.75" customHeight="1" x14ac:dyDescent="0.25">
      <c r="A1" s="3" t="s">
        <v>966</v>
      </c>
      <c r="J1" s="4"/>
      <c r="Z1" s="4"/>
    </row>
    <row r="2" spans="1:26" ht="12" customHeight="1" x14ac:dyDescent="0.25">
      <c r="J2" s="4"/>
      <c r="Z2" s="4"/>
    </row>
    <row r="3" spans="1:26" ht="12.75" customHeight="1" x14ac:dyDescent="0.25">
      <c r="A3" s="3" t="s">
        <v>967</v>
      </c>
      <c r="J3" s="5"/>
      <c r="Z3" s="4"/>
    </row>
    <row r="4" spans="1:26" ht="12" customHeight="1" x14ac:dyDescent="0.25">
      <c r="J4" s="6">
        <v>45657</v>
      </c>
      <c r="Z4" s="4"/>
    </row>
    <row r="5" spans="1:26" ht="12" customHeight="1" x14ac:dyDescent="0.25">
      <c r="J5" s="6">
        <v>46023</v>
      </c>
      <c r="Z5" s="4"/>
    </row>
    <row r="6" spans="1:26" ht="54" customHeight="1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4" t="s">
        <v>8</v>
      </c>
      <c r="J6" s="24" t="s">
        <v>9</v>
      </c>
      <c r="K6" s="24" t="s">
        <v>10</v>
      </c>
      <c r="L6" s="24" t="s">
        <v>11</v>
      </c>
      <c r="M6" s="24" t="s">
        <v>12</v>
      </c>
      <c r="N6" s="24" t="s">
        <v>13</v>
      </c>
      <c r="O6" s="24" t="s">
        <v>14</v>
      </c>
      <c r="P6" s="24" t="s">
        <v>15</v>
      </c>
      <c r="Q6" s="24" t="s">
        <v>16</v>
      </c>
      <c r="R6" s="24" t="s">
        <v>17</v>
      </c>
      <c r="S6" s="24" t="s">
        <v>18</v>
      </c>
      <c r="T6" s="24" t="s">
        <v>19</v>
      </c>
      <c r="U6" s="24" t="s">
        <v>20</v>
      </c>
      <c r="V6" s="24" t="s">
        <v>21</v>
      </c>
      <c r="W6" s="46" t="s">
        <v>22</v>
      </c>
      <c r="X6" s="24" t="s">
        <v>23</v>
      </c>
      <c r="Y6" s="24" t="s">
        <v>24</v>
      </c>
      <c r="Z6" s="24" t="s">
        <v>25</v>
      </c>
    </row>
    <row r="7" spans="1:26" s="7" customFormat="1" ht="19.5" customHeight="1" x14ac:dyDescent="0.25">
      <c r="A7" s="11" t="s">
        <v>833</v>
      </c>
      <c r="B7" s="12" t="s">
        <v>251</v>
      </c>
      <c r="C7" s="35" t="s">
        <v>252</v>
      </c>
      <c r="D7" s="12" t="s">
        <v>59</v>
      </c>
      <c r="E7" s="12" t="s">
        <v>834</v>
      </c>
      <c r="F7" s="12" t="s">
        <v>30</v>
      </c>
      <c r="G7" s="13">
        <v>45323</v>
      </c>
      <c r="H7" s="25">
        <v>46053</v>
      </c>
      <c r="I7" s="1">
        <v>1500</v>
      </c>
      <c r="J7" s="1">
        <v>1</v>
      </c>
      <c r="K7" s="1">
        <v>1500</v>
      </c>
      <c r="L7" s="1">
        <f>VLOOKUP(A7,'[1]LOOKUP DATA'!$A$2:$D$300,4,0)</f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47"/>
      <c r="X7" s="1">
        <f t="shared" ref="X7:X30" si="0">K7-(SUM(L7:W7))</f>
        <v>1500</v>
      </c>
      <c r="Y7" s="12"/>
      <c r="Z7" s="12" t="s">
        <v>253</v>
      </c>
    </row>
    <row r="8" spans="1:26" s="7" customFormat="1" ht="19.5" customHeight="1" x14ac:dyDescent="0.25">
      <c r="A8" s="12" t="s">
        <v>272</v>
      </c>
      <c r="B8" s="12" t="s">
        <v>273</v>
      </c>
      <c r="C8" s="35" t="s">
        <v>274</v>
      </c>
      <c r="D8" s="12" t="s">
        <v>34</v>
      </c>
      <c r="E8" s="12" t="s">
        <v>201</v>
      </c>
      <c r="F8" s="12" t="s">
        <v>51</v>
      </c>
      <c r="G8" s="13">
        <v>44545</v>
      </c>
      <c r="H8" s="13"/>
      <c r="I8" s="1">
        <v>1500</v>
      </c>
      <c r="J8" s="1">
        <v>1</v>
      </c>
      <c r="K8" s="1">
        <v>1500</v>
      </c>
      <c r="L8" s="1">
        <f>VLOOKUP(A8,'[1]LOOKUP DATA'!$A$2:$D$300,4,0)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47"/>
      <c r="X8" s="1">
        <f t="shared" si="0"/>
        <v>1500</v>
      </c>
      <c r="Y8" s="12"/>
      <c r="Z8" s="12" t="s">
        <v>964</v>
      </c>
    </row>
    <row r="9" spans="1:26" s="7" customFormat="1" ht="19.5" customHeight="1" x14ac:dyDescent="0.25">
      <c r="A9" s="12" t="s">
        <v>294</v>
      </c>
      <c r="B9" s="12" t="s">
        <v>295</v>
      </c>
      <c r="C9" s="35" t="s">
        <v>296</v>
      </c>
      <c r="D9" s="12" t="s">
        <v>165</v>
      </c>
      <c r="E9" s="12" t="s">
        <v>35</v>
      </c>
      <c r="F9" s="12" t="s">
        <v>39</v>
      </c>
      <c r="G9" s="13">
        <v>44621</v>
      </c>
      <c r="H9" s="25"/>
      <c r="I9" s="1">
        <v>1500</v>
      </c>
      <c r="J9" s="1">
        <v>1</v>
      </c>
      <c r="K9" s="1">
        <v>1500</v>
      </c>
      <c r="L9" s="1">
        <f>VLOOKUP(A9,'[1]LOOKUP DATA'!$A$2:$D$300,4,0)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47"/>
      <c r="X9" s="1">
        <f t="shared" si="0"/>
        <v>1500</v>
      </c>
      <c r="Y9" s="12"/>
      <c r="Z9" s="12" t="s">
        <v>964</v>
      </c>
    </row>
    <row r="10" spans="1:26" s="7" customFormat="1" ht="19.5" customHeight="1" x14ac:dyDescent="0.25">
      <c r="A10" s="12" t="s">
        <v>316</v>
      </c>
      <c r="B10" s="12" t="s">
        <v>317</v>
      </c>
      <c r="C10" s="35" t="s">
        <v>318</v>
      </c>
      <c r="D10" s="12" t="s">
        <v>165</v>
      </c>
      <c r="E10" s="12" t="s">
        <v>35</v>
      </c>
      <c r="F10" s="12" t="s">
        <v>222</v>
      </c>
      <c r="G10" s="13">
        <v>44746</v>
      </c>
      <c r="H10" s="25">
        <v>46207</v>
      </c>
      <c r="I10" s="1">
        <v>1500</v>
      </c>
      <c r="J10" s="1">
        <v>1</v>
      </c>
      <c r="K10" s="1">
        <v>1500</v>
      </c>
      <c r="L10" s="69">
        <f>VLOOKUP(A10,'[1]LOOKUP DATA'!$A$2:$D$300,4,0)</f>
        <v>383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47"/>
      <c r="X10" s="1">
        <f t="shared" si="0"/>
        <v>1117</v>
      </c>
      <c r="Y10" s="12"/>
      <c r="Z10" s="12" t="s">
        <v>964</v>
      </c>
    </row>
    <row r="11" spans="1:26" s="7" customFormat="1" ht="19.5" customHeight="1" x14ac:dyDescent="0.25">
      <c r="A11" s="12" t="s">
        <v>46</v>
      </c>
      <c r="B11" s="12" t="s">
        <v>47</v>
      </c>
      <c r="C11" s="35" t="s">
        <v>48</v>
      </c>
      <c r="D11" s="12" t="s">
        <v>49</v>
      </c>
      <c r="E11" s="12" t="s">
        <v>50</v>
      </c>
      <c r="F11" s="12" t="s">
        <v>51</v>
      </c>
      <c r="G11" s="13">
        <v>41358</v>
      </c>
      <c r="H11" s="13"/>
      <c r="I11" s="1">
        <v>1500</v>
      </c>
      <c r="J11" s="1">
        <v>1</v>
      </c>
      <c r="K11" s="1">
        <v>1500</v>
      </c>
      <c r="L11" s="1">
        <f>VLOOKUP(A11,'[1]LOOKUP DATA'!$A$2:$D$300,4,0)</f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47"/>
      <c r="X11" s="1">
        <f t="shared" si="0"/>
        <v>1500</v>
      </c>
      <c r="Y11" s="12"/>
      <c r="Z11" s="12" t="s">
        <v>961</v>
      </c>
    </row>
    <row r="12" spans="1:26" s="7" customFormat="1" ht="19.5" customHeight="1" x14ac:dyDescent="0.25">
      <c r="A12" s="12" t="s">
        <v>137</v>
      </c>
      <c r="B12" s="12" t="s">
        <v>138</v>
      </c>
      <c r="C12" s="35" t="s">
        <v>139</v>
      </c>
      <c r="D12" s="12" t="s">
        <v>82</v>
      </c>
      <c r="E12" s="12" t="s">
        <v>140</v>
      </c>
      <c r="F12" s="12" t="s">
        <v>141</v>
      </c>
      <c r="G12" s="13">
        <v>42857</v>
      </c>
      <c r="H12" s="25">
        <v>46143</v>
      </c>
      <c r="I12" s="1">
        <v>1500</v>
      </c>
      <c r="J12" s="1">
        <v>1</v>
      </c>
      <c r="K12" s="1">
        <v>1500</v>
      </c>
      <c r="L12" s="69">
        <f>VLOOKUP(A12,'[1]LOOKUP DATA'!$A$2:$D$300,4,0)</f>
        <v>81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47"/>
      <c r="X12" s="1">
        <f t="shared" si="0"/>
        <v>1419</v>
      </c>
      <c r="Y12" s="12"/>
      <c r="Z12" s="12" t="s">
        <v>961</v>
      </c>
    </row>
    <row r="13" spans="1:26" s="7" customFormat="1" ht="19.5" customHeight="1" x14ac:dyDescent="0.25">
      <c r="A13" s="12" t="s">
        <v>162</v>
      </c>
      <c r="B13" s="12" t="s">
        <v>163</v>
      </c>
      <c r="C13" s="35" t="s">
        <v>164</v>
      </c>
      <c r="D13" s="12" t="s">
        <v>165</v>
      </c>
      <c r="E13" s="12" t="s">
        <v>166</v>
      </c>
      <c r="F13" s="12" t="s">
        <v>141</v>
      </c>
      <c r="G13" s="13">
        <v>43108</v>
      </c>
      <c r="H13" s="25"/>
      <c r="I13" s="1">
        <v>1500</v>
      </c>
      <c r="J13" s="1">
        <v>1</v>
      </c>
      <c r="K13" s="1">
        <v>1500</v>
      </c>
      <c r="L13" s="1">
        <f>VLOOKUP(A13,'[1]LOOKUP DATA'!$A$2:$D$300,4,0)</f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47"/>
      <c r="X13" s="1">
        <f t="shared" si="0"/>
        <v>1500</v>
      </c>
      <c r="Y13" s="12"/>
      <c r="Z13" s="12" t="s">
        <v>961</v>
      </c>
    </row>
    <row r="14" spans="1:26" s="7" customFormat="1" ht="19.5" customHeight="1" x14ac:dyDescent="0.25">
      <c r="A14" s="12" t="s">
        <v>232</v>
      </c>
      <c r="B14" s="12" t="s">
        <v>233</v>
      </c>
      <c r="C14" s="35" t="s">
        <v>234</v>
      </c>
      <c r="D14" s="12" t="s">
        <v>59</v>
      </c>
      <c r="E14" s="12" t="s">
        <v>35</v>
      </c>
      <c r="F14" s="12" t="s">
        <v>235</v>
      </c>
      <c r="G14" s="13">
        <v>44166</v>
      </c>
      <c r="H14" s="13"/>
      <c r="I14" s="1">
        <v>1500</v>
      </c>
      <c r="J14" s="1">
        <v>1</v>
      </c>
      <c r="K14" s="1">
        <v>1500</v>
      </c>
      <c r="L14" s="1">
        <f>VLOOKUP(A14,'[1]LOOKUP DATA'!$A$2:$D$300,4,0)</f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47"/>
      <c r="X14" s="1">
        <f t="shared" si="0"/>
        <v>1500</v>
      </c>
      <c r="Y14" s="12"/>
      <c r="Z14" s="12" t="s">
        <v>961</v>
      </c>
    </row>
    <row r="15" spans="1:26" s="7" customFormat="1" ht="19.5" customHeight="1" x14ac:dyDescent="0.25">
      <c r="A15" s="12" t="s">
        <v>304</v>
      </c>
      <c r="B15" s="12" t="s">
        <v>305</v>
      </c>
      <c r="C15" s="35" t="s">
        <v>306</v>
      </c>
      <c r="D15" s="12" t="s">
        <v>82</v>
      </c>
      <c r="E15" s="12" t="s">
        <v>151</v>
      </c>
      <c r="F15" s="12" t="s">
        <v>141</v>
      </c>
      <c r="G15" s="13">
        <v>44648</v>
      </c>
      <c r="H15" s="25"/>
      <c r="I15" s="1">
        <v>1500</v>
      </c>
      <c r="J15" s="1">
        <v>1</v>
      </c>
      <c r="K15" s="1">
        <v>1500</v>
      </c>
      <c r="L15" s="1">
        <f>VLOOKUP(A15,'[1]LOOKUP DATA'!$A$2:$D$300,4,0)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47"/>
      <c r="X15" s="1">
        <f t="shared" si="0"/>
        <v>1500</v>
      </c>
      <c r="Y15" s="12"/>
      <c r="Z15" s="12" t="s">
        <v>961</v>
      </c>
    </row>
    <row r="16" spans="1:26" s="7" customFormat="1" ht="19.5" customHeight="1" x14ac:dyDescent="0.25">
      <c r="A16" s="12" t="s">
        <v>898</v>
      </c>
      <c r="B16" s="12" t="s">
        <v>26</v>
      </c>
      <c r="C16" s="35" t="s">
        <v>27</v>
      </c>
      <c r="D16" s="12" t="s">
        <v>28</v>
      </c>
      <c r="E16" s="12" t="s">
        <v>63</v>
      </c>
      <c r="F16" s="12" t="s">
        <v>51</v>
      </c>
      <c r="G16" s="13">
        <v>45139</v>
      </c>
      <c r="H16" s="13"/>
      <c r="I16" s="1">
        <v>1500</v>
      </c>
      <c r="J16" s="1">
        <v>1</v>
      </c>
      <c r="K16" s="1">
        <v>1500</v>
      </c>
      <c r="L16" s="1">
        <f>VLOOKUP(A16,'[1]LOOKUP DATA'!$A$2:$D$300,4,0)</f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47"/>
      <c r="X16" s="1">
        <f t="shared" si="0"/>
        <v>1500</v>
      </c>
      <c r="Y16" s="12"/>
      <c r="Z16" s="12" t="s">
        <v>962</v>
      </c>
    </row>
    <row r="17" spans="1:26" s="7" customFormat="1" ht="19.5" customHeight="1" x14ac:dyDescent="0.25">
      <c r="A17" s="12" t="s">
        <v>899</v>
      </c>
      <c r="B17" s="12" t="s">
        <v>37</v>
      </c>
      <c r="C17" s="35" t="s">
        <v>38</v>
      </c>
      <c r="D17" s="12" t="s">
        <v>43</v>
      </c>
      <c r="E17" s="12" t="s">
        <v>35</v>
      </c>
      <c r="F17" s="12" t="s">
        <v>97</v>
      </c>
      <c r="G17" s="13">
        <v>45108</v>
      </c>
      <c r="H17" s="13"/>
      <c r="I17" s="1">
        <v>1500</v>
      </c>
      <c r="J17" s="1">
        <v>1</v>
      </c>
      <c r="K17" s="1">
        <v>1500</v>
      </c>
      <c r="L17" s="1">
        <f>VLOOKUP(A17,'[1]LOOKUP DATA'!$A$2:$D$300,4,0)</f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47"/>
      <c r="X17" s="1">
        <f t="shared" si="0"/>
        <v>1500</v>
      </c>
      <c r="Y17" s="12"/>
      <c r="Z17" s="12" t="s">
        <v>962</v>
      </c>
    </row>
    <row r="18" spans="1:26" s="7" customFormat="1" ht="19.5" customHeight="1" x14ac:dyDescent="0.25">
      <c r="A18" s="12" t="s">
        <v>40</v>
      </c>
      <c r="B18" s="12" t="s">
        <v>41</v>
      </c>
      <c r="C18" s="35" t="s">
        <v>42</v>
      </c>
      <c r="D18" s="12" t="s">
        <v>43</v>
      </c>
      <c r="E18" s="12" t="s">
        <v>44</v>
      </c>
      <c r="F18" s="12" t="s">
        <v>45</v>
      </c>
      <c r="G18" s="13">
        <v>41198</v>
      </c>
      <c r="H18" s="13"/>
      <c r="I18" s="1">
        <v>1500</v>
      </c>
      <c r="J18" s="1">
        <v>1</v>
      </c>
      <c r="K18" s="1">
        <v>1500</v>
      </c>
      <c r="L18" s="1">
        <f>VLOOKUP(A18,'[1]LOOKUP DATA'!$A$2:$D$300,4,0)</f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47"/>
      <c r="X18" s="1">
        <f t="shared" si="0"/>
        <v>1500</v>
      </c>
      <c r="Y18" s="12"/>
      <c r="Z18" s="12" t="s">
        <v>962</v>
      </c>
    </row>
    <row r="19" spans="1:26" s="7" customFormat="1" ht="19.5" customHeight="1" x14ac:dyDescent="0.25">
      <c r="A19" s="12" t="s">
        <v>52</v>
      </c>
      <c r="B19" s="12" t="s">
        <v>53</v>
      </c>
      <c r="C19" s="35" t="s">
        <v>54</v>
      </c>
      <c r="D19" s="12" t="s">
        <v>101</v>
      </c>
      <c r="E19" s="12" t="s">
        <v>201</v>
      </c>
      <c r="F19" s="12" t="s">
        <v>55</v>
      </c>
      <c r="G19" s="13">
        <v>41821</v>
      </c>
      <c r="H19" s="13"/>
      <c r="I19" s="1">
        <v>1500</v>
      </c>
      <c r="J19" s="1">
        <v>1</v>
      </c>
      <c r="K19" s="1">
        <v>1500</v>
      </c>
      <c r="L19" s="1">
        <f>VLOOKUP(A19,'[1]LOOKUP DATA'!$A$2:$D$300,4,0)</f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47"/>
      <c r="X19" s="1">
        <f t="shared" si="0"/>
        <v>1500</v>
      </c>
      <c r="Y19" s="12"/>
      <c r="Z19" s="12" t="s">
        <v>962</v>
      </c>
    </row>
    <row r="20" spans="1:26" s="7" customFormat="1" ht="19.5" customHeight="1" x14ac:dyDescent="0.25">
      <c r="A20" s="12" t="s">
        <v>56</v>
      </c>
      <c r="B20" s="12" t="s">
        <v>57</v>
      </c>
      <c r="C20" s="35" t="s">
        <v>58</v>
      </c>
      <c r="D20" s="12" t="s">
        <v>165</v>
      </c>
      <c r="E20" s="12" t="s">
        <v>35</v>
      </c>
      <c r="F20" s="12" t="s">
        <v>969</v>
      </c>
      <c r="G20" s="13">
        <v>41944</v>
      </c>
      <c r="H20" s="13"/>
      <c r="I20" s="1">
        <v>1500</v>
      </c>
      <c r="J20" s="1">
        <v>1</v>
      </c>
      <c r="K20" s="1">
        <v>1500</v>
      </c>
      <c r="L20" s="1">
        <f>VLOOKUP(A20,'[1]LOOKUP DATA'!$A$2:$D$300,4,0)</f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47"/>
      <c r="X20" s="1">
        <f t="shared" si="0"/>
        <v>1500</v>
      </c>
      <c r="Y20" s="12"/>
      <c r="Z20" s="12" t="s">
        <v>962</v>
      </c>
    </row>
    <row r="21" spans="1:26" s="7" customFormat="1" ht="19.5" customHeight="1" x14ac:dyDescent="0.25">
      <c r="A21" s="12" t="s">
        <v>60</v>
      </c>
      <c r="B21" s="12" t="s">
        <v>61</v>
      </c>
      <c r="C21" s="35" t="s">
        <v>62</v>
      </c>
      <c r="D21" s="12" t="s">
        <v>28</v>
      </c>
      <c r="E21" s="12" t="s">
        <v>63</v>
      </c>
      <c r="F21" s="12" t="s">
        <v>969</v>
      </c>
      <c r="G21" s="13">
        <v>42139</v>
      </c>
      <c r="H21" s="13"/>
      <c r="I21" s="1">
        <v>1500</v>
      </c>
      <c r="J21" s="1">
        <v>1</v>
      </c>
      <c r="K21" s="1">
        <v>1500</v>
      </c>
      <c r="L21" s="1">
        <f>VLOOKUP(A21,'[1]LOOKUP DATA'!$A$2:$D$300,4,0)</f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47"/>
      <c r="X21" s="1">
        <f t="shared" si="0"/>
        <v>1500</v>
      </c>
      <c r="Y21" s="12"/>
      <c r="Z21" s="12" t="s">
        <v>962</v>
      </c>
    </row>
    <row r="22" spans="1:26" s="7" customFormat="1" ht="19.5" customHeight="1" x14ac:dyDescent="0.25">
      <c r="A22" s="12" t="s">
        <v>70</v>
      </c>
      <c r="B22" s="12" t="s">
        <v>71</v>
      </c>
      <c r="C22" s="35" t="s">
        <v>72</v>
      </c>
      <c r="D22" s="12" t="s">
        <v>165</v>
      </c>
      <c r="E22" s="12" t="s">
        <v>73</v>
      </c>
      <c r="F22" s="12" t="s">
        <v>74</v>
      </c>
      <c r="G22" s="13">
        <v>42388</v>
      </c>
      <c r="H22" s="13"/>
      <c r="I22" s="1">
        <v>1500</v>
      </c>
      <c r="J22" s="1">
        <v>1</v>
      </c>
      <c r="K22" s="1">
        <v>1500</v>
      </c>
      <c r="L22" s="1">
        <f>VLOOKUP(A22,'[1]LOOKUP DATA'!$A$2:$D$300,4,0)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47"/>
      <c r="X22" s="1">
        <f t="shared" si="0"/>
        <v>1500</v>
      </c>
      <c r="Y22" s="12"/>
      <c r="Z22" s="12" t="s">
        <v>962</v>
      </c>
    </row>
    <row r="23" spans="1:26" s="7" customFormat="1" ht="19.5" customHeight="1" x14ac:dyDescent="0.25">
      <c r="A23" s="12" t="s">
        <v>93</v>
      </c>
      <c r="B23" s="12" t="s">
        <v>94</v>
      </c>
      <c r="C23" s="35" t="s">
        <v>95</v>
      </c>
      <c r="D23" s="12" t="s">
        <v>82</v>
      </c>
      <c r="E23" s="12" t="s">
        <v>96</v>
      </c>
      <c r="F23" s="12" t="s">
        <v>97</v>
      </c>
      <c r="G23" s="13">
        <v>42493</v>
      </c>
      <c r="H23" s="13"/>
      <c r="I23" s="1">
        <v>1500</v>
      </c>
      <c r="J23" s="1">
        <v>1</v>
      </c>
      <c r="K23" s="1">
        <v>1500</v>
      </c>
      <c r="L23" s="1">
        <f>VLOOKUP(A23,'[1]LOOKUP DATA'!$A$2:$D$300,4,0)</f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47"/>
      <c r="X23" s="1">
        <f t="shared" si="0"/>
        <v>1500</v>
      </c>
      <c r="Y23" s="12"/>
      <c r="Z23" s="12" t="s">
        <v>962</v>
      </c>
    </row>
    <row r="24" spans="1:26" s="7" customFormat="1" ht="19.5" customHeight="1" x14ac:dyDescent="0.25">
      <c r="A24" s="12" t="s">
        <v>126</v>
      </c>
      <c r="B24" s="12" t="s">
        <v>127</v>
      </c>
      <c r="C24" s="35" t="s">
        <v>128</v>
      </c>
      <c r="D24" s="12" t="s">
        <v>34</v>
      </c>
      <c r="E24" s="12" t="s">
        <v>129</v>
      </c>
      <c r="F24" s="12" t="s">
        <v>74</v>
      </c>
      <c r="G24" s="13">
        <v>42738</v>
      </c>
      <c r="H24" s="13"/>
      <c r="I24" s="1">
        <v>1500</v>
      </c>
      <c r="J24" s="1">
        <v>1</v>
      </c>
      <c r="K24" s="1">
        <v>1500</v>
      </c>
      <c r="L24" s="69">
        <f>VLOOKUP(A24,'[1]LOOKUP DATA'!$A$2:$D$300,4,0)</f>
        <v>124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47"/>
      <c r="X24" s="1">
        <f t="shared" si="0"/>
        <v>1376</v>
      </c>
      <c r="Y24" s="12"/>
      <c r="Z24" s="12" t="s">
        <v>962</v>
      </c>
    </row>
    <row r="25" spans="1:26" s="7" customFormat="1" ht="19.5" customHeight="1" x14ac:dyDescent="0.25">
      <c r="A25" s="12" t="s">
        <v>133</v>
      </c>
      <c r="B25" s="12" t="s">
        <v>134</v>
      </c>
      <c r="C25" s="35" t="s">
        <v>135</v>
      </c>
      <c r="D25" s="12" t="s">
        <v>59</v>
      </c>
      <c r="E25" s="12" t="s">
        <v>35</v>
      </c>
      <c r="F25" s="12" t="s">
        <v>55</v>
      </c>
      <c r="G25" s="13">
        <v>42828</v>
      </c>
      <c r="H25" s="13"/>
      <c r="I25" s="1">
        <v>1500</v>
      </c>
      <c r="J25" s="1">
        <v>1</v>
      </c>
      <c r="K25" s="1">
        <v>1500</v>
      </c>
      <c r="L25" s="1">
        <f>VLOOKUP(A25,'[1]LOOKUP DATA'!$A$2:$D$300,4,0)</f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47"/>
      <c r="X25" s="1">
        <f t="shared" si="0"/>
        <v>1500</v>
      </c>
      <c r="Y25" s="12"/>
      <c r="Z25" s="12" t="s">
        <v>962</v>
      </c>
    </row>
    <row r="26" spans="1:26" s="7" customFormat="1" ht="19.5" customHeight="1" x14ac:dyDescent="0.25">
      <c r="A26" s="12" t="s">
        <v>159</v>
      </c>
      <c r="B26" s="12" t="s">
        <v>160</v>
      </c>
      <c r="C26" s="35" t="s">
        <v>161</v>
      </c>
      <c r="D26" s="12" t="s">
        <v>67</v>
      </c>
      <c r="E26" s="12" t="s">
        <v>151</v>
      </c>
      <c r="F26" s="12" t="s">
        <v>969</v>
      </c>
      <c r="G26" s="13">
        <v>43103</v>
      </c>
      <c r="H26" s="13"/>
      <c r="I26" s="1">
        <v>1500</v>
      </c>
      <c r="J26" s="1">
        <v>1</v>
      </c>
      <c r="K26" s="1">
        <v>1500</v>
      </c>
      <c r="L26" s="1">
        <f>VLOOKUP(A26,'[1]LOOKUP DATA'!$A$2:$D$300,4,0)</f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47"/>
      <c r="X26" s="1">
        <f t="shared" si="0"/>
        <v>1500</v>
      </c>
      <c r="Y26" s="12"/>
      <c r="Z26" s="12" t="s">
        <v>962</v>
      </c>
    </row>
    <row r="27" spans="1:26" s="7" customFormat="1" ht="19.5" customHeight="1" x14ac:dyDescent="0.25">
      <c r="A27" s="12" t="s">
        <v>167</v>
      </c>
      <c r="B27" s="12" t="s">
        <v>168</v>
      </c>
      <c r="C27" s="35" t="s">
        <v>169</v>
      </c>
      <c r="D27" s="12" t="s">
        <v>59</v>
      </c>
      <c r="E27" s="12" t="s">
        <v>35</v>
      </c>
      <c r="F27" s="12" t="s">
        <v>55</v>
      </c>
      <c r="G27" s="13">
        <v>43115</v>
      </c>
      <c r="H27" s="13"/>
      <c r="I27" s="1">
        <v>1500</v>
      </c>
      <c r="J27" s="1">
        <v>1</v>
      </c>
      <c r="K27" s="1">
        <v>1500</v>
      </c>
      <c r="L27" s="1">
        <f>VLOOKUP(A27,'[1]LOOKUP DATA'!$A$2:$D$300,4,0)</f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47"/>
      <c r="X27" s="1">
        <f t="shared" si="0"/>
        <v>1500</v>
      </c>
      <c r="Y27" s="12"/>
      <c r="Z27" s="12" t="s">
        <v>962</v>
      </c>
    </row>
    <row r="28" spans="1:26" s="7" customFormat="1" ht="19.5" customHeight="1" x14ac:dyDescent="0.25">
      <c r="A28" s="12" t="s">
        <v>170</v>
      </c>
      <c r="B28" s="12" t="s">
        <v>171</v>
      </c>
      <c r="C28" s="35" t="s">
        <v>172</v>
      </c>
      <c r="D28" s="12" t="s">
        <v>101</v>
      </c>
      <c r="E28" s="12" t="s">
        <v>35</v>
      </c>
      <c r="F28" s="12" t="s">
        <v>439</v>
      </c>
      <c r="G28" s="13">
        <v>43213</v>
      </c>
      <c r="H28" s="13"/>
      <c r="I28" s="1">
        <v>1500</v>
      </c>
      <c r="J28" s="1">
        <v>1</v>
      </c>
      <c r="K28" s="1">
        <v>1500</v>
      </c>
      <c r="L28" s="1">
        <f>VLOOKUP(A28,'[1]LOOKUP DATA'!$A$2:$D$300,4,0)</f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47"/>
      <c r="X28" s="1">
        <f t="shared" si="0"/>
        <v>1500</v>
      </c>
      <c r="Y28" s="12"/>
      <c r="Z28" s="12" t="s">
        <v>962</v>
      </c>
    </row>
    <row r="29" spans="1:26" s="7" customFormat="1" ht="19.5" customHeight="1" x14ac:dyDescent="0.25">
      <c r="A29" s="12" t="s">
        <v>173</v>
      </c>
      <c r="B29" s="12" t="s">
        <v>174</v>
      </c>
      <c r="C29" s="35" t="s">
        <v>175</v>
      </c>
      <c r="D29" s="12" t="s">
        <v>34</v>
      </c>
      <c r="E29" s="12" t="s">
        <v>35</v>
      </c>
      <c r="F29" s="12" t="s">
        <v>51</v>
      </c>
      <c r="G29" s="13">
        <v>45139</v>
      </c>
      <c r="H29" s="13"/>
      <c r="I29" s="1">
        <v>1500</v>
      </c>
      <c r="J29" s="1">
        <v>1</v>
      </c>
      <c r="K29" s="1">
        <v>1500</v>
      </c>
      <c r="L29" s="1">
        <f>VLOOKUP(A29,'[1]LOOKUP DATA'!$A$2:$D$300,4,0)</f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47"/>
      <c r="X29" s="1">
        <f t="shared" si="0"/>
        <v>1500</v>
      </c>
      <c r="Y29" s="12"/>
      <c r="Z29" s="12" t="s">
        <v>962</v>
      </c>
    </row>
    <row r="30" spans="1:26" s="7" customFormat="1" ht="19.5" customHeight="1" x14ac:dyDescent="0.25">
      <c r="A30" s="12" t="s">
        <v>179</v>
      </c>
      <c r="B30" s="12" t="s">
        <v>180</v>
      </c>
      <c r="C30" s="35" t="s">
        <v>181</v>
      </c>
      <c r="D30" s="12" t="s">
        <v>43</v>
      </c>
      <c r="E30" s="12" t="s">
        <v>970</v>
      </c>
      <c r="F30" s="12" t="s">
        <v>45</v>
      </c>
      <c r="G30" s="13">
        <v>43437</v>
      </c>
      <c r="H30" s="13"/>
      <c r="I30" s="1">
        <v>1500</v>
      </c>
      <c r="J30" s="1">
        <v>1</v>
      </c>
      <c r="K30" s="1">
        <v>1500</v>
      </c>
      <c r="L30" s="69">
        <f>VLOOKUP(A30,'[1]LOOKUP DATA'!$A$2:$D$300,4,0)</f>
        <v>37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47"/>
      <c r="X30" s="1">
        <f t="shared" si="0"/>
        <v>1463</v>
      </c>
      <c r="Y30" s="12"/>
      <c r="Z30" s="12" t="s">
        <v>962</v>
      </c>
    </row>
    <row r="31" spans="1:26" s="7" customFormat="1" ht="19.5" customHeight="1" x14ac:dyDescent="0.25">
      <c r="A31" s="12" t="s">
        <v>195</v>
      </c>
      <c r="B31" s="12" t="s">
        <v>196</v>
      </c>
      <c r="C31" s="35" t="s">
        <v>197</v>
      </c>
      <c r="D31" s="12" t="s">
        <v>59</v>
      </c>
      <c r="E31" s="12" t="s">
        <v>35</v>
      </c>
      <c r="F31" s="12" t="s">
        <v>398</v>
      </c>
      <c r="G31" s="13">
        <v>43545</v>
      </c>
      <c r="H31" s="25"/>
      <c r="I31" s="1">
        <v>1500</v>
      </c>
      <c r="J31" s="1">
        <v>1</v>
      </c>
      <c r="K31" s="1">
        <v>1500</v>
      </c>
      <c r="L31" s="69">
        <f>VLOOKUP(A31,'[1]LOOKUP DATA'!$A$2:$D$300,4,0)</f>
        <v>66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47"/>
      <c r="X31" s="1">
        <f t="shared" ref="X31:X60" si="1">K31-(SUM(L31:W31))</f>
        <v>1434</v>
      </c>
      <c r="Y31" s="12"/>
      <c r="Z31" s="12" t="s">
        <v>962</v>
      </c>
    </row>
    <row r="32" spans="1:26" s="7" customFormat="1" ht="19.5" customHeight="1" x14ac:dyDescent="0.25">
      <c r="A32" s="12" t="s">
        <v>202</v>
      </c>
      <c r="B32" s="12" t="s">
        <v>203</v>
      </c>
      <c r="C32" s="35" t="s">
        <v>204</v>
      </c>
      <c r="D32" s="12" t="s">
        <v>67</v>
      </c>
      <c r="E32" s="12" t="s">
        <v>205</v>
      </c>
      <c r="F32" s="12" t="s">
        <v>206</v>
      </c>
      <c r="G32" s="13">
        <v>43682</v>
      </c>
      <c r="H32" s="13">
        <v>45875</v>
      </c>
      <c r="I32" s="1">
        <v>1500</v>
      </c>
      <c r="J32" s="1">
        <v>0.59726027397260273</v>
      </c>
      <c r="K32" s="1">
        <v>895.89041095890411</v>
      </c>
      <c r="L32" s="1">
        <f>VLOOKUP(A32,'[1]LOOKUP DATA'!$A$2:$D$300,4,0)</f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47"/>
      <c r="X32" s="1">
        <f t="shared" si="1"/>
        <v>895.89041095890411</v>
      </c>
      <c r="Y32" s="12"/>
      <c r="Z32" s="12" t="s">
        <v>962</v>
      </c>
    </row>
    <row r="33" spans="1:26" s="7" customFormat="1" ht="19.5" customHeight="1" x14ac:dyDescent="0.25">
      <c r="A33" s="12" t="s">
        <v>212</v>
      </c>
      <c r="B33" s="12" t="s">
        <v>213</v>
      </c>
      <c r="C33" s="35" t="s">
        <v>214</v>
      </c>
      <c r="D33" s="12" t="s">
        <v>59</v>
      </c>
      <c r="E33" s="12" t="s">
        <v>35</v>
      </c>
      <c r="F33" s="12" t="s">
        <v>55</v>
      </c>
      <c r="G33" s="13">
        <v>43745</v>
      </c>
      <c r="H33" s="13"/>
      <c r="I33" s="1">
        <v>1500</v>
      </c>
      <c r="J33" s="1">
        <v>1</v>
      </c>
      <c r="K33" s="1">
        <v>1500</v>
      </c>
      <c r="L33" s="1">
        <f>VLOOKUP(A33,'[1]LOOKUP DATA'!$A$2:$D$300,4,0)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47"/>
      <c r="X33" s="1">
        <f t="shared" si="1"/>
        <v>1500</v>
      </c>
      <c r="Y33" s="12"/>
      <c r="Z33" s="12" t="s">
        <v>962</v>
      </c>
    </row>
    <row r="34" spans="1:26" s="7" customFormat="1" ht="19.5" customHeight="1" x14ac:dyDescent="0.25">
      <c r="A34" s="12" t="s">
        <v>215</v>
      </c>
      <c r="B34" s="12" t="s">
        <v>216</v>
      </c>
      <c r="C34" s="35" t="s">
        <v>217</v>
      </c>
      <c r="D34" s="12" t="s">
        <v>28</v>
      </c>
      <c r="E34" s="12" t="s">
        <v>63</v>
      </c>
      <c r="F34" s="12" t="s">
        <v>55</v>
      </c>
      <c r="G34" s="13">
        <v>43773</v>
      </c>
      <c r="H34" s="13">
        <v>45966</v>
      </c>
      <c r="I34" s="1">
        <v>1500</v>
      </c>
      <c r="J34" s="1">
        <v>0.84657534246575339</v>
      </c>
      <c r="K34" s="1">
        <v>1269.8630136986301</v>
      </c>
      <c r="L34" s="1">
        <f>VLOOKUP(A34,'[1]LOOKUP DATA'!$A$2:$D$300,4,0)</f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47"/>
      <c r="X34" s="1">
        <f t="shared" si="1"/>
        <v>1269.8630136986301</v>
      </c>
      <c r="Y34" s="12"/>
      <c r="Z34" s="12" t="s">
        <v>962</v>
      </c>
    </row>
    <row r="35" spans="1:26" s="7" customFormat="1" ht="19.5" customHeight="1" x14ac:dyDescent="0.25">
      <c r="A35" s="12" t="s">
        <v>218</v>
      </c>
      <c r="B35" s="12" t="s">
        <v>219</v>
      </c>
      <c r="C35" s="35" t="s">
        <v>220</v>
      </c>
      <c r="D35" s="12" t="s">
        <v>59</v>
      </c>
      <c r="E35" s="12" t="s">
        <v>221</v>
      </c>
      <c r="F35" s="12" t="s">
        <v>222</v>
      </c>
      <c r="G35" s="13">
        <v>43865</v>
      </c>
      <c r="H35" s="13"/>
      <c r="I35" s="1">
        <v>1500</v>
      </c>
      <c r="J35" s="1">
        <v>1</v>
      </c>
      <c r="K35" s="1">
        <v>1500</v>
      </c>
      <c r="L35" s="1">
        <f>VLOOKUP(A35,'[1]LOOKUP DATA'!$A$2:$D$300,4,0)</f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47"/>
      <c r="X35" s="1">
        <f t="shared" si="1"/>
        <v>1500</v>
      </c>
      <c r="Y35" s="12"/>
      <c r="Z35" s="12" t="s">
        <v>962</v>
      </c>
    </row>
    <row r="36" spans="1:26" s="7" customFormat="1" ht="19.5" customHeight="1" x14ac:dyDescent="0.25">
      <c r="A36" s="12" t="s">
        <v>223</v>
      </c>
      <c r="B36" s="12" t="s">
        <v>224</v>
      </c>
      <c r="C36" s="35" t="s">
        <v>225</v>
      </c>
      <c r="D36" s="12" t="s">
        <v>165</v>
      </c>
      <c r="E36" s="12" t="s">
        <v>35</v>
      </c>
      <c r="F36" s="12" t="s">
        <v>97</v>
      </c>
      <c r="G36" s="13">
        <v>43858</v>
      </c>
      <c r="H36" s="13"/>
      <c r="I36" s="1">
        <v>1500</v>
      </c>
      <c r="J36" s="1">
        <v>1</v>
      </c>
      <c r="K36" s="1">
        <v>1500</v>
      </c>
      <c r="L36" s="1">
        <f>VLOOKUP(A36,'[1]LOOKUP DATA'!$A$2:$D$300,4,0)</f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47"/>
      <c r="X36" s="1">
        <f t="shared" si="1"/>
        <v>1500</v>
      </c>
      <c r="Y36" s="12"/>
      <c r="Z36" s="12" t="s">
        <v>962</v>
      </c>
    </row>
    <row r="37" spans="1:26" s="7" customFormat="1" ht="19.5" customHeight="1" x14ac:dyDescent="0.25">
      <c r="A37" s="12" t="s">
        <v>236</v>
      </c>
      <c r="B37" s="12" t="s">
        <v>237</v>
      </c>
      <c r="C37" s="35" t="s">
        <v>238</v>
      </c>
      <c r="D37" s="12" t="s">
        <v>34</v>
      </c>
      <c r="E37" s="12" t="s">
        <v>971</v>
      </c>
      <c r="F37" s="12" t="s">
        <v>45</v>
      </c>
      <c r="G37" s="13">
        <v>44183</v>
      </c>
      <c r="H37" s="13"/>
      <c r="I37" s="1">
        <v>1500</v>
      </c>
      <c r="J37" s="1">
        <v>1</v>
      </c>
      <c r="K37" s="1">
        <v>1500</v>
      </c>
      <c r="L37" s="1">
        <f>VLOOKUP(A37,'[1]LOOKUP DATA'!$A$2:$D$300,4,0)</f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47"/>
      <c r="X37" s="1">
        <f t="shared" si="1"/>
        <v>1500</v>
      </c>
      <c r="Y37" s="12"/>
      <c r="Z37" s="12" t="s">
        <v>962</v>
      </c>
    </row>
    <row r="38" spans="1:26" s="7" customFormat="1" ht="19.5" customHeight="1" x14ac:dyDescent="0.25">
      <c r="A38" s="12" t="s">
        <v>239</v>
      </c>
      <c r="B38" s="12" t="s">
        <v>240</v>
      </c>
      <c r="C38" s="35" t="s">
        <v>241</v>
      </c>
      <c r="D38" s="12" t="s">
        <v>59</v>
      </c>
      <c r="E38" s="12" t="s">
        <v>35</v>
      </c>
      <c r="F38" s="12" t="s">
        <v>206</v>
      </c>
      <c r="G38" s="13">
        <v>44986</v>
      </c>
      <c r="H38" s="25"/>
      <c r="I38" s="1">
        <v>1500</v>
      </c>
      <c r="J38" s="1">
        <v>1</v>
      </c>
      <c r="K38" s="1">
        <v>1500</v>
      </c>
      <c r="L38" s="1">
        <f>VLOOKUP(A38,'[1]LOOKUP DATA'!$A$2:$D$300,4,0)</f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47"/>
      <c r="X38" s="1">
        <f t="shared" si="1"/>
        <v>1500</v>
      </c>
      <c r="Y38" s="12"/>
      <c r="Z38" s="12" t="s">
        <v>962</v>
      </c>
    </row>
    <row r="39" spans="1:26" s="7" customFormat="1" ht="19.5" customHeight="1" x14ac:dyDescent="0.25">
      <c r="A39" s="12" t="s">
        <v>248</v>
      </c>
      <c r="B39" s="12" t="s">
        <v>249</v>
      </c>
      <c r="C39" s="35" t="s">
        <v>250</v>
      </c>
      <c r="D39" s="12" t="s">
        <v>59</v>
      </c>
      <c r="E39" s="12" t="s">
        <v>35</v>
      </c>
      <c r="F39" s="12" t="s">
        <v>206</v>
      </c>
      <c r="G39" s="13">
        <v>44271</v>
      </c>
      <c r="H39" s="25"/>
      <c r="I39" s="1">
        <v>1500</v>
      </c>
      <c r="J39" s="1">
        <v>1</v>
      </c>
      <c r="K39" s="1">
        <v>1500</v>
      </c>
      <c r="L39" s="69">
        <f>VLOOKUP(A39,'[1]LOOKUP DATA'!$A$2:$D$300,4,0)</f>
        <v>163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47"/>
      <c r="X39" s="1">
        <f t="shared" si="1"/>
        <v>1337</v>
      </c>
      <c r="Y39" s="12"/>
      <c r="Z39" s="12" t="s">
        <v>962</v>
      </c>
    </row>
    <row r="40" spans="1:26" s="7" customFormat="1" ht="19.5" customHeight="1" x14ac:dyDescent="0.25">
      <c r="A40" s="12" t="s">
        <v>260</v>
      </c>
      <c r="B40" s="12" t="s">
        <v>261</v>
      </c>
      <c r="C40" s="35" t="s">
        <v>262</v>
      </c>
      <c r="D40" s="12" t="s">
        <v>101</v>
      </c>
      <c r="E40" s="12" t="s">
        <v>35</v>
      </c>
      <c r="F40" s="12" t="s">
        <v>337</v>
      </c>
      <c r="G40" s="13">
        <v>44364</v>
      </c>
      <c r="H40" s="13"/>
      <c r="I40" s="1">
        <v>1500</v>
      </c>
      <c r="J40" s="1">
        <v>1</v>
      </c>
      <c r="K40" s="1">
        <v>1500</v>
      </c>
      <c r="L40" s="1">
        <f>VLOOKUP(A40,'[1]LOOKUP DATA'!$A$2:$D$300,4,0)</f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47"/>
      <c r="X40" s="1">
        <f t="shared" si="1"/>
        <v>1500</v>
      </c>
      <c r="Y40" s="12"/>
      <c r="Z40" s="12" t="s">
        <v>962</v>
      </c>
    </row>
    <row r="41" spans="1:26" s="7" customFormat="1" ht="19.5" customHeight="1" x14ac:dyDescent="0.25">
      <c r="A41" s="12" t="s">
        <v>263</v>
      </c>
      <c r="B41" s="12" t="s">
        <v>264</v>
      </c>
      <c r="C41" s="35" t="s">
        <v>265</v>
      </c>
      <c r="D41" s="12" t="s">
        <v>43</v>
      </c>
      <c r="E41" s="12" t="s">
        <v>35</v>
      </c>
      <c r="F41" s="12" t="s">
        <v>398</v>
      </c>
      <c r="G41" s="13">
        <v>44389</v>
      </c>
      <c r="H41" s="13"/>
      <c r="I41" s="1">
        <v>1500</v>
      </c>
      <c r="J41" s="1">
        <v>1</v>
      </c>
      <c r="K41" s="1">
        <v>1500</v>
      </c>
      <c r="L41" s="69">
        <f>VLOOKUP(A41,'[1]LOOKUP DATA'!$A$2:$D$300,4,0)</f>
        <v>129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47"/>
      <c r="X41" s="1">
        <f t="shared" si="1"/>
        <v>1371</v>
      </c>
      <c r="Y41" s="12"/>
      <c r="Z41" s="12" t="s">
        <v>962</v>
      </c>
    </row>
    <row r="42" spans="1:26" s="7" customFormat="1" ht="19.5" customHeight="1" x14ac:dyDescent="0.25">
      <c r="A42" s="12" t="s">
        <v>269</v>
      </c>
      <c r="B42" s="12" t="s">
        <v>270</v>
      </c>
      <c r="C42" s="35" t="s">
        <v>271</v>
      </c>
      <c r="D42" s="12" t="s">
        <v>82</v>
      </c>
      <c r="E42" s="12" t="s">
        <v>151</v>
      </c>
      <c r="F42" s="12" t="s">
        <v>206</v>
      </c>
      <c r="G42" s="13">
        <v>44494</v>
      </c>
      <c r="H42" s="13"/>
      <c r="I42" s="1">
        <v>1500</v>
      </c>
      <c r="J42" s="1">
        <v>1</v>
      </c>
      <c r="K42" s="1">
        <v>1500</v>
      </c>
      <c r="L42" s="69">
        <f>VLOOKUP(A42,'[1]LOOKUP DATA'!$A$2:$D$300,4,0)</f>
        <v>114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47"/>
      <c r="X42" s="1">
        <f t="shared" si="1"/>
        <v>1386</v>
      </c>
      <c r="Y42" s="12"/>
      <c r="Z42" s="12" t="s">
        <v>962</v>
      </c>
    </row>
    <row r="43" spans="1:26" s="7" customFormat="1" ht="19.5" customHeight="1" x14ac:dyDescent="0.25">
      <c r="A43" s="12" t="s">
        <v>275</v>
      </c>
      <c r="B43" s="12" t="s">
        <v>276</v>
      </c>
      <c r="C43" s="35" t="s">
        <v>277</v>
      </c>
      <c r="D43" s="12" t="s">
        <v>43</v>
      </c>
      <c r="E43" s="12" t="s">
        <v>35</v>
      </c>
      <c r="F43" s="12" t="s">
        <v>398</v>
      </c>
      <c r="G43" s="13">
        <v>44564</v>
      </c>
      <c r="H43" s="13"/>
      <c r="I43" s="1">
        <v>1500</v>
      </c>
      <c r="J43" s="1">
        <v>1</v>
      </c>
      <c r="K43" s="1">
        <v>1500</v>
      </c>
      <c r="L43" s="1">
        <f>VLOOKUP(A43,'[1]LOOKUP DATA'!$A$2:$D$300,4,0)</f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47"/>
      <c r="X43" s="1">
        <f t="shared" si="1"/>
        <v>1500</v>
      </c>
      <c r="Y43" s="12"/>
      <c r="Z43" s="12" t="s">
        <v>962</v>
      </c>
    </row>
    <row r="44" spans="1:26" s="7" customFormat="1" ht="19.5" customHeight="1" x14ac:dyDescent="0.25">
      <c r="A44" s="12" t="s">
        <v>291</v>
      </c>
      <c r="B44" s="12" t="s">
        <v>292</v>
      </c>
      <c r="C44" s="35" t="s">
        <v>293</v>
      </c>
      <c r="D44" s="12" t="s">
        <v>67</v>
      </c>
      <c r="E44" s="12" t="s">
        <v>96</v>
      </c>
      <c r="F44" s="12" t="s">
        <v>97</v>
      </c>
      <c r="G44" s="13">
        <v>44621</v>
      </c>
      <c r="H44" s="25"/>
      <c r="I44" s="1">
        <v>1500</v>
      </c>
      <c r="J44" s="1">
        <v>1</v>
      </c>
      <c r="K44" s="1">
        <v>1500</v>
      </c>
      <c r="L44" s="69">
        <f>VLOOKUP(A44,'[1]LOOKUP DATA'!$A$2:$D$300,4,0)</f>
        <v>93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47"/>
      <c r="X44" s="1">
        <f t="shared" si="1"/>
        <v>1407</v>
      </c>
      <c r="Y44" s="12"/>
      <c r="Z44" s="12" t="s">
        <v>962</v>
      </c>
    </row>
    <row r="45" spans="1:26" s="7" customFormat="1" ht="19.5" customHeight="1" x14ac:dyDescent="0.25">
      <c r="A45" s="12" t="s">
        <v>297</v>
      </c>
      <c r="B45" s="12" t="s">
        <v>298</v>
      </c>
      <c r="C45" s="35" t="s">
        <v>299</v>
      </c>
      <c r="D45" s="12" t="s">
        <v>67</v>
      </c>
      <c r="E45" s="12" t="s">
        <v>136</v>
      </c>
      <c r="F45" s="12" t="s">
        <v>222</v>
      </c>
      <c r="G45" s="13">
        <v>44621</v>
      </c>
      <c r="H45" s="13"/>
      <c r="I45" s="1">
        <v>1500</v>
      </c>
      <c r="J45" s="1">
        <v>1</v>
      </c>
      <c r="K45" s="1">
        <v>1500</v>
      </c>
      <c r="L45" s="69">
        <f>VLOOKUP(A45,'[1]LOOKUP DATA'!$A$2:$D$300,4,0)</f>
        <v>125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47"/>
      <c r="X45" s="1">
        <f t="shared" si="1"/>
        <v>1375</v>
      </c>
      <c r="Y45" s="12"/>
      <c r="Z45" s="12" t="s">
        <v>962</v>
      </c>
    </row>
    <row r="46" spans="1:26" s="7" customFormat="1" ht="19.5" customHeight="1" x14ac:dyDescent="0.25">
      <c r="A46" s="12" t="s">
        <v>307</v>
      </c>
      <c r="B46" s="12" t="s">
        <v>308</v>
      </c>
      <c r="C46" s="35" t="s">
        <v>309</v>
      </c>
      <c r="D46" s="12" t="s">
        <v>165</v>
      </c>
      <c r="E46" s="12" t="s">
        <v>35</v>
      </c>
      <c r="F46" s="12" t="s">
        <v>969</v>
      </c>
      <c r="G46" s="13">
        <v>44648</v>
      </c>
      <c r="H46" s="25">
        <v>45744</v>
      </c>
      <c r="I46" s="1">
        <v>1500</v>
      </c>
      <c r="J46" s="1">
        <v>0.23835616438356164</v>
      </c>
      <c r="K46" s="1">
        <v>357.53424657534248</v>
      </c>
      <c r="L46" s="69">
        <f>VLOOKUP(A46,'[1]LOOKUP DATA'!$A$2:$D$300,4,0)</f>
        <v>80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47"/>
      <c r="X46" s="1">
        <f t="shared" si="1"/>
        <v>277.53424657534248</v>
      </c>
      <c r="Y46" s="12"/>
      <c r="Z46" s="12" t="s">
        <v>962</v>
      </c>
    </row>
    <row r="47" spans="1:26" s="7" customFormat="1" ht="19.5" customHeight="1" x14ac:dyDescent="0.25">
      <c r="A47" s="12" t="s">
        <v>310</v>
      </c>
      <c r="B47" s="12" t="s">
        <v>311</v>
      </c>
      <c r="C47" s="35" t="s">
        <v>312</v>
      </c>
      <c r="D47" s="12" t="s">
        <v>165</v>
      </c>
      <c r="E47" s="12" t="s">
        <v>44</v>
      </c>
      <c r="F47" s="12" t="s">
        <v>152</v>
      </c>
      <c r="G47" s="13">
        <v>44682</v>
      </c>
      <c r="H47" s="25"/>
      <c r="I47" s="1">
        <v>1500</v>
      </c>
      <c r="J47" s="1">
        <v>1</v>
      </c>
      <c r="K47" s="1">
        <v>1500</v>
      </c>
      <c r="L47" s="1">
        <f>VLOOKUP(A47,'[1]LOOKUP DATA'!$A$2:$D$300,4,0)</f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47"/>
      <c r="X47" s="1">
        <f t="shared" si="1"/>
        <v>1500</v>
      </c>
      <c r="Y47" s="12"/>
      <c r="Z47" s="12" t="s">
        <v>962</v>
      </c>
    </row>
    <row r="48" spans="1:26" s="7" customFormat="1" ht="19.5" customHeight="1" x14ac:dyDescent="0.25">
      <c r="A48" s="12" t="s">
        <v>313</v>
      </c>
      <c r="B48" s="12" t="s">
        <v>314</v>
      </c>
      <c r="C48" s="35" t="s">
        <v>315</v>
      </c>
      <c r="D48" s="12" t="s">
        <v>59</v>
      </c>
      <c r="E48" s="12" t="s">
        <v>35</v>
      </c>
      <c r="F48" s="12" t="s">
        <v>398</v>
      </c>
      <c r="G48" s="13">
        <v>44713</v>
      </c>
      <c r="H48" s="25"/>
      <c r="I48" s="1">
        <v>1500</v>
      </c>
      <c r="J48" s="1">
        <v>1</v>
      </c>
      <c r="K48" s="1">
        <v>1500</v>
      </c>
      <c r="L48" s="1">
        <f>VLOOKUP(A48,'[1]LOOKUP DATA'!$A$2:$D$300,4,0)</f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47"/>
      <c r="X48" s="1">
        <f t="shared" si="1"/>
        <v>1500</v>
      </c>
      <c r="Y48" s="12"/>
      <c r="Z48" s="12" t="s">
        <v>962</v>
      </c>
    </row>
    <row r="49" spans="1:26" s="7" customFormat="1" ht="19.5" customHeight="1" x14ac:dyDescent="0.25">
      <c r="A49" s="12" t="s">
        <v>900</v>
      </c>
      <c r="B49" s="12" t="s">
        <v>322</v>
      </c>
      <c r="C49" s="35" t="s">
        <v>323</v>
      </c>
      <c r="D49" s="12" t="s">
        <v>101</v>
      </c>
      <c r="E49" s="12" t="s">
        <v>287</v>
      </c>
      <c r="F49" s="12" t="s">
        <v>51</v>
      </c>
      <c r="G49" s="13">
        <v>45139</v>
      </c>
      <c r="H49" s="25">
        <v>46221</v>
      </c>
      <c r="I49" s="1">
        <v>1500</v>
      </c>
      <c r="J49" s="1">
        <v>1</v>
      </c>
      <c r="K49" s="1">
        <v>1500</v>
      </c>
      <c r="L49" s="1">
        <f>VLOOKUP(A49,'[1]LOOKUP DATA'!$A$2:$D$300,4,0)</f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47"/>
      <c r="X49" s="1">
        <f t="shared" si="1"/>
        <v>1500</v>
      </c>
      <c r="Y49" s="12"/>
      <c r="Z49" s="12" t="s">
        <v>962</v>
      </c>
    </row>
    <row r="50" spans="1:26" s="7" customFormat="1" ht="19.5" customHeight="1" x14ac:dyDescent="0.25">
      <c r="A50" s="12" t="s">
        <v>327</v>
      </c>
      <c r="B50" s="12" t="s">
        <v>328</v>
      </c>
      <c r="C50" s="35" t="s">
        <v>329</v>
      </c>
      <c r="D50" s="12" t="s">
        <v>82</v>
      </c>
      <c r="E50" s="12" t="s">
        <v>330</v>
      </c>
      <c r="F50" s="12" t="s">
        <v>222</v>
      </c>
      <c r="G50" s="13">
        <v>44768</v>
      </c>
      <c r="H50" s="25">
        <v>46229</v>
      </c>
      <c r="I50" s="1">
        <v>1500</v>
      </c>
      <c r="J50" s="1">
        <v>1</v>
      </c>
      <c r="K50" s="1">
        <v>1500</v>
      </c>
      <c r="L50" s="1">
        <f>VLOOKUP(A50,'[1]LOOKUP DATA'!$A$2:$D$300,4,0)</f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47"/>
      <c r="X50" s="1">
        <f t="shared" si="1"/>
        <v>1500</v>
      </c>
      <c r="Y50" s="12"/>
      <c r="Z50" s="12" t="s">
        <v>962</v>
      </c>
    </row>
    <row r="51" spans="1:26" s="7" customFormat="1" ht="19.5" customHeight="1" x14ac:dyDescent="0.25">
      <c r="A51" s="12" t="s">
        <v>331</v>
      </c>
      <c r="B51" s="12" t="s">
        <v>332</v>
      </c>
      <c r="C51" s="35" t="s">
        <v>333</v>
      </c>
      <c r="D51" s="12" t="s">
        <v>82</v>
      </c>
      <c r="E51" s="12" t="s">
        <v>151</v>
      </c>
      <c r="F51" s="12" t="s">
        <v>398</v>
      </c>
      <c r="G51" s="13">
        <v>44775</v>
      </c>
      <c r="H51" s="25"/>
      <c r="I51" s="1">
        <v>1500</v>
      </c>
      <c r="J51" s="1">
        <v>1</v>
      </c>
      <c r="K51" s="1">
        <v>1500</v>
      </c>
      <c r="L51" s="1">
        <f>VLOOKUP(A51,'[1]LOOKUP DATA'!$A$2:$D$300,4,0)</f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47"/>
      <c r="X51" s="1">
        <f t="shared" si="1"/>
        <v>1500</v>
      </c>
      <c r="Y51" s="12"/>
      <c r="Z51" s="12" t="s">
        <v>962</v>
      </c>
    </row>
    <row r="52" spans="1:26" s="7" customFormat="1" ht="19.5" customHeight="1" x14ac:dyDescent="0.25">
      <c r="A52" s="12" t="s">
        <v>334</v>
      </c>
      <c r="B52" s="12" t="s">
        <v>335</v>
      </c>
      <c r="C52" s="35" t="s">
        <v>336</v>
      </c>
      <c r="D52" s="12" t="s">
        <v>59</v>
      </c>
      <c r="E52" s="12" t="s">
        <v>35</v>
      </c>
      <c r="F52" s="12" t="s">
        <v>337</v>
      </c>
      <c r="G52" s="13">
        <v>44771</v>
      </c>
      <c r="H52" s="13"/>
      <c r="I52" s="1">
        <v>1500</v>
      </c>
      <c r="J52" s="1">
        <v>1</v>
      </c>
      <c r="K52" s="1">
        <v>1500</v>
      </c>
      <c r="L52" s="69">
        <f>VLOOKUP(A52,'[1]LOOKUP DATA'!$A$2:$D$300,4,0)</f>
        <v>155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47"/>
      <c r="X52" s="1">
        <f t="shared" si="1"/>
        <v>1345</v>
      </c>
      <c r="Y52" s="12"/>
      <c r="Z52" s="12" t="s">
        <v>962</v>
      </c>
    </row>
    <row r="53" spans="1:26" s="7" customFormat="1" ht="19.5" customHeight="1" x14ac:dyDescent="0.25">
      <c r="A53" s="12" t="s">
        <v>338</v>
      </c>
      <c r="B53" s="12" t="s">
        <v>339</v>
      </c>
      <c r="C53" s="35" t="s">
        <v>340</v>
      </c>
      <c r="D53" s="12" t="s">
        <v>43</v>
      </c>
      <c r="E53" s="12" t="s">
        <v>341</v>
      </c>
      <c r="F53" s="12" t="s">
        <v>152</v>
      </c>
      <c r="G53" s="13">
        <v>44788</v>
      </c>
      <c r="H53" s="13">
        <v>45869</v>
      </c>
      <c r="I53" s="1">
        <v>1500</v>
      </c>
      <c r="J53" s="1">
        <v>0.58082191780821912</v>
      </c>
      <c r="K53" s="1">
        <v>871.23287671232868</v>
      </c>
      <c r="L53" s="1">
        <f>VLOOKUP(A53,'[1]LOOKUP DATA'!$A$2:$D$300,4,0)</f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47"/>
      <c r="X53" s="1">
        <f t="shared" si="1"/>
        <v>871.23287671232868</v>
      </c>
      <c r="Y53" s="12"/>
      <c r="Z53" s="12" t="s">
        <v>962</v>
      </c>
    </row>
    <row r="54" spans="1:26" s="7" customFormat="1" ht="19.5" customHeight="1" x14ac:dyDescent="0.25">
      <c r="A54" s="12" t="s">
        <v>342</v>
      </c>
      <c r="B54" s="12" t="s">
        <v>343</v>
      </c>
      <c r="C54" s="35" t="s">
        <v>344</v>
      </c>
      <c r="D54" s="12" t="s">
        <v>43</v>
      </c>
      <c r="E54" s="12" t="s">
        <v>345</v>
      </c>
      <c r="F54" s="12" t="s">
        <v>152</v>
      </c>
      <c r="G54" s="13">
        <v>44805</v>
      </c>
      <c r="H54" s="13">
        <v>45869</v>
      </c>
      <c r="I54" s="1">
        <v>1500</v>
      </c>
      <c r="J54" s="1">
        <v>0.58082191780821912</v>
      </c>
      <c r="K54" s="1">
        <v>871.23287671232868</v>
      </c>
      <c r="L54" s="1">
        <f>VLOOKUP(A54,'[1]LOOKUP DATA'!$A$2:$D$300,4,0)</f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47"/>
      <c r="X54" s="1">
        <f t="shared" si="1"/>
        <v>871.23287671232868</v>
      </c>
      <c r="Y54" s="12"/>
      <c r="Z54" s="12" t="s">
        <v>962</v>
      </c>
    </row>
    <row r="55" spans="1:26" s="7" customFormat="1" ht="19.5" customHeight="1" x14ac:dyDescent="0.25">
      <c r="A55" s="12" t="s">
        <v>346</v>
      </c>
      <c r="B55" s="12" t="s">
        <v>347</v>
      </c>
      <c r="C55" s="35" t="s">
        <v>348</v>
      </c>
      <c r="D55" s="12" t="s">
        <v>43</v>
      </c>
      <c r="E55" s="12" t="s">
        <v>106</v>
      </c>
      <c r="F55" s="12" t="s">
        <v>45</v>
      </c>
      <c r="G55" s="13">
        <v>44805</v>
      </c>
      <c r="H55" s="25"/>
      <c r="I55" s="1">
        <v>1500</v>
      </c>
      <c r="J55" s="1">
        <v>1</v>
      </c>
      <c r="K55" s="1">
        <v>1500</v>
      </c>
      <c r="L55" s="69">
        <f>VLOOKUP(A55,'[1]LOOKUP DATA'!$A$2:$D$300,4,0)</f>
        <v>58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47"/>
      <c r="X55" s="1">
        <f t="shared" si="1"/>
        <v>1442</v>
      </c>
      <c r="Y55" s="12"/>
      <c r="Z55" s="12" t="s">
        <v>962</v>
      </c>
    </row>
    <row r="56" spans="1:26" s="7" customFormat="1" ht="19.5" customHeight="1" x14ac:dyDescent="0.25">
      <c r="A56" s="12" t="s">
        <v>352</v>
      </c>
      <c r="B56" s="12" t="s">
        <v>353</v>
      </c>
      <c r="C56" s="35" t="s">
        <v>354</v>
      </c>
      <c r="D56" s="12" t="s">
        <v>82</v>
      </c>
      <c r="E56" s="12" t="s">
        <v>355</v>
      </c>
      <c r="F56" s="12" t="s">
        <v>102</v>
      </c>
      <c r="G56" s="13">
        <v>44818</v>
      </c>
      <c r="H56" s="25">
        <v>45914</v>
      </c>
      <c r="I56" s="1">
        <v>1500</v>
      </c>
      <c r="J56" s="1">
        <v>0.70410958904109588</v>
      </c>
      <c r="K56" s="1">
        <v>1056.1643835616437</v>
      </c>
      <c r="L56" s="1">
        <f>VLOOKUP(A56,'[1]LOOKUP DATA'!$A$2:$D$300,4,0)</f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47"/>
      <c r="X56" s="1">
        <f t="shared" si="1"/>
        <v>1056.1643835616437</v>
      </c>
      <c r="Y56" s="12"/>
      <c r="Z56" s="12" t="s">
        <v>962</v>
      </c>
    </row>
    <row r="57" spans="1:26" s="7" customFormat="1" ht="19.5" customHeight="1" x14ac:dyDescent="0.25">
      <c r="A57" s="12" t="s">
        <v>356</v>
      </c>
      <c r="B57" s="12" t="s">
        <v>357</v>
      </c>
      <c r="C57" s="35" t="s">
        <v>358</v>
      </c>
      <c r="D57" s="12" t="s">
        <v>67</v>
      </c>
      <c r="E57" s="12" t="s">
        <v>151</v>
      </c>
      <c r="F57" s="12" t="s">
        <v>439</v>
      </c>
      <c r="G57" s="13">
        <v>44818</v>
      </c>
      <c r="H57" s="25"/>
      <c r="I57" s="1">
        <v>1500</v>
      </c>
      <c r="J57" s="1">
        <v>1</v>
      </c>
      <c r="K57" s="1">
        <v>1500</v>
      </c>
      <c r="L57" s="69">
        <f>VLOOKUP(A57,'[1]LOOKUP DATA'!$A$2:$D$300,4,0)</f>
        <v>174.5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47"/>
      <c r="X57" s="1">
        <f t="shared" si="1"/>
        <v>1325.5</v>
      </c>
      <c r="Y57" s="12"/>
      <c r="Z57" s="12" t="s">
        <v>962</v>
      </c>
    </row>
    <row r="58" spans="1:26" s="7" customFormat="1" ht="19.5" customHeight="1" x14ac:dyDescent="0.25">
      <c r="A58" s="12" t="s">
        <v>363</v>
      </c>
      <c r="B58" s="12" t="s">
        <v>364</v>
      </c>
      <c r="C58" s="35" t="s">
        <v>365</v>
      </c>
      <c r="D58" s="12" t="s">
        <v>67</v>
      </c>
      <c r="E58" s="12" t="s">
        <v>151</v>
      </c>
      <c r="F58" s="12" t="s">
        <v>841</v>
      </c>
      <c r="G58" s="13">
        <v>44830</v>
      </c>
      <c r="H58" s="25"/>
      <c r="I58" s="1">
        <v>1500</v>
      </c>
      <c r="J58" s="1">
        <v>1</v>
      </c>
      <c r="K58" s="1">
        <v>1500</v>
      </c>
      <c r="L58" s="69">
        <f>VLOOKUP(A58,'[1]LOOKUP DATA'!$A$2:$D$300,4,0)</f>
        <v>322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47"/>
      <c r="X58" s="1">
        <f t="shared" si="1"/>
        <v>1178</v>
      </c>
      <c r="Y58" s="12"/>
      <c r="Z58" s="12" t="s">
        <v>962</v>
      </c>
    </row>
    <row r="59" spans="1:26" s="7" customFormat="1" ht="19.5" customHeight="1" x14ac:dyDescent="0.25">
      <c r="A59" s="12" t="s">
        <v>366</v>
      </c>
      <c r="B59" s="12" t="s">
        <v>367</v>
      </c>
      <c r="C59" s="35" t="s">
        <v>368</v>
      </c>
      <c r="D59" s="12" t="s">
        <v>34</v>
      </c>
      <c r="E59" s="12" t="s">
        <v>35</v>
      </c>
      <c r="F59" s="12" t="s">
        <v>337</v>
      </c>
      <c r="G59" s="13">
        <v>44837</v>
      </c>
      <c r="H59" s="25"/>
      <c r="I59" s="1">
        <v>1500</v>
      </c>
      <c r="J59" s="1">
        <v>1</v>
      </c>
      <c r="K59" s="1">
        <v>1500</v>
      </c>
      <c r="L59" s="69">
        <f>VLOOKUP(A59,'[1]LOOKUP DATA'!$A$2:$D$300,4,0)</f>
        <v>226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47"/>
      <c r="X59" s="1">
        <f t="shared" si="1"/>
        <v>1274</v>
      </c>
      <c r="Y59" s="12"/>
      <c r="Z59" s="12" t="s">
        <v>962</v>
      </c>
    </row>
    <row r="60" spans="1:26" s="7" customFormat="1" ht="19.5" customHeight="1" x14ac:dyDescent="0.25">
      <c r="A60" s="12" t="s">
        <v>373</v>
      </c>
      <c r="B60" s="12" t="s">
        <v>374</v>
      </c>
      <c r="C60" s="35" t="s">
        <v>375</v>
      </c>
      <c r="D60" s="12" t="s">
        <v>59</v>
      </c>
      <c r="E60" s="12" t="s">
        <v>359</v>
      </c>
      <c r="F60" s="12" t="s">
        <v>102</v>
      </c>
      <c r="G60" s="13">
        <v>44866</v>
      </c>
      <c r="H60" s="25">
        <v>45962</v>
      </c>
      <c r="I60" s="1">
        <v>1500</v>
      </c>
      <c r="J60" s="1">
        <v>0.83561643835616439</v>
      </c>
      <c r="K60" s="1">
        <v>1253.4246575342465</v>
      </c>
      <c r="L60" s="1">
        <f>VLOOKUP(A60,'[1]LOOKUP DATA'!$A$2:$D$300,4,0)</f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47"/>
      <c r="X60" s="1">
        <f t="shared" si="1"/>
        <v>1253.4246575342465</v>
      </c>
      <c r="Y60" s="12"/>
      <c r="Z60" s="12" t="s">
        <v>962</v>
      </c>
    </row>
    <row r="61" spans="1:26" s="7" customFormat="1" ht="19.5" customHeight="1" x14ac:dyDescent="0.25">
      <c r="A61" s="12" t="s">
        <v>376</v>
      </c>
      <c r="B61" s="12" t="s">
        <v>377</v>
      </c>
      <c r="C61" s="35" t="s">
        <v>378</v>
      </c>
      <c r="D61" s="12" t="s">
        <v>59</v>
      </c>
      <c r="E61" s="12" t="s">
        <v>359</v>
      </c>
      <c r="F61" s="12" t="s">
        <v>102</v>
      </c>
      <c r="G61" s="13">
        <v>44970</v>
      </c>
      <c r="H61" s="13">
        <v>46022</v>
      </c>
      <c r="I61" s="1">
        <v>1500</v>
      </c>
      <c r="J61" s="1">
        <v>1</v>
      </c>
      <c r="K61" s="1">
        <v>1500</v>
      </c>
      <c r="L61" s="1">
        <f>VLOOKUP(A61,'[1]LOOKUP DATA'!$A$2:$D$300,4,0)</f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47"/>
      <c r="X61" s="1">
        <f t="shared" ref="X61:X82" si="2">K61-(SUM(L61:W61))</f>
        <v>1500</v>
      </c>
      <c r="Y61" s="12"/>
      <c r="Z61" s="12" t="s">
        <v>962</v>
      </c>
    </row>
    <row r="62" spans="1:26" s="7" customFormat="1" ht="19.5" customHeight="1" x14ac:dyDescent="0.25">
      <c r="A62" s="12" t="s">
        <v>424</v>
      </c>
      <c r="B62" s="12" t="s">
        <v>425</v>
      </c>
      <c r="C62" s="30" t="s">
        <v>939</v>
      </c>
      <c r="D62" s="12" t="s">
        <v>59</v>
      </c>
      <c r="E62" s="12" t="s">
        <v>359</v>
      </c>
      <c r="F62" s="12" t="s">
        <v>102</v>
      </c>
      <c r="G62" s="13">
        <v>44986</v>
      </c>
      <c r="H62" s="13">
        <v>45716</v>
      </c>
      <c r="I62" s="1">
        <v>1500</v>
      </c>
      <c r="J62" s="1">
        <v>0.16164383561643836</v>
      </c>
      <c r="K62" s="1">
        <v>242.46575342465755</v>
      </c>
      <c r="L62" s="1">
        <f>VLOOKUP(A62,'[1]LOOKUP DATA'!$A$2:$D$300,4,0)</f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47"/>
      <c r="X62" s="1">
        <f t="shared" si="2"/>
        <v>242.46575342465755</v>
      </c>
      <c r="Y62" s="12"/>
      <c r="Z62" s="12" t="s">
        <v>962</v>
      </c>
    </row>
    <row r="63" spans="1:26" s="7" customFormat="1" ht="19.5" customHeight="1" x14ac:dyDescent="0.25">
      <c r="A63" s="12" t="s">
        <v>387</v>
      </c>
      <c r="B63" s="12" t="s">
        <v>388</v>
      </c>
      <c r="C63" s="35" t="s">
        <v>389</v>
      </c>
      <c r="D63" s="12" t="s">
        <v>82</v>
      </c>
      <c r="E63" s="12" t="s">
        <v>390</v>
      </c>
      <c r="F63" s="12" t="s">
        <v>45</v>
      </c>
      <c r="G63" s="13">
        <v>45005</v>
      </c>
      <c r="H63" s="13">
        <v>45735</v>
      </c>
      <c r="I63" s="1">
        <v>1500</v>
      </c>
      <c r="J63" s="1">
        <v>0.21369863013698631</v>
      </c>
      <c r="K63" s="1">
        <v>320.54794520547949</v>
      </c>
      <c r="L63" s="1">
        <f>VLOOKUP(A63,'[1]LOOKUP DATA'!$A$2:$D$300,4,0)</f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47"/>
      <c r="X63" s="1">
        <f t="shared" si="2"/>
        <v>320.54794520547949</v>
      </c>
      <c r="Y63" s="12"/>
      <c r="Z63" s="12" t="s">
        <v>962</v>
      </c>
    </row>
    <row r="64" spans="1:26" s="7" customFormat="1" ht="19.5" customHeight="1" x14ac:dyDescent="0.25">
      <c r="A64" s="11" t="s">
        <v>837</v>
      </c>
      <c r="B64" s="12" t="s">
        <v>838</v>
      </c>
      <c r="C64" s="30" t="s">
        <v>940</v>
      </c>
      <c r="D64" s="12" t="s">
        <v>165</v>
      </c>
      <c r="E64" s="12" t="s">
        <v>359</v>
      </c>
      <c r="F64" s="12" t="s">
        <v>102</v>
      </c>
      <c r="G64" s="13">
        <v>45022</v>
      </c>
      <c r="H64" s="13">
        <v>45752</v>
      </c>
      <c r="I64" s="1">
        <v>1500</v>
      </c>
      <c r="J64" s="1">
        <v>0.26027397260273971</v>
      </c>
      <c r="K64" s="1">
        <v>390.41095890410958</v>
      </c>
      <c r="L64" s="1">
        <f>VLOOKUP(A64,'[1]LOOKUP DATA'!$A$2:$D$300,4,0)</f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47"/>
      <c r="X64" s="1">
        <f t="shared" si="2"/>
        <v>390.41095890410958</v>
      </c>
      <c r="Y64" s="12"/>
      <c r="Z64" s="12" t="s">
        <v>962</v>
      </c>
    </row>
    <row r="65" spans="1:26" s="7" customFormat="1" ht="19.5" customHeight="1" x14ac:dyDescent="0.25">
      <c r="A65" s="12" t="s">
        <v>394</v>
      </c>
      <c r="B65" s="12" t="s">
        <v>395</v>
      </c>
      <c r="C65" s="35" t="s">
        <v>396</v>
      </c>
      <c r="D65" s="12" t="s">
        <v>210</v>
      </c>
      <c r="E65" s="12" t="s">
        <v>397</v>
      </c>
      <c r="F65" s="12" t="s">
        <v>398</v>
      </c>
      <c r="G65" s="13">
        <v>45083</v>
      </c>
      <c r="H65" s="13">
        <v>45813</v>
      </c>
      <c r="I65" s="1">
        <v>1500</v>
      </c>
      <c r="J65" s="1">
        <v>0.42739726027397262</v>
      </c>
      <c r="K65" s="1">
        <v>641.09589041095899</v>
      </c>
      <c r="L65" s="1">
        <f>VLOOKUP(A65,'[1]LOOKUP DATA'!$A$2:$D$300,4,0)</f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47"/>
      <c r="X65" s="1">
        <f t="shared" si="2"/>
        <v>641.09589041095899</v>
      </c>
      <c r="Y65" s="12"/>
      <c r="Z65" s="12" t="s">
        <v>962</v>
      </c>
    </row>
    <row r="66" spans="1:26" s="7" customFormat="1" ht="19.5" customHeight="1" x14ac:dyDescent="0.25">
      <c r="A66" s="12" t="s">
        <v>421</v>
      </c>
      <c r="B66" s="12" t="s">
        <v>422</v>
      </c>
      <c r="C66" s="30" t="s">
        <v>423</v>
      </c>
      <c r="D66" s="12" t="s">
        <v>82</v>
      </c>
      <c r="E66" s="12" t="s">
        <v>151</v>
      </c>
      <c r="F66" s="12" t="s">
        <v>969</v>
      </c>
      <c r="G66" s="13">
        <v>45131</v>
      </c>
      <c r="H66" s="13">
        <v>45861</v>
      </c>
      <c r="I66" s="1">
        <v>1500</v>
      </c>
      <c r="J66" s="1">
        <v>0.55890410958904113</v>
      </c>
      <c r="K66" s="1">
        <v>838.35616438356169</v>
      </c>
      <c r="L66" s="69">
        <f>VLOOKUP(A66,'[1]LOOKUP DATA'!$A$2:$D$300,4,0)</f>
        <v>88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47"/>
      <c r="X66" s="1">
        <f t="shared" si="2"/>
        <v>750.35616438356169</v>
      </c>
      <c r="Y66" s="12"/>
      <c r="Z66" s="12" t="s">
        <v>962</v>
      </c>
    </row>
    <row r="67" spans="1:26" s="7" customFormat="1" ht="19.5" customHeight="1" x14ac:dyDescent="0.25">
      <c r="A67" s="11" t="s">
        <v>399</v>
      </c>
      <c r="B67" s="12" t="s">
        <v>400</v>
      </c>
      <c r="C67" s="35" t="s">
        <v>401</v>
      </c>
      <c r="D67" s="12" t="s">
        <v>82</v>
      </c>
      <c r="E67" s="12" t="s">
        <v>972</v>
      </c>
      <c r="F67" s="12" t="s">
        <v>152</v>
      </c>
      <c r="G67" s="13">
        <v>45200</v>
      </c>
      <c r="H67" s="13"/>
      <c r="I67" s="1">
        <v>1500</v>
      </c>
      <c r="J67" s="1">
        <v>1</v>
      </c>
      <c r="K67" s="1">
        <v>1500</v>
      </c>
      <c r="L67" s="1">
        <f>VLOOKUP(A67,'[1]LOOKUP DATA'!$A$2:$D$300,4,0)</f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47"/>
      <c r="X67" s="1">
        <f t="shared" si="2"/>
        <v>1500</v>
      </c>
      <c r="Y67" s="12"/>
      <c r="Z67" s="12" t="s">
        <v>962</v>
      </c>
    </row>
    <row r="68" spans="1:26" s="7" customFormat="1" ht="19.5" customHeight="1" x14ac:dyDescent="0.25">
      <c r="A68" s="27" t="s">
        <v>432</v>
      </c>
      <c r="B68" s="28" t="s">
        <v>433</v>
      </c>
      <c r="C68" s="30" t="s">
        <v>941</v>
      </c>
      <c r="D68" s="28" t="s">
        <v>59</v>
      </c>
      <c r="E68" s="28" t="s">
        <v>35</v>
      </c>
      <c r="F68" s="28" t="s">
        <v>55</v>
      </c>
      <c r="G68" s="29">
        <v>45229</v>
      </c>
      <c r="H68" s="29">
        <v>45959</v>
      </c>
      <c r="I68" s="1">
        <v>1500</v>
      </c>
      <c r="J68" s="1">
        <v>0.82739726027397265</v>
      </c>
      <c r="K68" s="1">
        <v>1241.0958904109589</v>
      </c>
      <c r="L68" s="69">
        <f>VLOOKUP(A68,'[1]LOOKUP DATA'!$A$2:$D$300,4,0)</f>
        <v>139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48"/>
      <c r="X68" s="1">
        <f t="shared" si="2"/>
        <v>1102.0958904109589</v>
      </c>
      <c r="Y68" s="30"/>
      <c r="Z68" s="12" t="s">
        <v>962</v>
      </c>
    </row>
    <row r="69" spans="1:26" s="7" customFormat="1" ht="19.5" customHeight="1" x14ac:dyDescent="0.25">
      <c r="A69" s="11" t="s">
        <v>864</v>
      </c>
      <c r="B69" s="12" t="s">
        <v>865</v>
      </c>
      <c r="C69" s="36" t="s">
        <v>868</v>
      </c>
      <c r="D69" s="12" t="s">
        <v>165</v>
      </c>
      <c r="E69" s="12" t="s">
        <v>35</v>
      </c>
      <c r="F69" s="18" t="s">
        <v>841</v>
      </c>
      <c r="G69" s="15">
        <v>45413</v>
      </c>
      <c r="H69" s="13">
        <v>46009</v>
      </c>
      <c r="I69" s="1">
        <v>1500</v>
      </c>
      <c r="J69" s="1">
        <v>0.96438356164383565</v>
      </c>
      <c r="K69" s="1">
        <v>1446.5753424657535</v>
      </c>
      <c r="L69" s="70" t="s">
        <v>1013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47"/>
      <c r="X69" s="1">
        <f t="shared" si="2"/>
        <v>1446.5753424657535</v>
      </c>
      <c r="Y69" s="12"/>
      <c r="Z69" s="12" t="s">
        <v>962</v>
      </c>
    </row>
    <row r="70" spans="1:26" s="7" customFormat="1" ht="19.5" customHeight="1" x14ac:dyDescent="0.25">
      <c r="A70" s="11" t="s">
        <v>866</v>
      </c>
      <c r="B70" s="12" t="s">
        <v>867</v>
      </c>
      <c r="C70" s="36" t="s">
        <v>869</v>
      </c>
      <c r="D70" s="12" t="s">
        <v>82</v>
      </c>
      <c r="E70" s="12" t="s">
        <v>870</v>
      </c>
      <c r="F70" s="18" t="s">
        <v>51</v>
      </c>
      <c r="G70" s="15">
        <v>45306</v>
      </c>
      <c r="H70" s="13">
        <v>46036</v>
      </c>
      <c r="I70" s="1">
        <v>1500</v>
      </c>
      <c r="J70" s="1">
        <v>1</v>
      </c>
      <c r="K70" s="1">
        <v>1500</v>
      </c>
      <c r="L70" s="70"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47"/>
      <c r="X70" s="1">
        <f t="shared" si="2"/>
        <v>1500</v>
      </c>
      <c r="Y70" s="12"/>
      <c r="Z70" s="12" t="s">
        <v>962</v>
      </c>
    </row>
    <row r="71" spans="1:26" s="7" customFormat="1" ht="19.5" customHeight="1" x14ac:dyDescent="0.25">
      <c r="A71" s="11" t="s">
        <v>436</v>
      </c>
      <c r="B71" s="12" t="s">
        <v>437</v>
      </c>
      <c r="C71" s="35" t="s">
        <v>973</v>
      </c>
      <c r="D71" s="12" t="s">
        <v>210</v>
      </c>
      <c r="E71" s="12" t="s">
        <v>438</v>
      </c>
      <c r="F71" s="12" t="s">
        <v>439</v>
      </c>
      <c r="G71" s="13">
        <v>45293</v>
      </c>
      <c r="H71" s="13">
        <v>46023</v>
      </c>
      <c r="I71" s="1">
        <v>1500</v>
      </c>
      <c r="J71" s="1">
        <v>1</v>
      </c>
      <c r="K71" s="1">
        <v>1500</v>
      </c>
      <c r="L71" s="1">
        <f>VLOOKUP(A71,'[1]LOOKUP DATA'!$A$2:$D$300,4,0)</f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47"/>
      <c r="X71" s="1">
        <f t="shared" si="2"/>
        <v>1500</v>
      </c>
      <c r="Y71" s="12"/>
      <c r="Z71" s="12" t="s">
        <v>962</v>
      </c>
    </row>
    <row r="72" spans="1:26" s="7" customFormat="1" ht="19.5" customHeight="1" x14ac:dyDescent="0.25">
      <c r="A72" s="11" t="s">
        <v>871</v>
      </c>
      <c r="B72" s="12" t="s">
        <v>872</v>
      </c>
      <c r="C72" s="36" t="s">
        <v>875</v>
      </c>
      <c r="D72" s="12" t="s">
        <v>82</v>
      </c>
      <c r="E72" s="12" t="s">
        <v>151</v>
      </c>
      <c r="F72" s="18" t="s">
        <v>337</v>
      </c>
      <c r="G72" s="15">
        <v>45323</v>
      </c>
      <c r="H72" s="13">
        <v>46235</v>
      </c>
      <c r="I72" s="1">
        <v>1500</v>
      </c>
      <c r="J72" s="1">
        <v>1</v>
      </c>
      <c r="K72" s="1">
        <v>1500</v>
      </c>
      <c r="L72" s="1">
        <f>VLOOKUP(A72,'[1]LOOKUP DATA'!$A$2:$D$300,4,0)</f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47"/>
      <c r="X72" s="1">
        <f t="shared" si="2"/>
        <v>1500</v>
      </c>
      <c r="Y72" s="12"/>
      <c r="Z72" s="12" t="s">
        <v>962</v>
      </c>
    </row>
    <row r="73" spans="1:26" s="7" customFormat="1" ht="19.5" customHeight="1" x14ac:dyDescent="0.25">
      <c r="A73" s="11" t="s">
        <v>852</v>
      </c>
      <c r="B73" s="12" t="s">
        <v>853</v>
      </c>
      <c r="C73" s="37" t="s">
        <v>974</v>
      </c>
      <c r="D73" s="12" t="s">
        <v>43</v>
      </c>
      <c r="E73" s="12" t="s">
        <v>345</v>
      </c>
      <c r="F73" s="12" t="s">
        <v>152</v>
      </c>
      <c r="G73" s="13">
        <v>45397</v>
      </c>
      <c r="H73" s="13">
        <v>45761</v>
      </c>
      <c r="I73" s="1">
        <v>1500</v>
      </c>
      <c r="J73" s="1">
        <v>0.28493150684931506</v>
      </c>
      <c r="K73" s="1">
        <v>427.39726027397262</v>
      </c>
      <c r="L73" s="1">
        <f>VLOOKUP(A73,'[1]LOOKUP DATA'!$A$2:$D$300,4,0)</f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47"/>
      <c r="X73" s="1">
        <f t="shared" si="2"/>
        <v>427.39726027397262</v>
      </c>
      <c r="Y73" s="12"/>
      <c r="Z73" s="12" t="s">
        <v>962</v>
      </c>
    </row>
    <row r="74" spans="1:26" s="7" customFormat="1" ht="18" customHeight="1" x14ac:dyDescent="0.25">
      <c r="A74" s="11" t="s">
        <v>835</v>
      </c>
      <c r="B74" s="12" t="s">
        <v>836</v>
      </c>
      <c r="C74" s="35" t="s">
        <v>975</v>
      </c>
      <c r="D74" s="12" t="s">
        <v>82</v>
      </c>
      <c r="E74" s="12" t="s">
        <v>151</v>
      </c>
      <c r="F74" s="12" t="s">
        <v>398</v>
      </c>
      <c r="G74" s="13">
        <v>45369</v>
      </c>
      <c r="H74" s="13">
        <v>46283</v>
      </c>
      <c r="I74" s="1">
        <v>1500</v>
      </c>
      <c r="J74" s="1">
        <v>1</v>
      </c>
      <c r="K74" s="1">
        <v>1500</v>
      </c>
      <c r="L74" s="69">
        <f>VLOOKUP(A74,'[1]LOOKUP DATA'!$A$2:$D$300,4,0)</f>
        <v>83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47"/>
      <c r="X74" s="1">
        <f t="shared" si="2"/>
        <v>1417</v>
      </c>
      <c r="Y74" s="12"/>
      <c r="Z74" s="12" t="s">
        <v>962</v>
      </c>
    </row>
    <row r="75" spans="1:26" s="7" customFormat="1" ht="19.5" customHeight="1" x14ac:dyDescent="0.25">
      <c r="A75" s="11" t="s">
        <v>968</v>
      </c>
      <c r="B75" s="12" t="s">
        <v>862</v>
      </c>
      <c r="C75" s="36" t="s">
        <v>938</v>
      </c>
      <c r="D75" s="12" t="s">
        <v>82</v>
      </c>
      <c r="E75" s="12" t="s">
        <v>151</v>
      </c>
      <c r="F75" s="18" t="s">
        <v>102</v>
      </c>
      <c r="G75" s="15">
        <v>45567</v>
      </c>
      <c r="H75" s="13">
        <v>45688</v>
      </c>
      <c r="I75" s="1">
        <v>1500</v>
      </c>
      <c r="J75" s="1">
        <v>8.4931506849315067E-2</v>
      </c>
      <c r="K75" s="1">
        <v>127.39726027397261</v>
      </c>
      <c r="L75" s="70"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47"/>
      <c r="X75" s="1">
        <f>K75-(SUM(L75:W75))</f>
        <v>127.39726027397261</v>
      </c>
      <c r="Y75" s="12"/>
      <c r="Z75" s="12" t="s">
        <v>962</v>
      </c>
    </row>
    <row r="76" spans="1:26" s="7" customFormat="1" ht="19.5" customHeight="1" x14ac:dyDescent="0.25">
      <c r="A76" s="11" t="s">
        <v>856</v>
      </c>
      <c r="B76" s="12" t="s">
        <v>857</v>
      </c>
      <c r="C76" s="38" t="s">
        <v>942</v>
      </c>
      <c r="D76" s="12" t="s">
        <v>165</v>
      </c>
      <c r="E76" s="12" t="s">
        <v>35</v>
      </c>
      <c r="F76" s="18" t="s">
        <v>841</v>
      </c>
      <c r="G76" s="13">
        <v>45418</v>
      </c>
      <c r="H76" s="13">
        <v>46147</v>
      </c>
      <c r="I76" s="1">
        <v>1500</v>
      </c>
      <c r="J76" s="1">
        <v>1</v>
      </c>
      <c r="K76" s="1">
        <v>1500</v>
      </c>
      <c r="L76" s="1">
        <f>VLOOKUP(A76,'[1]LOOKUP DATA'!$A$2:$D$300,4,0)</f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47"/>
      <c r="X76" s="1">
        <f t="shared" si="2"/>
        <v>1500</v>
      </c>
      <c r="Y76" s="12"/>
      <c r="Z76" s="12" t="s">
        <v>962</v>
      </c>
    </row>
    <row r="77" spans="1:26" s="7" customFormat="1" ht="19.5" customHeight="1" x14ac:dyDescent="0.25">
      <c r="A77" s="11" t="s">
        <v>858</v>
      </c>
      <c r="B77" s="12" t="s">
        <v>859</v>
      </c>
      <c r="C77" s="38" t="s">
        <v>943</v>
      </c>
      <c r="D77" s="12" t="s">
        <v>82</v>
      </c>
      <c r="E77" s="12" t="s">
        <v>151</v>
      </c>
      <c r="F77" s="18" t="s">
        <v>398</v>
      </c>
      <c r="G77" s="13">
        <v>45414</v>
      </c>
      <c r="H77" s="13">
        <v>46143</v>
      </c>
      <c r="I77" s="1">
        <v>1500</v>
      </c>
      <c r="J77" s="1">
        <v>1</v>
      </c>
      <c r="K77" s="1">
        <v>1500</v>
      </c>
      <c r="L77" s="1">
        <f>VLOOKUP(A77,'[1]LOOKUP DATA'!$A$2:$D$300,4,0)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47"/>
      <c r="X77" s="1">
        <f t="shared" si="2"/>
        <v>1500</v>
      </c>
      <c r="Y77" s="12"/>
      <c r="Z77" s="12" t="s">
        <v>962</v>
      </c>
    </row>
    <row r="78" spans="1:26" s="7" customFormat="1" ht="19.75" customHeight="1" x14ac:dyDescent="0.25">
      <c r="A78" s="11" t="s">
        <v>873</v>
      </c>
      <c r="B78" s="12" t="s">
        <v>874</v>
      </c>
      <c r="C78" s="36" t="s">
        <v>876</v>
      </c>
      <c r="D78" s="12" t="s">
        <v>165</v>
      </c>
      <c r="E78" s="12" t="s">
        <v>35</v>
      </c>
      <c r="F78" s="18" t="s">
        <v>55</v>
      </c>
      <c r="G78" s="15">
        <v>45414</v>
      </c>
      <c r="H78" s="13">
        <v>46143</v>
      </c>
      <c r="I78" s="1">
        <v>1500</v>
      </c>
      <c r="J78" s="1">
        <v>1</v>
      </c>
      <c r="K78" s="1">
        <v>1500</v>
      </c>
      <c r="L78" s="1">
        <f>VLOOKUP(A78,'[1]LOOKUP DATA'!$A$2:$D$300,4,0)</f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47"/>
      <c r="X78" s="1">
        <f t="shared" si="2"/>
        <v>1500</v>
      </c>
      <c r="Y78" s="12"/>
      <c r="Z78" s="12" t="s">
        <v>962</v>
      </c>
    </row>
    <row r="79" spans="1:26" s="7" customFormat="1" ht="19.75" customHeight="1" x14ac:dyDescent="0.25">
      <c r="A79" s="11" t="s">
        <v>957</v>
      </c>
      <c r="B79" s="12" t="s">
        <v>958</v>
      </c>
      <c r="C79" s="43" t="s">
        <v>976</v>
      </c>
      <c r="D79" s="12" t="s">
        <v>82</v>
      </c>
      <c r="E79" s="12" t="s">
        <v>151</v>
      </c>
      <c r="F79" s="31" t="s">
        <v>74</v>
      </c>
      <c r="G79" s="15">
        <v>45566</v>
      </c>
      <c r="H79" s="13">
        <v>45747</v>
      </c>
      <c r="I79" s="1">
        <v>1500</v>
      </c>
      <c r="J79" s="1">
        <v>0.24657534246575341</v>
      </c>
      <c r="K79" s="1">
        <v>369.86301369863014</v>
      </c>
      <c r="L79" s="1">
        <f>VLOOKUP(A79,'[1]LOOKUP DATA'!$A$2:$D$300,4,0)</f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47"/>
      <c r="X79" s="1">
        <f>K79-(SUM(L79:W79))</f>
        <v>369.86301369863014</v>
      </c>
      <c r="Y79" s="12"/>
      <c r="Z79" s="12" t="s">
        <v>962</v>
      </c>
    </row>
    <row r="80" spans="1:26" s="7" customFormat="1" ht="19.75" customHeight="1" x14ac:dyDescent="0.25">
      <c r="A80" s="11" t="s">
        <v>908</v>
      </c>
      <c r="B80" s="12" t="s">
        <v>909</v>
      </c>
      <c r="C80" s="36" t="s">
        <v>944</v>
      </c>
      <c r="D80" s="12" t="s">
        <v>82</v>
      </c>
      <c r="E80" s="12" t="s">
        <v>863</v>
      </c>
      <c r="F80" s="31" t="s">
        <v>337</v>
      </c>
      <c r="G80" s="15">
        <v>45593</v>
      </c>
      <c r="H80" s="13">
        <v>45774</v>
      </c>
      <c r="I80" s="1">
        <v>1500</v>
      </c>
      <c r="J80" s="1">
        <v>0.32054794520547947</v>
      </c>
      <c r="K80" s="1">
        <v>480.82191780821921</v>
      </c>
      <c r="L80" s="1">
        <f>VLOOKUP(A80,'[1]LOOKUP DATA'!$A$2:$D$300,4,0)</f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47"/>
      <c r="X80" s="1">
        <f t="shared" si="2"/>
        <v>480.82191780821921</v>
      </c>
      <c r="Y80" s="12"/>
      <c r="Z80" s="12" t="s">
        <v>962</v>
      </c>
    </row>
    <row r="81" spans="1:26" s="7" customFormat="1" ht="19.75" customHeight="1" x14ac:dyDescent="0.25">
      <c r="A81" s="11" t="s">
        <v>979</v>
      </c>
      <c r="B81" s="12" t="s">
        <v>980</v>
      </c>
      <c r="C81" s="36" t="s">
        <v>977</v>
      </c>
      <c r="D81" s="12" t="s">
        <v>82</v>
      </c>
      <c r="E81" s="12" t="s">
        <v>863</v>
      </c>
      <c r="F81" s="31" t="s">
        <v>841</v>
      </c>
      <c r="G81" s="15">
        <v>45649</v>
      </c>
      <c r="H81" s="13">
        <v>45830</v>
      </c>
      <c r="I81" s="1">
        <v>1500</v>
      </c>
      <c r="J81" s="1">
        <v>0.47397260273972602</v>
      </c>
      <c r="K81" s="1">
        <v>710.95890410958907</v>
      </c>
      <c r="L81" s="1">
        <f>VLOOKUP(A81,'[1]LOOKUP DATA'!$A$2:$D$300,4,0)</f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47"/>
      <c r="X81" s="1">
        <f t="shared" si="2"/>
        <v>710.95890410958907</v>
      </c>
      <c r="Y81" s="12"/>
      <c r="Z81" s="12" t="s">
        <v>962</v>
      </c>
    </row>
    <row r="82" spans="1:26" s="7" customFormat="1" ht="19.75" customHeight="1" x14ac:dyDescent="0.25">
      <c r="A82" s="11" t="s">
        <v>981</v>
      </c>
      <c r="B82" s="12" t="s">
        <v>982</v>
      </c>
      <c r="C82" s="36" t="s">
        <v>978</v>
      </c>
      <c r="D82" s="12" t="s">
        <v>59</v>
      </c>
      <c r="E82" s="12" t="s">
        <v>359</v>
      </c>
      <c r="F82" s="31" t="s">
        <v>102</v>
      </c>
      <c r="G82" s="15">
        <v>45659</v>
      </c>
      <c r="H82" s="13">
        <v>46388</v>
      </c>
      <c r="I82" s="1">
        <v>1500</v>
      </c>
      <c r="J82" s="1">
        <v>0.99726027397260275</v>
      </c>
      <c r="K82" s="1">
        <v>1495.8904109589041</v>
      </c>
      <c r="L82" s="1">
        <f>VLOOKUP(A82,'[1]LOOKUP DATA'!$A$2:$D$300,4,0)</f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47"/>
      <c r="X82" s="1">
        <f t="shared" si="2"/>
        <v>1495.8904109589041</v>
      </c>
      <c r="Y82" s="12"/>
      <c r="Z82" s="12" t="s">
        <v>962</v>
      </c>
    </row>
    <row r="83" spans="1:26" s="7" customFormat="1" ht="19.75" customHeight="1" x14ac:dyDescent="0.25">
      <c r="A83" s="12" t="s">
        <v>31</v>
      </c>
      <c r="B83" s="12" t="s">
        <v>32</v>
      </c>
      <c r="C83" s="35" t="s">
        <v>33</v>
      </c>
      <c r="D83" s="12" t="s">
        <v>43</v>
      </c>
      <c r="E83" s="12" t="s">
        <v>35</v>
      </c>
      <c r="F83" s="12" t="s">
        <v>36</v>
      </c>
      <c r="G83" s="13">
        <v>40700</v>
      </c>
      <c r="H83" s="13"/>
      <c r="I83" s="1">
        <v>1500</v>
      </c>
      <c r="J83" s="1">
        <v>1</v>
      </c>
      <c r="K83" s="1">
        <v>1500</v>
      </c>
      <c r="L83" s="1">
        <f>VLOOKUP(A83,'[1]LOOKUP DATA'!$A$2:$D$300,4,0)</f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47"/>
      <c r="X83" s="1">
        <f t="shared" ref="X83:X146" si="3">K83-(SUM(L83:W83))</f>
        <v>1500</v>
      </c>
      <c r="Y83" s="12"/>
      <c r="Z83" s="12" t="s">
        <v>963</v>
      </c>
    </row>
    <row r="84" spans="1:26" s="7" customFormat="1" ht="19.5" customHeight="1" x14ac:dyDescent="0.25">
      <c r="A84" s="12" t="s">
        <v>64</v>
      </c>
      <c r="B84" s="12" t="s">
        <v>65</v>
      </c>
      <c r="C84" s="35" t="s">
        <v>66</v>
      </c>
      <c r="D84" s="12" t="s">
        <v>67</v>
      </c>
      <c r="E84" s="12" t="s">
        <v>68</v>
      </c>
      <c r="F84" s="12" t="s">
        <v>69</v>
      </c>
      <c r="G84" s="13">
        <v>42373</v>
      </c>
      <c r="H84" s="13">
        <v>45869</v>
      </c>
      <c r="I84" s="1">
        <v>1500</v>
      </c>
      <c r="J84" s="1">
        <v>0.58082191780821912</v>
      </c>
      <c r="K84" s="1">
        <v>871.23287671232868</v>
      </c>
      <c r="L84" s="69">
        <f>VLOOKUP(A84,'[1]LOOKUP DATA'!$A$2:$D$300,4,0)</f>
        <v>25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47"/>
      <c r="X84" s="1">
        <f t="shared" si="3"/>
        <v>846.23287671232868</v>
      </c>
      <c r="Y84" s="12"/>
      <c r="Z84" s="12" t="s">
        <v>963</v>
      </c>
    </row>
    <row r="85" spans="1:26" s="7" customFormat="1" ht="19.5" customHeight="1" x14ac:dyDescent="0.25">
      <c r="A85" s="12" t="s">
        <v>75</v>
      </c>
      <c r="B85" s="12" t="s">
        <v>76</v>
      </c>
      <c r="C85" s="35" t="s">
        <v>77</v>
      </c>
      <c r="D85" s="12" t="s">
        <v>67</v>
      </c>
      <c r="E85" s="12" t="s">
        <v>68</v>
      </c>
      <c r="F85" s="12" t="s">
        <v>78</v>
      </c>
      <c r="G85" s="13">
        <v>42485</v>
      </c>
      <c r="H85" s="13">
        <v>45869</v>
      </c>
      <c r="I85" s="1">
        <v>1500</v>
      </c>
      <c r="J85" s="1">
        <v>0.58082191780821912</v>
      </c>
      <c r="K85" s="1">
        <v>871.23287671232868</v>
      </c>
      <c r="L85" s="1">
        <f>VLOOKUP(A85,'[1]LOOKUP DATA'!$A$2:$D$300,4,0)</f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47"/>
      <c r="X85" s="1">
        <f t="shared" si="3"/>
        <v>871.23287671232868</v>
      </c>
      <c r="Y85" s="12"/>
      <c r="Z85" s="12" t="s">
        <v>963</v>
      </c>
    </row>
    <row r="86" spans="1:26" s="7" customFormat="1" ht="19.5" customHeight="1" x14ac:dyDescent="0.25">
      <c r="A86" s="12" t="s">
        <v>79</v>
      </c>
      <c r="B86" s="12" t="s">
        <v>80</v>
      </c>
      <c r="C86" s="35" t="s">
        <v>81</v>
      </c>
      <c r="D86" s="12" t="s">
        <v>82</v>
      </c>
      <c r="E86" s="12" t="s">
        <v>83</v>
      </c>
      <c r="F86" s="12" t="s">
        <v>69</v>
      </c>
      <c r="G86" s="13">
        <v>42485</v>
      </c>
      <c r="H86" s="13">
        <v>45869</v>
      </c>
      <c r="I86" s="1">
        <v>1500</v>
      </c>
      <c r="J86" s="1">
        <v>0.58082191780821912</v>
      </c>
      <c r="K86" s="1">
        <v>871.23287671232868</v>
      </c>
      <c r="L86" s="1">
        <f>VLOOKUP(A86,'[1]LOOKUP DATA'!$A$2:$D$300,4,0)</f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47"/>
      <c r="X86" s="1">
        <f t="shared" si="3"/>
        <v>871.23287671232868</v>
      </c>
      <c r="Y86" s="12"/>
      <c r="Z86" s="12" t="s">
        <v>963</v>
      </c>
    </row>
    <row r="87" spans="1:26" s="7" customFormat="1" ht="19.5" customHeight="1" x14ac:dyDescent="0.25">
      <c r="A87" s="12" t="s">
        <v>84</v>
      </c>
      <c r="B87" s="12" t="s">
        <v>85</v>
      </c>
      <c r="C87" s="35" t="s">
        <v>86</v>
      </c>
      <c r="D87" s="12" t="s">
        <v>82</v>
      </c>
      <c r="E87" s="12" t="s">
        <v>87</v>
      </c>
      <c r="F87" s="12" t="s">
        <v>69</v>
      </c>
      <c r="G87" s="13">
        <v>42485</v>
      </c>
      <c r="H87" s="13">
        <v>45869</v>
      </c>
      <c r="I87" s="1">
        <v>1500</v>
      </c>
      <c r="J87" s="1">
        <v>0.58082191780821912</v>
      </c>
      <c r="K87" s="1">
        <v>871.23287671232868</v>
      </c>
      <c r="L87" s="1">
        <f>VLOOKUP(A87,'[1]LOOKUP DATA'!$A$2:$D$300,4,0)</f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47"/>
      <c r="X87" s="1">
        <f t="shared" si="3"/>
        <v>871.23287671232868</v>
      </c>
      <c r="Y87" s="12"/>
      <c r="Z87" s="12" t="s">
        <v>963</v>
      </c>
    </row>
    <row r="88" spans="1:26" s="7" customFormat="1" ht="19.5" customHeight="1" x14ac:dyDescent="0.25">
      <c r="A88" s="12" t="s">
        <v>88</v>
      </c>
      <c r="B88" s="12" t="s">
        <v>89</v>
      </c>
      <c r="C88" s="35" t="s">
        <v>90</v>
      </c>
      <c r="D88" s="12" t="s">
        <v>67</v>
      </c>
      <c r="E88" s="12" t="s">
        <v>68</v>
      </c>
      <c r="F88" s="12" t="s">
        <v>78</v>
      </c>
      <c r="G88" s="13">
        <v>42493</v>
      </c>
      <c r="H88" s="13">
        <v>45869</v>
      </c>
      <c r="I88" s="1">
        <v>1500</v>
      </c>
      <c r="J88" s="1">
        <v>0.58082191780821912</v>
      </c>
      <c r="K88" s="1">
        <v>871.23287671232868</v>
      </c>
      <c r="L88" s="69">
        <f>VLOOKUP(A88,'[1]LOOKUP DATA'!$A$2:$D$300,4,0)</f>
        <v>77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47"/>
      <c r="X88" s="1">
        <f t="shared" si="3"/>
        <v>794.23287671232868</v>
      </c>
      <c r="Y88" s="12"/>
      <c r="Z88" s="12" t="s">
        <v>963</v>
      </c>
    </row>
    <row r="89" spans="1:26" s="7" customFormat="1" ht="19.5" customHeight="1" x14ac:dyDescent="0.25">
      <c r="A89" s="12" t="s">
        <v>98</v>
      </c>
      <c r="B89" s="12" t="s">
        <v>99</v>
      </c>
      <c r="C89" s="35" t="s">
        <v>100</v>
      </c>
      <c r="D89" s="12" t="s">
        <v>82</v>
      </c>
      <c r="E89" s="12" t="s">
        <v>87</v>
      </c>
      <c r="F89" s="12" t="s">
        <v>69</v>
      </c>
      <c r="G89" s="13">
        <v>42493</v>
      </c>
      <c r="H89" s="13">
        <v>45869</v>
      </c>
      <c r="I89" s="1">
        <v>1500</v>
      </c>
      <c r="J89" s="1">
        <v>0.58082191780821912</v>
      </c>
      <c r="K89" s="1">
        <v>871.23287671232868</v>
      </c>
      <c r="L89" s="1">
        <f>VLOOKUP(A89,'[1]LOOKUP DATA'!$A$2:$D$300,4,0)</f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47"/>
      <c r="X89" s="1">
        <f t="shared" si="3"/>
        <v>871.23287671232868</v>
      </c>
      <c r="Y89" s="12"/>
      <c r="Z89" s="12" t="s">
        <v>963</v>
      </c>
    </row>
    <row r="90" spans="1:26" s="7" customFormat="1" ht="19.5" customHeight="1" x14ac:dyDescent="0.25">
      <c r="A90" s="12" t="s">
        <v>103</v>
      </c>
      <c r="B90" s="12" t="s">
        <v>104</v>
      </c>
      <c r="C90" s="35" t="s">
        <v>105</v>
      </c>
      <c r="D90" s="12" t="s">
        <v>101</v>
      </c>
      <c r="E90" s="12" t="s">
        <v>106</v>
      </c>
      <c r="F90" s="12" t="s">
        <v>39</v>
      </c>
      <c r="G90" s="13">
        <v>44835</v>
      </c>
      <c r="H90" s="13"/>
      <c r="I90" s="1">
        <v>1500</v>
      </c>
      <c r="J90" s="1">
        <v>1</v>
      </c>
      <c r="K90" s="1">
        <v>1500</v>
      </c>
      <c r="L90" s="71">
        <f>VLOOKUP(A90,'[1]LOOKUP DATA'!$A$2:$D$300,4,0)</f>
        <v>50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47"/>
      <c r="X90" s="1">
        <f t="shared" si="3"/>
        <v>1450</v>
      </c>
      <c r="Y90" s="12"/>
      <c r="Z90" s="12" t="s">
        <v>963</v>
      </c>
    </row>
    <row r="91" spans="1:26" s="7" customFormat="1" ht="19.5" customHeight="1" x14ac:dyDescent="0.25">
      <c r="A91" s="12" t="s">
        <v>107</v>
      </c>
      <c r="B91" s="12" t="s">
        <v>108</v>
      </c>
      <c r="C91" s="35" t="s">
        <v>109</v>
      </c>
      <c r="D91" s="12" t="s">
        <v>82</v>
      </c>
      <c r="E91" s="12" t="s">
        <v>87</v>
      </c>
      <c r="F91" s="12" t="s">
        <v>110</v>
      </c>
      <c r="G91" s="13">
        <v>42590</v>
      </c>
      <c r="H91" s="13">
        <v>45869</v>
      </c>
      <c r="I91" s="1">
        <v>1500</v>
      </c>
      <c r="J91" s="1">
        <v>0.58082191780821912</v>
      </c>
      <c r="K91" s="1">
        <v>871.23287671232868</v>
      </c>
      <c r="L91" s="69">
        <f>VLOOKUP(A91,'[1]LOOKUP DATA'!$A$2:$D$300,4,0)</f>
        <v>231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47"/>
      <c r="X91" s="1">
        <f t="shared" si="3"/>
        <v>640.23287671232868</v>
      </c>
      <c r="Y91" s="12"/>
      <c r="Z91" s="12" t="s">
        <v>963</v>
      </c>
    </row>
    <row r="92" spans="1:26" s="7" customFormat="1" ht="19.5" customHeight="1" x14ac:dyDescent="0.25">
      <c r="A92" s="12" t="s">
        <v>111</v>
      </c>
      <c r="B92" s="12" t="s">
        <v>112</v>
      </c>
      <c r="C92" s="35" t="s">
        <v>113</v>
      </c>
      <c r="D92" s="12" t="s">
        <v>82</v>
      </c>
      <c r="E92" s="12" t="s">
        <v>87</v>
      </c>
      <c r="F92" s="12" t="s">
        <v>110</v>
      </c>
      <c r="G92" s="13">
        <v>42590</v>
      </c>
      <c r="H92" s="13">
        <v>45869</v>
      </c>
      <c r="I92" s="1">
        <v>1500</v>
      </c>
      <c r="J92" s="1">
        <v>0.58082191780821912</v>
      </c>
      <c r="K92" s="1">
        <v>871.23287671232868</v>
      </c>
      <c r="L92" s="69">
        <f>VLOOKUP(A92,'[1]LOOKUP DATA'!$A$2:$D$300,4,0)</f>
        <v>69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47"/>
      <c r="X92" s="1">
        <f t="shared" si="3"/>
        <v>802.23287671232868</v>
      </c>
      <c r="Y92" s="12"/>
      <c r="Z92" s="12" t="s">
        <v>963</v>
      </c>
    </row>
    <row r="93" spans="1:26" s="7" customFormat="1" ht="19.5" customHeight="1" x14ac:dyDescent="0.25">
      <c r="A93" s="12" t="s">
        <v>114</v>
      </c>
      <c r="B93" s="12" t="s">
        <v>115</v>
      </c>
      <c r="C93" s="35" t="s">
        <v>116</v>
      </c>
      <c r="D93" s="12" t="s">
        <v>82</v>
      </c>
      <c r="E93" s="12" t="s">
        <v>87</v>
      </c>
      <c r="F93" s="12" t="s">
        <v>110</v>
      </c>
      <c r="G93" s="13">
        <v>42590</v>
      </c>
      <c r="H93" s="13">
        <v>45869</v>
      </c>
      <c r="I93" s="1">
        <v>1500</v>
      </c>
      <c r="J93" s="1">
        <v>0.58082191780821912</v>
      </c>
      <c r="K93" s="1">
        <v>871.23287671232868</v>
      </c>
      <c r="L93" s="69">
        <f>VLOOKUP(A93,'[1]LOOKUP DATA'!$A$2:$D$300,4,0)</f>
        <v>270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47"/>
      <c r="X93" s="1">
        <f t="shared" si="3"/>
        <v>601.23287671232868</v>
      </c>
      <c r="Y93" s="12"/>
      <c r="Z93" s="12" t="s">
        <v>963</v>
      </c>
    </row>
    <row r="94" spans="1:26" s="7" customFormat="1" ht="19.5" customHeight="1" x14ac:dyDescent="0.25">
      <c r="A94" s="12" t="s">
        <v>117</v>
      </c>
      <c r="B94" s="12" t="s">
        <v>118</v>
      </c>
      <c r="C94" s="35" t="s">
        <v>119</v>
      </c>
      <c r="D94" s="12" t="s">
        <v>82</v>
      </c>
      <c r="E94" s="12" t="s">
        <v>87</v>
      </c>
      <c r="F94" s="12" t="s">
        <v>110</v>
      </c>
      <c r="G94" s="13">
        <v>42632</v>
      </c>
      <c r="H94" s="13">
        <v>45869</v>
      </c>
      <c r="I94" s="1">
        <v>1500</v>
      </c>
      <c r="J94" s="1">
        <v>0.58082191780821912</v>
      </c>
      <c r="K94" s="1">
        <v>871.23287671232868</v>
      </c>
      <c r="L94" s="69">
        <f>VLOOKUP(A94,'[1]LOOKUP DATA'!$A$2:$D$300,4,0)</f>
        <v>114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47"/>
      <c r="X94" s="1">
        <f t="shared" si="3"/>
        <v>757.23287671232868</v>
      </c>
      <c r="Y94" s="12"/>
      <c r="Z94" s="12" t="s">
        <v>963</v>
      </c>
    </row>
    <row r="95" spans="1:26" s="7" customFormat="1" ht="19.5" customHeight="1" x14ac:dyDescent="0.25">
      <c r="A95" s="12" t="s">
        <v>120</v>
      </c>
      <c r="B95" s="12" t="s">
        <v>121</v>
      </c>
      <c r="C95" s="35" t="s">
        <v>122</v>
      </c>
      <c r="D95" s="12" t="s">
        <v>82</v>
      </c>
      <c r="E95" s="12" t="s">
        <v>87</v>
      </c>
      <c r="F95" s="12" t="s">
        <v>110</v>
      </c>
      <c r="G95" s="13">
        <v>42632</v>
      </c>
      <c r="H95" s="13">
        <v>45869</v>
      </c>
      <c r="I95" s="1">
        <v>1500</v>
      </c>
      <c r="J95" s="1">
        <v>0.58082191780821912</v>
      </c>
      <c r="K95" s="1">
        <v>871.23287671232868</v>
      </c>
      <c r="L95" s="69">
        <f>VLOOKUP(A95,'[1]LOOKUP DATA'!$A$2:$D$300,4,0)</f>
        <v>131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47"/>
      <c r="X95" s="1">
        <f t="shared" si="3"/>
        <v>740.23287671232868</v>
      </c>
      <c r="Y95" s="12"/>
      <c r="Z95" s="12" t="s">
        <v>963</v>
      </c>
    </row>
    <row r="96" spans="1:26" s="7" customFormat="1" ht="19.5" customHeight="1" x14ac:dyDescent="0.25">
      <c r="A96" s="12" t="s">
        <v>123</v>
      </c>
      <c r="B96" s="12" t="s">
        <v>124</v>
      </c>
      <c r="C96" s="35" t="s">
        <v>125</v>
      </c>
      <c r="D96" s="12" t="s">
        <v>82</v>
      </c>
      <c r="E96" s="12" t="s">
        <v>83</v>
      </c>
      <c r="F96" s="12" t="s">
        <v>110</v>
      </c>
      <c r="G96" s="13">
        <v>42647</v>
      </c>
      <c r="H96" s="13">
        <v>45869</v>
      </c>
      <c r="I96" s="1">
        <v>1500</v>
      </c>
      <c r="J96" s="1">
        <v>0.58082191780821912</v>
      </c>
      <c r="K96" s="1">
        <v>871.23287671232868</v>
      </c>
      <c r="L96" s="1">
        <f>VLOOKUP(A96,'[1]LOOKUP DATA'!$A$2:$D$300,4,0)</f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47"/>
      <c r="X96" s="1">
        <f t="shared" si="3"/>
        <v>871.23287671232868</v>
      </c>
      <c r="Y96" s="12"/>
      <c r="Z96" s="12" t="s">
        <v>963</v>
      </c>
    </row>
    <row r="97" spans="1:26" s="7" customFormat="1" ht="19.5" customHeight="1" x14ac:dyDescent="0.25">
      <c r="A97" s="12" t="s">
        <v>130</v>
      </c>
      <c r="B97" s="12" t="s">
        <v>131</v>
      </c>
      <c r="C97" s="35" t="s">
        <v>132</v>
      </c>
      <c r="D97" s="12" t="s">
        <v>82</v>
      </c>
      <c r="E97" s="12" t="s">
        <v>87</v>
      </c>
      <c r="F97" s="12" t="s">
        <v>78</v>
      </c>
      <c r="G97" s="13">
        <v>42767</v>
      </c>
      <c r="H97" s="13">
        <v>45869</v>
      </c>
      <c r="I97" s="1">
        <v>1500</v>
      </c>
      <c r="J97" s="1">
        <v>0.58082191780821912</v>
      </c>
      <c r="K97" s="1">
        <v>871.23287671232868</v>
      </c>
      <c r="L97" s="69">
        <f>VLOOKUP(A97,'[1]LOOKUP DATA'!$A$2:$D$300,4,0)</f>
        <v>167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47"/>
      <c r="X97" s="1">
        <f t="shared" si="3"/>
        <v>704.23287671232868</v>
      </c>
      <c r="Y97" s="12"/>
      <c r="Z97" s="12" t="s">
        <v>963</v>
      </c>
    </row>
    <row r="98" spans="1:26" s="7" customFormat="1" ht="19.5" customHeight="1" x14ac:dyDescent="0.25">
      <c r="A98" s="12" t="s">
        <v>142</v>
      </c>
      <c r="B98" s="12" t="s">
        <v>143</v>
      </c>
      <c r="C98" s="35" t="s">
        <v>144</v>
      </c>
      <c r="D98" s="12" t="s">
        <v>82</v>
      </c>
      <c r="E98" s="12" t="s">
        <v>87</v>
      </c>
      <c r="F98" s="12" t="s">
        <v>110</v>
      </c>
      <c r="G98" s="13">
        <v>43082</v>
      </c>
      <c r="H98" s="13">
        <v>45869</v>
      </c>
      <c r="I98" s="1">
        <v>1500</v>
      </c>
      <c r="J98" s="1">
        <v>0.58082191780821912</v>
      </c>
      <c r="K98" s="1">
        <v>871.23287671232868</v>
      </c>
      <c r="L98" s="1">
        <f>VLOOKUP(A98,'[1]LOOKUP DATA'!$A$2:$D$300,4,0)</f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47"/>
      <c r="X98" s="1">
        <f t="shared" si="3"/>
        <v>871.23287671232868</v>
      </c>
      <c r="Y98" s="12"/>
      <c r="Z98" s="12" t="s">
        <v>963</v>
      </c>
    </row>
    <row r="99" spans="1:26" s="7" customFormat="1" ht="19.5" customHeight="1" x14ac:dyDescent="0.25">
      <c r="A99" s="12" t="s">
        <v>145</v>
      </c>
      <c r="B99" s="12" t="s">
        <v>146</v>
      </c>
      <c r="C99" s="35" t="s">
        <v>147</v>
      </c>
      <c r="D99" s="12" t="s">
        <v>82</v>
      </c>
      <c r="E99" s="12" t="s">
        <v>87</v>
      </c>
      <c r="F99" s="12" t="s">
        <v>110</v>
      </c>
      <c r="G99" s="13">
        <v>43082</v>
      </c>
      <c r="H99" s="13">
        <v>45869</v>
      </c>
      <c r="I99" s="1">
        <v>1500</v>
      </c>
      <c r="J99" s="1">
        <v>0.58082191780821912</v>
      </c>
      <c r="K99" s="1">
        <v>871.23287671232868</v>
      </c>
      <c r="L99" s="69">
        <f>VLOOKUP(A99,'[1]LOOKUP DATA'!$A$2:$D$300,4,0)</f>
        <v>241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47"/>
      <c r="X99" s="1">
        <f t="shared" si="3"/>
        <v>630.23287671232868</v>
      </c>
      <c r="Y99" s="12"/>
      <c r="Z99" s="12" t="s">
        <v>963</v>
      </c>
    </row>
    <row r="100" spans="1:26" s="7" customFormat="1" ht="19.5" customHeight="1" x14ac:dyDescent="0.25">
      <c r="A100" s="12" t="s">
        <v>148</v>
      </c>
      <c r="B100" s="12" t="s">
        <v>149</v>
      </c>
      <c r="C100" s="35" t="s">
        <v>150</v>
      </c>
      <c r="D100" s="12" t="s">
        <v>59</v>
      </c>
      <c r="E100" s="12" t="s">
        <v>35</v>
      </c>
      <c r="F100" s="12" t="s">
        <v>152</v>
      </c>
      <c r="G100" s="13">
        <v>43087</v>
      </c>
      <c r="H100" s="13"/>
      <c r="I100" s="1">
        <v>1500</v>
      </c>
      <c r="J100" s="1">
        <v>1</v>
      </c>
      <c r="K100" s="1">
        <v>1500</v>
      </c>
      <c r="L100" s="1">
        <f>VLOOKUP(A100,'[1]LOOKUP DATA'!$A$2:$D$300,4,0)</f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7"/>
      <c r="X100" s="1">
        <f t="shared" si="3"/>
        <v>1500</v>
      </c>
      <c r="Y100" s="12"/>
      <c r="Z100" s="12" t="s">
        <v>963</v>
      </c>
    </row>
    <row r="101" spans="1:26" s="7" customFormat="1" ht="19.5" customHeight="1" x14ac:dyDescent="0.25">
      <c r="A101" s="12" t="s">
        <v>153</v>
      </c>
      <c r="B101" s="12" t="s">
        <v>154</v>
      </c>
      <c r="C101" s="35" t="s">
        <v>155</v>
      </c>
      <c r="D101" s="12" t="s">
        <v>82</v>
      </c>
      <c r="E101" s="12" t="s">
        <v>87</v>
      </c>
      <c r="F101" s="12" t="s">
        <v>110</v>
      </c>
      <c r="G101" s="13">
        <v>43087</v>
      </c>
      <c r="H101" s="13">
        <v>45869</v>
      </c>
      <c r="I101" s="1">
        <v>1500</v>
      </c>
      <c r="J101" s="1">
        <v>0.58082191780821912</v>
      </c>
      <c r="K101" s="1">
        <v>871.23287671232868</v>
      </c>
      <c r="L101" s="69">
        <f>VLOOKUP(A101,'[1]LOOKUP DATA'!$A$2:$D$300,4,0)</f>
        <v>109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7"/>
      <c r="X101" s="1">
        <f t="shared" si="3"/>
        <v>762.23287671232868</v>
      </c>
      <c r="Y101" s="12"/>
      <c r="Z101" s="12" t="s">
        <v>963</v>
      </c>
    </row>
    <row r="102" spans="1:26" s="7" customFormat="1" ht="19.5" customHeight="1" x14ac:dyDescent="0.25">
      <c r="A102" s="12" t="s">
        <v>156</v>
      </c>
      <c r="B102" s="12" t="s">
        <v>157</v>
      </c>
      <c r="C102" s="35" t="s">
        <v>158</v>
      </c>
      <c r="D102" s="12" t="s">
        <v>67</v>
      </c>
      <c r="E102" s="12" t="s">
        <v>68</v>
      </c>
      <c r="F102" s="12" t="s">
        <v>110</v>
      </c>
      <c r="G102" s="13">
        <v>43087</v>
      </c>
      <c r="H102" s="13">
        <v>45869</v>
      </c>
      <c r="I102" s="1">
        <v>1500</v>
      </c>
      <c r="J102" s="1">
        <v>0.58082191780821912</v>
      </c>
      <c r="K102" s="1">
        <v>871.23287671232868</v>
      </c>
      <c r="L102" s="69">
        <f>VLOOKUP(A102,'[1]LOOKUP DATA'!$A$2:$D$300,4,0)</f>
        <v>24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7"/>
      <c r="X102" s="1">
        <f t="shared" si="3"/>
        <v>847.23287671232868</v>
      </c>
      <c r="Y102" s="12"/>
      <c r="Z102" s="12" t="s">
        <v>963</v>
      </c>
    </row>
    <row r="103" spans="1:26" s="7" customFormat="1" ht="19.5" customHeight="1" x14ac:dyDescent="0.25">
      <c r="A103" s="12" t="s">
        <v>176</v>
      </c>
      <c r="B103" s="12" t="s">
        <v>177</v>
      </c>
      <c r="C103" s="35" t="s">
        <v>178</v>
      </c>
      <c r="D103" s="12" t="s">
        <v>82</v>
      </c>
      <c r="E103" s="12" t="s">
        <v>87</v>
      </c>
      <c r="F103" s="12" t="s">
        <v>69</v>
      </c>
      <c r="G103" s="13">
        <v>43411</v>
      </c>
      <c r="H103" s="25">
        <v>45969</v>
      </c>
      <c r="I103" s="1">
        <v>1500</v>
      </c>
      <c r="J103" s="1">
        <v>0.85479452054794525</v>
      </c>
      <c r="K103" s="1">
        <v>1282.191780821918</v>
      </c>
      <c r="L103" s="1">
        <f>VLOOKUP(A103,'[1]LOOKUP DATA'!$A$2:$D$300,4,0)</f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7"/>
      <c r="X103" s="1">
        <f t="shared" si="3"/>
        <v>1282.191780821918</v>
      </c>
      <c r="Y103" s="12"/>
      <c r="Z103" s="12" t="s">
        <v>963</v>
      </c>
    </row>
    <row r="104" spans="1:26" s="7" customFormat="1" ht="19.5" customHeight="1" x14ac:dyDescent="0.25">
      <c r="A104" s="12" t="s">
        <v>183</v>
      </c>
      <c r="B104" s="12" t="s">
        <v>184</v>
      </c>
      <c r="C104" s="35" t="s">
        <v>185</v>
      </c>
      <c r="D104" s="12" t="s">
        <v>165</v>
      </c>
      <c r="E104" s="12" t="s">
        <v>35</v>
      </c>
      <c r="F104" s="12" t="s">
        <v>30</v>
      </c>
      <c r="G104" s="13">
        <v>43439</v>
      </c>
      <c r="H104" s="13"/>
      <c r="I104" s="1">
        <v>1500</v>
      </c>
      <c r="J104" s="1">
        <v>1</v>
      </c>
      <c r="K104" s="1">
        <v>1500</v>
      </c>
      <c r="L104" s="69">
        <f>VLOOKUP(A104,'[1]LOOKUP DATA'!$A$2:$D$300,4,0)</f>
        <v>117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7"/>
      <c r="X104" s="1">
        <f t="shared" si="3"/>
        <v>1383</v>
      </c>
      <c r="Y104" s="12"/>
      <c r="Z104" s="12" t="s">
        <v>963</v>
      </c>
    </row>
    <row r="105" spans="1:26" s="7" customFormat="1" ht="19.5" customHeight="1" x14ac:dyDescent="0.25">
      <c r="A105" s="12" t="s">
        <v>186</v>
      </c>
      <c r="B105" s="12" t="s">
        <v>187</v>
      </c>
      <c r="C105" s="35" t="s">
        <v>188</v>
      </c>
      <c r="D105" s="12" t="s">
        <v>82</v>
      </c>
      <c r="E105" s="12" t="s">
        <v>87</v>
      </c>
      <c r="F105" s="12" t="s">
        <v>69</v>
      </c>
      <c r="G105" s="13">
        <v>43439</v>
      </c>
      <c r="H105" s="13">
        <v>45869</v>
      </c>
      <c r="I105" s="1">
        <v>1500</v>
      </c>
      <c r="J105" s="1">
        <v>0.58082191780821912</v>
      </c>
      <c r="K105" s="1">
        <v>871.23287671232868</v>
      </c>
      <c r="L105" s="1">
        <f>VLOOKUP(A105,'[1]LOOKUP DATA'!$A$2:$D$300,4,0)</f>
        <v>206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7"/>
      <c r="X105" s="1">
        <f t="shared" si="3"/>
        <v>665.23287671232868</v>
      </c>
      <c r="Y105" s="12"/>
      <c r="Z105" s="12" t="s">
        <v>963</v>
      </c>
    </row>
    <row r="106" spans="1:26" s="7" customFormat="1" ht="19.5" customHeight="1" x14ac:dyDescent="0.25">
      <c r="A106" s="12" t="s">
        <v>189</v>
      </c>
      <c r="B106" s="12" t="s">
        <v>190</v>
      </c>
      <c r="C106" s="35" t="s">
        <v>191</v>
      </c>
      <c r="D106" s="12" t="s">
        <v>82</v>
      </c>
      <c r="E106" s="12" t="s">
        <v>87</v>
      </c>
      <c r="F106" s="12" t="s">
        <v>110</v>
      </c>
      <c r="G106" s="13">
        <v>43467</v>
      </c>
      <c r="H106" s="13">
        <v>45869</v>
      </c>
      <c r="I106" s="1">
        <v>1500</v>
      </c>
      <c r="J106" s="1">
        <v>0.58082191780821912</v>
      </c>
      <c r="K106" s="1">
        <v>871.23287671232868</v>
      </c>
      <c r="L106" s="1">
        <f>VLOOKUP(A106,'[1]LOOKUP DATA'!$A$2:$D$300,4,0)</f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7"/>
      <c r="X106" s="1">
        <f t="shared" si="3"/>
        <v>871.23287671232868</v>
      </c>
      <c r="Y106" s="12"/>
      <c r="Z106" s="12" t="s">
        <v>963</v>
      </c>
    </row>
    <row r="107" spans="1:26" s="7" customFormat="1" ht="19.5" customHeight="1" x14ac:dyDescent="0.25">
      <c r="A107" s="12" t="s">
        <v>192</v>
      </c>
      <c r="B107" s="12" t="s">
        <v>193</v>
      </c>
      <c r="C107" s="35" t="s">
        <v>194</v>
      </c>
      <c r="D107" s="12" t="s">
        <v>82</v>
      </c>
      <c r="E107" s="12" t="s">
        <v>87</v>
      </c>
      <c r="F107" s="12" t="s">
        <v>69</v>
      </c>
      <c r="G107" s="13">
        <v>43542</v>
      </c>
      <c r="H107" s="13">
        <v>45738</v>
      </c>
      <c r="I107" s="1">
        <v>1500</v>
      </c>
      <c r="J107" s="1">
        <v>0.22191780821917809</v>
      </c>
      <c r="K107" s="1">
        <v>332.87671232876716</v>
      </c>
      <c r="L107" s="1">
        <f>VLOOKUP(A107,'[1]LOOKUP DATA'!$A$2:$D$300,4,0)</f>
        <v>187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7"/>
      <c r="X107" s="1">
        <f t="shared" si="3"/>
        <v>145.87671232876716</v>
      </c>
      <c r="Y107" s="12"/>
      <c r="Z107" s="12" t="s">
        <v>963</v>
      </c>
    </row>
    <row r="108" spans="1:26" s="7" customFormat="1" ht="19.5" customHeight="1" x14ac:dyDescent="0.25">
      <c r="A108" s="12" t="s">
        <v>198</v>
      </c>
      <c r="B108" s="12" t="s">
        <v>199</v>
      </c>
      <c r="C108" s="35" t="s">
        <v>200</v>
      </c>
      <c r="D108" s="12" t="s">
        <v>43</v>
      </c>
      <c r="E108" s="12" t="s">
        <v>201</v>
      </c>
      <c r="F108" s="12" t="s">
        <v>152</v>
      </c>
      <c r="G108" s="13">
        <v>43619</v>
      </c>
      <c r="H108" s="13">
        <v>45813</v>
      </c>
      <c r="I108" s="1">
        <v>1500</v>
      </c>
      <c r="J108" s="1">
        <v>0.42739726027397262</v>
      </c>
      <c r="K108" s="1">
        <v>641.09589041095899</v>
      </c>
      <c r="L108" s="1">
        <f>VLOOKUP(A108,'[1]LOOKUP DATA'!$A$2:$D$300,4,0)</f>
        <v>204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7"/>
      <c r="X108" s="1">
        <f t="shared" si="3"/>
        <v>437.09589041095899</v>
      </c>
      <c r="Y108" s="12"/>
      <c r="Z108" s="12" t="s">
        <v>963</v>
      </c>
    </row>
    <row r="109" spans="1:26" s="7" customFormat="1" ht="19.5" customHeight="1" x14ac:dyDescent="0.25">
      <c r="A109" s="12" t="s">
        <v>207</v>
      </c>
      <c r="B109" s="12" t="s">
        <v>208</v>
      </c>
      <c r="C109" s="35" t="s">
        <v>209</v>
      </c>
      <c r="D109" s="12" t="s">
        <v>101</v>
      </c>
      <c r="E109" s="12" t="s">
        <v>211</v>
      </c>
      <c r="F109" s="12" t="s">
        <v>69</v>
      </c>
      <c r="G109" s="13">
        <v>43739</v>
      </c>
      <c r="H109" s="13">
        <v>45933</v>
      </c>
      <c r="I109" s="1">
        <v>1500</v>
      </c>
      <c r="J109" s="1">
        <v>0.75616438356164384</v>
      </c>
      <c r="K109" s="1">
        <v>1134.2465753424658</v>
      </c>
      <c r="L109" s="1">
        <f>VLOOKUP(A109,'[1]LOOKUP DATA'!$A$2:$D$300,4,0)</f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7"/>
      <c r="X109" s="1">
        <f t="shared" si="3"/>
        <v>1134.2465753424658</v>
      </c>
      <c r="Y109" s="12"/>
      <c r="Z109" s="12" t="s">
        <v>963</v>
      </c>
    </row>
    <row r="110" spans="1:26" s="7" customFormat="1" ht="19.5" customHeight="1" x14ac:dyDescent="0.25">
      <c r="A110" s="12" t="s">
        <v>226</v>
      </c>
      <c r="B110" s="12" t="s">
        <v>227</v>
      </c>
      <c r="C110" s="35" t="s">
        <v>228</v>
      </c>
      <c r="D110" s="12" t="s">
        <v>82</v>
      </c>
      <c r="E110" s="12" t="s">
        <v>87</v>
      </c>
      <c r="F110" s="12" t="s">
        <v>110</v>
      </c>
      <c r="G110" s="13">
        <v>43864</v>
      </c>
      <c r="H110" s="25">
        <v>46057</v>
      </c>
      <c r="I110" s="1">
        <v>1500</v>
      </c>
      <c r="J110" s="1">
        <v>1</v>
      </c>
      <c r="K110" s="1">
        <v>1500</v>
      </c>
      <c r="L110" s="1">
        <f>VLOOKUP(A110,'[1]LOOKUP DATA'!$A$2:$D$300,4,0)</f>
        <v>42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7"/>
      <c r="X110" s="1">
        <f t="shared" si="3"/>
        <v>1458</v>
      </c>
      <c r="Y110" s="12"/>
      <c r="Z110" s="12" t="s">
        <v>963</v>
      </c>
    </row>
    <row r="111" spans="1:26" s="7" customFormat="1" ht="19.5" customHeight="1" x14ac:dyDescent="0.25">
      <c r="A111" s="12" t="s">
        <v>229</v>
      </c>
      <c r="B111" s="12" t="s">
        <v>230</v>
      </c>
      <c r="C111" s="35" t="s">
        <v>231</v>
      </c>
      <c r="D111" s="12" t="s">
        <v>82</v>
      </c>
      <c r="E111" s="12" t="s">
        <v>87</v>
      </c>
      <c r="F111" s="12" t="s">
        <v>78</v>
      </c>
      <c r="G111" s="13">
        <v>44075</v>
      </c>
      <c r="H111" s="13">
        <v>45901</v>
      </c>
      <c r="I111" s="1">
        <v>1500</v>
      </c>
      <c r="J111" s="1">
        <v>0.66849315068493154</v>
      </c>
      <c r="K111" s="1">
        <v>1002.7397260273973</v>
      </c>
      <c r="L111" s="1">
        <f>VLOOKUP(A111,'[1]LOOKUP DATA'!$A$2:$D$300,4,0)</f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7"/>
      <c r="X111" s="1">
        <f t="shared" si="3"/>
        <v>1002.7397260273973</v>
      </c>
      <c r="Y111" s="12"/>
      <c r="Z111" s="12" t="s">
        <v>963</v>
      </c>
    </row>
    <row r="112" spans="1:26" s="7" customFormat="1" ht="19.5" customHeight="1" x14ac:dyDescent="0.25">
      <c r="A112" s="12" t="s">
        <v>242</v>
      </c>
      <c r="B112" s="12" t="s">
        <v>243</v>
      </c>
      <c r="C112" s="35" t="s">
        <v>244</v>
      </c>
      <c r="D112" s="12" t="s">
        <v>165</v>
      </c>
      <c r="E112" s="12" t="s">
        <v>35</v>
      </c>
      <c r="F112" s="12" t="s">
        <v>36</v>
      </c>
      <c r="G112" s="13">
        <v>44256</v>
      </c>
      <c r="H112" s="25"/>
      <c r="I112" s="1">
        <v>1500</v>
      </c>
      <c r="J112" s="1">
        <v>1</v>
      </c>
      <c r="K112" s="1">
        <v>1500</v>
      </c>
      <c r="L112" s="1">
        <f>VLOOKUP(A112,'[1]LOOKUP DATA'!$A$2:$D$300,4,0)</f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7"/>
      <c r="X112" s="1">
        <f t="shared" si="3"/>
        <v>1500</v>
      </c>
      <c r="Y112" s="12"/>
      <c r="Z112" s="12" t="s">
        <v>963</v>
      </c>
    </row>
    <row r="113" spans="1:26" s="7" customFormat="1" ht="19.5" customHeight="1" x14ac:dyDescent="0.25">
      <c r="A113" s="12" t="s">
        <v>245</v>
      </c>
      <c r="B113" s="12" t="s">
        <v>246</v>
      </c>
      <c r="C113" s="35" t="s">
        <v>247</v>
      </c>
      <c r="D113" s="12" t="s">
        <v>59</v>
      </c>
      <c r="E113" s="12" t="s">
        <v>44</v>
      </c>
      <c r="F113" s="12" t="s">
        <v>110</v>
      </c>
      <c r="G113" s="13">
        <v>44270</v>
      </c>
      <c r="H113" s="13">
        <v>45731</v>
      </c>
      <c r="I113" s="1">
        <v>1500</v>
      </c>
      <c r="J113" s="1">
        <v>0.20273972602739726</v>
      </c>
      <c r="K113" s="1">
        <v>304.10958904109589</v>
      </c>
      <c r="L113" s="1">
        <f>VLOOKUP(A113,'[1]LOOKUP DATA'!$A$2:$D$300,4,0)</f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7"/>
      <c r="X113" s="1">
        <f t="shared" si="3"/>
        <v>304.10958904109589</v>
      </c>
      <c r="Y113" s="12"/>
      <c r="Z113" s="12" t="s">
        <v>963</v>
      </c>
    </row>
    <row r="114" spans="1:26" s="7" customFormat="1" ht="19.5" customHeight="1" x14ac:dyDescent="0.25">
      <c r="A114" s="12" t="s">
        <v>254</v>
      </c>
      <c r="B114" s="12" t="s">
        <v>255</v>
      </c>
      <c r="C114" s="35" t="s">
        <v>256</v>
      </c>
      <c r="D114" s="12" t="s">
        <v>82</v>
      </c>
      <c r="E114" s="12" t="s">
        <v>87</v>
      </c>
      <c r="F114" s="12" t="s">
        <v>78</v>
      </c>
      <c r="G114" s="13">
        <v>44305</v>
      </c>
      <c r="H114" s="13">
        <v>45766</v>
      </c>
      <c r="I114" s="1">
        <v>1500</v>
      </c>
      <c r="J114" s="1">
        <v>0.29863013698630136</v>
      </c>
      <c r="K114" s="1">
        <v>447.94520547945206</v>
      </c>
      <c r="L114" s="1">
        <f>VLOOKUP(A114,'[1]LOOKUP DATA'!$A$2:$D$300,4,0)</f>
        <v>259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7"/>
      <c r="X114" s="1">
        <f t="shared" si="3"/>
        <v>188.94520547945206</v>
      </c>
      <c r="Y114" s="12"/>
      <c r="Z114" s="12" t="s">
        <v>963</v>
      </c>
    </row>
    <row r="115" spans="1:26" s="7" customFormat="1" ht="19.5" customHeight="1" x14ac:dyDescent="0.25">
      <c r="A115" s="12" t="s">
        <v>257</v>
      </c>
      <c r="B115" s="12" t="s">
        <v>258</v>
      </c>
      <c r="C115" s="35" t="s">
        <v>259</v>
      </c>
      <c r="D115" s="12" t="s">
        <v>82</v>
      </c>
      <c r="E115" s="12" t="s">
        <v>87</v>
      </c>
      <c r="F115" s="12" t="s">
        <v>78</v>
      </c>
      <c r="G115" s="13">
        <v>44305</v>
      </c>
      <c r="H115" s="13">
        <v>45766</v>
      </c>
      <c r="I115" s="1">
        <v>1500</v>
      </c>
      <c r="J115" s="1">
        <v>0.29863013698630136</v>
      </c>
      <c r="K115" s="1">
        <v>447.94520547945206</v>
      </c>
      <c r="L115" s="1">
        <f>VLOOKUP(A115,'[1]LOOKUP DATA'!$A$2:$D$300,4,0)</f>
        <v>108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7"/>
      <c r="X115" s="1">
        <f t="shared" si="3"/>
        <v>339.94520547945206</v>
      </c>
      <c r="Y115" s="12"/>
      <c r="Z115" s="12" t="s">
        <v>963</v>
      </c>
    </row>
    <row r="116" spans="1:26" s="7" customFormat="1" ht="19.5" customHeight="1" x14ac:dyDescent="0.25">
      <c r="A116" s="12" t="s">
        <v>266</v>
      </c>
      <c r="B116" s="12" t="s">
        <v>267</v>
      </c>
      <c r="C116" s="35" t="s">
        <v>268</v>
      </c>
      <c r="D116" s="12" t="s">
        <v>82</v>
      </c>
      <c r="E116" s="12" t="s">
        <v>87</v>
      </c>
      <c r="F116" s="12" t="s">
        <v>110</v>
      </c>
      <c r="G116" s="13">
        <v>44419</v>
      </c>
      <c r="H116" s="13">
        <v>45882</v>
      </c>
      <c r="I116" s="1">
        <v>1500</v>
      </c>
      <c r="J116" s="1">
        <v>0.61643835616438358</v>
      </c>
      <c r="K116" s="1">
        <v>924.65753424657532</v>
      </c>
      <c r="L116" s="1">
        <f>VLOOKUP(A116,'[1]LOOKUP DATA'!$A$2:$D$300,4,0)</f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7"/>
      <c r="X116" s="1">
        <f t="shared" si="3"/>
        <v>924.65753424657532</v>
      </c>
      <c r="Y116" s="12"/>
      <c r="Z116" s="12" t="s">
        <v>963</v>
      </c>
    </row>
    <row r="117" spans="1:26" s="7" customFormat="1" ht="19.5" customHeight="1" x14ac:dyDescent="0.25">
      <c r="A117" s="12" t="s">
        <v>278</v>
      </c>
      <c r="B117" s="12" t="s">
        <v>279</v>
      </c>
      <c r="C117" s="35" t="s">
        <v>280</v>
      </c>
      <c r="D117" s="12" t="s">
        <v>82</v>
      </c>
      <c r="E117" s="12" t="s">
        <v>87</v>
      </c>
      <c r="F117" s="12" t="s">
        <v>69</v>
      </c>
      <c r="G117" s="13">
        <v>44571</v>
      </c>
      <c r="H117" s="25">
        <v>46031</v>
      </c>
      <c r="I117" s="1">
        <v>1500</v>
      </c>
      <c r="J117" s="1">
        <v>1</v>
      </c>
      <c r="K117" s="1">
        <v>1500</v>
      </c>
      <c r="L117" s="1">
        <f>VLOOKUP(A117,'[1]LOOKUP DATA'!$A$2:$D$300,4,0)</f>
        <v>65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7"/>
      <c r="X117" s="1">
        <f t="shared" si="3"/>
        <v>1435</v>
      </c>
      <c r="Y117" s="12"/>
      <c r="Z117" s="12" t="s">
        <v>963</v>
      </c>
    </row>
    <row r="118" spans="1:26" s="7" customFormat="1" ht="19.5" customHeight="1" x14ac:dyDescent="0.25">
      <c r="A118" s="12" t="s">
        <v>281</v>
      </c>
      <c r="B118" s="12" t="s">
        <v>282</v>
      </c>
      <c r="C118" s="35" t="s">
        <v>283</v>
      </c>
      <c r="D118" s="12" t="s">
        <v>82</v>
      </c>
      <c r="E118" s="12" t="s">
        <v>87</v>
      </c>
      <c r="F118" s="12" t="s">
        <v>78</v>
      </c>
      <c r="G118" s="13">
        <v>44599</v>
      </c>
      <c r="H118" s="13">
        <v>45869</v>
      </c>
      <c r="I118" s="1">
        <v>1500</v>
      </c>
      <c r="J118" s="1">
        <v>0.58082191780821912</v>
      </c>
      <c r="K118" s="1">
        <v>871.23287671232868</v>
      </c>
      <c r="L118" s="1">
        <f>VLOOKUP(A118,'[1]LOOKUP DATA'!$A$2:$D$300,4,0)</f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7"/>
      <c r="X118" s="1">
        <f t="shared" si="3"/>
        <v>871.23287671232868</v>
      </c>
      <c r="Y118" s="12"/>
      <c r="Z118" s="12" t="s">
        <v>963</v>
      </c>
    </row>
    <row r="119" spans="1:26" s="7" customFormat="1" ht="19.5" customHeight="1" x14ac:dyDescent="0.25">
      <c r="A119" s="12" t="s">
        <v>284</v>
      </c>
      <c r="B119" s="12" t="s">
        <v>285</v>
      </c>
      <c r="C119" s="35" t="s">
        <v>286</v>
      </c>
      <c r="D119" s="12" t="s">
        <v>82</v>
      </c>
      <c r="E119" s="12" t="s">
        <v>87</v>
      </c>
      <c r="F119" s="12" t="s">
        <v>78</v>
      </c>
      <c r="G119" s="13">
        <v>44599</v>
      </c>
      <c r="H119" s="13">
        <v>45869</v>
      </c>
      <c r="I119" s="1">
        <v>1500</v>
      </c>
      <c r="J119" s="1">
        <v>0.58082191780821912</v>
      </c>
      <c r="K119" s="1">
        <v>871.23287671232868</v>
      </c>
      <c r="L119" s="1">
        <f>VLOOKUP(A119,'[1]LOOKUP DATA'!$A$2:$D$300,4,0)</f>
        <v>105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7"/>
      <c r="X119" s="1">
        <f t="shared" si="3"/>
        <v>766.23287671232868</v>
      </c>
      <c r="Y119" s="12"/>
      <c r="Z119" s="12" t="s">
        <v>963</v>
      </c>
    </row>
    <row r="120" spans="1:26" s="7" customFormat="1" ht="19.5" customHeight="1" x14ac:dyDescent="0.25">
      <c r="A120" s="12" t="s">
        <v>288</v>
      </c>
      <c r="B120" s="12" t="s">
        <v>289</v>
      </c>
      <c r="C120" s="35" t="s">
        <v>290</v>
      </c>
      <c r="D120" s="12" t="s">
        <v>210</v>
      </c>
      <c r="E120" s="12" t="s">
        <v>29</v>
      </c>
      <c r="F120" s="12" t="s">
        <v>30</v>
      </c>
      <c r="G120" s="13">
        <v>44669</v>
      </c>
      <c r="H120" s="25">
        <v>46130</v>
      </c>
      <c r="I120" s="1">
        <v>1500</v>
      </c>
      <c r="J120" s="1">
        <v>1</v>
      </c>
      <c r="K120" s="1">
        <v>1500</v>
      </c>
      <c r="L120" s="1">
        <f>VLOOKUP(A120,'[1]LOOKUP DATA'!$A$2:$D$300,4,0)</f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7"/>
      <c r="X120" s="1">
        <f t="shared" si="3"/>
        <v>1500</v>
      </c>
      <c r="Y120" s="12"/>
      <c r="Z120" s="12" t="s">
        <v>963</v>
      </c>
    </row>
    <row r="121" spans="1:26" s="7" customFormat="1" ht="19.5" customHeight="1" x14ac:dyDescent="0.25">
      <c r="A121" s="12" t="s">
        <v>300</v>
      </c>
      <c r="B121" s="12" t="s">
        <v>301</v>
      </c>
      <c r="C121" s="35" t="s">
        <v>302</v>
      </c>
      <c r="D121" s="12" t="s">
        <v>165</v>
      </c>
      <c r="E121" s="12" t="s">
        <v>35</v>
      </c>
      <c r="F121" s="12" t="s">
        <v>303</v>
      </c>
      <c r="G121" s="13">
        <v>44627</v>
      </c>
      <c r="H121" s="13">
        <v>45722</v>
      </c>
      <c r="I121" s="1">
        <v>1500</v>
      </c>
      <c r="J121" s="1">
        <v>0.17808219178082191</v>
      </c>
      <c r="K121" s="1">
        <v>267.12328767123284</v>
      </c>
      <c r="L121" s="1">
        <f>VLOOKUP(A121,'[1]LOOKUP DATA'!$A$2:$D$300,4,0)</f>
        <v>435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7"/>
      <c r="X121" s="1">
        <f t="shared" si="3"/>
        <v>-167.87671232876716</v>
      </c>
      <c r="Y121" s="12"/>
      <c r="Z121" s="12" t="s">
        <v>963</v>
      </c>
    </row>
    <row r="122" spans="1:26" s="7" customFormat="1" ht="19.5" customHeight="1" x14ac:dyDescent="0.25">
      <c r="A122" s="12" t="s">
        <v>319</v>
      </c>
      <c r="B122" s="12" t="s">
        <v>320</v>
      </c>
      <c r="C122" s="35" t="s">
        <v>321</v>
      </c>
      <c r="D122" s="12" t="s">
        <v>165</v>
      </c>
      <c r="E122" s="12" t="s">
        <v>182</v>
      </c>
      <c r="F122" s="12" t="s">
        <v>39</v>
      </c>
      <c r="G122" s="13">
        <v>44835</v>
      </c>
      <c r="H122" s="25"/>
      <c r="I122" s="1">
        <v>1500</v>
      </c>
      <c r="J122" s="1">
        <v>1</v>
      </c>
      <c r="K122" s="1">
        <v>1500</v>
      </c>
      <c r="L122" s="70">
        <f>VLOOKUP(A122,'[1]LOOKUP DATA'!$A$2:$D$300,4,0)</f>
        <v>80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7"/>
      <c r="X122" s="1">
        <f t="shared" si="3"/>
        <v>1420</v>
      </c>
      <c r="Y122" s="12"/>
      <c r="Z122" s="12" t="s">
        <v>963</v>
      </c>
    </row>
    <row r="123" spans="1:26" s="7" customFormat="1" ht="19.5" customHeight="1" x14ac:dyDescent="0.25">
      <c r="A123" s="12" t="s">
        <v>324</v>
      </c>
      <c r="B123" s="12" t="s">
        <v>325</v>
      </c>
      <c r="C123" s="35" t="s">
        <v>326</v>
      </c>
      <c r="D123" s="12" t="s">
        <v>82</v>
      </c>
      <c r="E123" s="12" t="s">
        <v>87</v>
      </c>
      <c r="F123" s="12" t="s">
        <v>110</v>
      </c>
      <c r="G123" s="13">
        <v>44760</v>
      </c>
      <c r="H123" s="25">
        <v>45856</v>
      </c>
      <c r="I123" s="1">
        <v>1500</v>
      </c>
      <c r="J123" s="1">
        <v>0.54520547945205478</v>
      </c>
      <c r="K123" s="1">
        <v>817.80821917808214</v>
      </c>
      <c r="L123" s="1">
        <f>VLOOKUP(A123,'[1]LOOKUP DATA'!$A$2:$D$300,4,0)</f>
        <v>61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7"/>
      <c r="X123" s="1">
        <f t="shared" si="3"/>
        <v>756.80821917808214</v>
      </c>
      <c r="Y123" s="12"/>
      <c r="Z123" s="12" t="s">
        <v>963</v>
      </c>
    </row>
    <row r="124" spans="1:26" s="7" customFormat="1" ht="19.5" customHeight="1" x14ac:dyDescent="0.25">
      <c r="A124" s="12" t="s">
        <v>349</v>
      </c>
      <c r="B124" s="12" t="s">
        <v>350</v>
      </c>
      <c r="C124" s="35" t="s">
        <v>351</v>
      </c>
      <c r="D124" s="12" t="s">
        <v>82</v>
      </c>
      <c r="E124" s="12" t="s">
        <v>87</v>
      </c>
      <c r="F124" s="12" t="s">
        <v>69</v>
      </c>
      <c r="G124" s="13">
        <v>44805</v>
      </c>
      <c r="H124" s="25">
        <v>45901</v>
      </c>
      <c r="I124" s="1">
        <v>1500</v>
      </c>
      <c r="J124" s="1">
        <v>0.66849315068493154</v>
      </c>
      <c r="K124" s="1">
        <v>1002.7397260273973</v>
      </c>
      <c r="L124" s="1">
        <f>VLOOKUP(A124,'[1]LOOKUP DATA'!$A$2:$D$300,4,0)</f>
        <v>65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7"/>
      <c r="X124" s="1">
        <f t="shared" si="3"/>
        <v>937.7397260273973</v>
      </c>
      <c r="Y124" s="12"/>
      <c r="Z124" s="12" t="s">
        <v>963</v>
      </c>
    </row>
    <row r="125" spans="1:26" s="7" customFormat="1" ht="19.5" customHeight="1" x14ac:dyDescent="0.25">
      <c r="A125" s="12" t="s">
        <v>360</v>
      </c>
      <c r="B125" s="12" t="s">
        <v>361</v>
      </c>
      <c r="C125" s="35" t="s">
        <v>362</v>
      </c>
      <c r="D125" s="12" t="s">
        <v>59</v>
      </c>
      <c r="E125" s="12" t="s">
        <v>211</v>
      </c>
      <c r="F125" s="12" t="s">
        <v>69</v>
      </c>
      <c r="G125" s="13">
        <v>44830</v>
      </c>
      <c r="H125" s="25">
        <v>45926</v>
      </c>
      <c r="I125" s="1">
        <v>1500</v>
      </c>
      <c r="J125" s="1">
        <v>0.73698630136986298</v>
      </c>
      <c r="K125" s="1">
        <v>1105.4794520547944</v>
      </c>
      <c r="L125" s="1">
        <f>VLOOKUP(A125,'[1]LOOKUP DATA'!$A$2:$D$300,4,0)</f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7"/>
      <c r="X125" s="1">
        <f t="shared" si="3"/>
        <v>1105.4794520547944</v>
      </c>
      <c r="Y125" s="12"/>
      <c r="Z125" s="12" t="s">
        <v>963</v>
      </c>
    </row>
    <row r="126" spans="1:26" s="7" customFormat="1" ht="19.5" customHeight="1" x14ac:dyDescent="0.25">
      <c r="A126" s="12" t="s">
        <v>369</v>
      </c>
      <c r="B126" s="12" t="s">
        <v>370</v>
      </c>
      <c r="C126" s="35" t="s">
        <v>371</v>
      </c>
      <c r="D126" s="12" t="s">
        <v>67</v>
      </c>
      <c r="E126" s="12" t="s">
        <v>372</v>
      </c>
      <c r="F126" s="12" t="s">
        <v>152</v>
      </c>
      <c r="G126" s="13">
        <v>44841</v>
      </c>
      <c r="H126" s="25"/>
      <c r="I126" s="1">
        <v>1500</v>
      </c>
      <c r="J126" s="1">
        <v>1</v>
      </c>
      <c r="K126" s="1">
        <v>1500</v>
      </c>
      <c r="L126" s="1">
        <f>VLOOKUP(A126,'[1]LOOKUP DATA'!$A$2:$D$300,4,0)</f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7"/>
      <c r="X126" s="1">
        <f t="shared" si="3"/>
        <v>1500</v>
      </c>
      <c r="Y126" s="12"/>
      <c r="Z126" s="12" t="s">
        <v>963</v>
      </c>
    </row>
    <row r="127" spans="1:26" s="7" customFormat="1" ht="19.5" customHeight="1" x14ac:dyDescent="0.25">
      <c r="A127" s="12" t="s">
        <v>405</v>
      </c>
      <c r="B127" s="12" t="s">
        <v>406</v>
      </c>
      <c r="C127" s="35" t="s">
        <v>407</v>
      </c>
      <c r="D127" s="12" t="s">
        <v>59</v>
      </c>
      <c r="E127" s="12" t="s">
        <v>35</v>
      </c>
      <c r="F127" s="12" t="s">
        <v>152</v>
      </c>
      <c r="G127" s="13">
        <v>44475</v>
      </c>
      <c r="H127" s="13"/>
      <c r="I127" s="1">
        <v>1500</v>
      </c>
      <c r="J127" s="1">
        <v>1</v>
      </c>
      <c r="K127" s="1">
        <v>1500</v>
      </c>
      <c r="L127" s="1">
        <f>VLOOKUP(A127,'[1]LOOKUP DATA'!$A$2:$D$300,4,0)</f>
        <v>138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7"/>
      <c r="X127" s="1">
        <f>K127-(SUM(L127:W127))</f>
        <v>1362</v>
      </c>
      <c r="Y127" s="12"/>
      <c r="Z127" s="12" t="s">
        <v>963</v>
      </c>
    </row>
    <row r="128" spans="1:26" s="7" customFormat="1" ht="19.5" customHeight="1" x14ac:dyDescent="0.25">
      <c r="A128" s="12" t="s">
        <v>412</v>
      </c>
      <c r="B128" s="12" t="s">
        <v>413</v>
      </c>
      <c r="C128" s="30" t="s">
        <v>414</v>
      </c>
      <c r="D128" s="12" t="s">
        <v>82</v>
      </c>
      <c r="E128" s="12" t="s">
        <v>87</v>
      </c>
      <c r="F128" s="12" t="s">
        <v>69</v>
      </c>
      <c r="G128" s="13">
        <v>44986</v>
      </c>
      <c r="H128" s="13">
        <v>45869</v>
      </c>
      <c r="I128" s="1">
        <v>1500</v>
      </c>
      <c r="J128" s="1">
        <v>0.58082191780821912</v>
      </c>
      <c r="K128" s="1">
        <v>871.23287671232868</v>
      </c>
      <c r="L128" s="1">
        <f>VLOOKUP(A128,'[1]LOOKUP DATA'!$A$2:$D$300,4,0)</f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7"/>
      <c r="X128" s="1">
        <f>K128-(SUM(L128:W128))</f>
        <v>871.23287671232868</v>
      </c>
      <c r="Y128" s="12"/>
      <c r="Z128" s="12" t="s">
        <v>963</v>
      </c>
    </row>
    <row r="129" spans="1:26" s="7" customFormat="1" ht="19.5" customHeight="1" x14ac:dyDescent="0.25">
      <c r="A129" s="12" t="s">
        <v>379</v>
      </c>
      <c r="B129" s="12" t="s">
        <v>380</v>
      </c>
      <c r="C129" s="35" t="s">
        <v>381</v>
      </c>
      <c r="D129" s="12" t="s">
        <v>82</v>
      </c>
      <c r="E129" s="12" t="s">
        <v>87</v>
      </c>
      <c r="F129" s="12" t="s">
        <v>69</v>
      </c>
      <c r="G129" s="13">
        <v>44991</v>
      </c>
      <c r="H129" s="13">
        <v>45721</v>
      </c>
      <c r="I129" s="1">
        <v>1500</v>
      </c>
      <c r="J129" s="1">
        <v>0.17534246575342466</v>
      </c>
      <c r="K129" s="1">
        <v>263.01369863013701</v>
      </c>
      <c r="L129" s="1">
        <f>VLOOKUP(A129,'[1]LOOKUP DATA'!$A$2:$D$300,4,0)</f>
        <v>61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7"/>
      <c r="X129" s="1">
        <f t="shared" si="3"/>
        <v>202.01369863013701</v>
      </c>
      <c r="Y129" s="12"/>
      <c r="Z129" s="12" t="s">
        <v>963</v>
      </c>
    </row>
    <row r="130" spans="1:26" s="7" customFormat="1" ht="19.5" customHeight="1" x14ac:dyDescent="0.25">
      <c r="A130" s="12" t="s">
        <v>382</v>
      </c>
      <c r="B130" s="12" t="s">
        <v>383</v>
      </c>
      <c r="C130" s="35" t="s">
        <v>384</v>
      </c>
      <c r="D130" s="12" t="s">
        <v>82</v>
      </c>
      <c r="E130" s="12" t="s">
        <v>385</v>
      </c>
      <c r="F130" s="12" t="s">
        <v>152</v>
      </c>
      <c r="G130" s="13">
        <v>44991</v>
      </c>
      <c r="H130" s="13">
        <v>45721</v>
      </c>
      <c r="I130" s="1">
        <v>1500</v>
      </c>
      <c r="J130" s="1">
        <v>0.17534246575342466</v>
      </c>
      <c r="K130" s="1">
        <v>263.01369863013701</v>
      </c>
      <c r="L130" s="1">
        <f>VLOOKUP(A130,'[1]LOOKUP DATA'!$A$2:$D$300,4,0)</f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7"/>
      <c r="X130" s="1">
        <f t="shared" si="3"/>
        <v>263.01369863013701</v>
      </c>
      <c r="Y130" s="12"/>
      <c r="Z130" s="12" t="s">
        <v>963</v>
      </c>
    </row>
    <row r="131" spans="1:26" s="7" customFormat="1" ht="19.5" customHeight="1" x14ac:dyDescent="0.25">
      <c r="A131" s="12" t="s">
        <v>415</v>
      </c>
      <c r="B131" s="12" t="s">
        <v>416</v>
      </c>
      <c r="C131" s="35" t="s">
        <v>417</v>
      </c>
      <c r="D131" s="12" t="s">
        <v>82</v>
      </c>
      <c r="E131" s="12" t="s">
        <v>87</v>
      </c>
      <c r="F131" s="12" t="s">
        <v>78</v>
      </c>
      <c r="G131" s="13">
        <v>44998</v>
      </c>
      <c r="H131" s="13">
        <v>45728</v>
      </c>
      <c r="I131" s="1">
        <v>1500</v>
      </c>
      <c r="J131" s="1">
        <v>0.19452054794520549</v>
      </c>
      <c r="K131" s="1">
        <v>291.78082191780823</v>
      </c>
      <c r="L131" s="1">
        <f>VLOOKUP(A131,'[1]LOOKUP DATA'!$A$2:$D$300,4,0)</f>
        <v>35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7"/>
      <c r="X131" s="1">
        <f>K131-(SUM(L131:W131))</f>
        <v>256.78082191780823</v>
      </c>
      <c r="Y131" s="12"/>
      <c r="Z131" s="12" t="s">
        <v>963</v>
      </c>
    </row>
    <row r="132" spans="1:26" s="7" customFormat="1" ht="18" customHeight="1" x14ac:dyDescent="0.25">
      <c r="A132" s="11" t="s">
        <v>839</v>
      </c>
      <c r="B132" s="12" t="s">
        <v>840</v>
      </c>
      <c r="C132" s="30" t="s">
        <v>936</v>
      </c>
      <c r="D132" s="12" t="s">
        <v>59</v>
      </c>
      <c r="E132" s="12" t="s">
        <v>44</v>
      </c>
      <c r="F132" s="12" t="s">
        <v>69</v>
      </c>
      <c r="G132" s="13">
        <v>45033</v>
      </c>
      <c r="H132" s="13">
        <v>45763</v>
      </c>
      <c r="I132" s="1">
        <v>1500</v>
      </c>
      <c r="J132" s="1">
        <v>0.29041095890410956</v>
      </c>
      <c r="K132" s="1">
        <v>435.61643835616434</v>
      </c>
      <c r="L132" s="1">
        <f>VLOOKUP(A132,'[1]LOOKUP DATA'!$A$2:$D$300,4,0)</f>
        <v>243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7"/>
      <c r="X132" s="1">
        <f>K132-(SUM(L132:W132))</f>
        <v>192.61643835616434</v>
      </c>
      <c r="Y132" s="12"/>
      <c r="Z132" s="12" t="s">
        <v>963</v>
      </c>
    </row>
    <row r="133" spans="1:26" s="7" customFormat="1" ht="19.5" customHeight="1" x14ac:dyDescent="0.25">
      <c r="A133" s="12" t="s">
        <v>426</v>
      </c>
      <c r="B133" s="12" t="s">
        <v>427</v>
      </c>
      <c r="C133" s="30" t="s">
        <v>935</v>
      </c>
      <c r="D133" s="12" t="s">
        <v>82</v>
      </c>
      <c r="E133" s="12" t="s">
        <v>151</v>
      </c>
      <c r="F133" s="12" t="s">
        <v>152</v>
      </c>
      <c r="G133" s="13">
        <v>45048</v>
      </c>
      <c r="H133" s="13">
        <v>45778</v>
      </c>
      <c r="I133" s="1">
        <v>1500</v>
      </c>
      <c r="J133" s="1">
        <v>0.33150684931506852</v>
      </c>
      <c r="K133" s="1">
        <v>497.26027397260276</v>
      </c>
      <c r="L133" s="1">
        <f>VLOOKUP(A133,'[1]LOOKUP DATA'!$A$2:$D$300,4,0)</f>
        <v>27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7"/>
      <c r="X133" s="1">
        <f>K133-(SUM(L133:W133))</f>
        <v>470.26027397260276</v>
      </c>
      <c r="Y133" s="12"/>
      <c r="Z133" s="12" t="s">
        <v>963</v>
      </c>
    </row>
    <row r="134" spans="1:26" s="7" customFormat="1" ht="19.5" customHeight="1" x14ac:dyDescent="0.25">
      <c r="A134" s="12" t="s">
        <v>428</v>
      </c>
      <c r="B134" s="12" t="s">
        <v>429</v>
      </c>
      <c r="C134" s="30" t="s">
        <v>932</v>
      </c>
      <c r="D134" s="12" t="s">
        <v>82</v>
      </c>
      <c r="E134" s="12" t="s">
        <v>68</v>
      </c>
      <c r="F134" s="12" t="s">
        <v>152</v>
      </c>
      <c r="G134" s="13">
        <v>45069</v>
      </c>
      <c r="H134" s="13">
        <v>45799</v>
      </c>
      <c r="I134" s="1">
        <v>1500</v>
      </c>
      <c r="J134" s="1">
        <v>0.38904109589041097</v>
      </c>
      <c r="K134" s="1">
        <v>583.56164383561645</v>
      </c>
      <c r="L134" s="1">
        <f>VLOOKUP(A134,'[1]LOOKUP DATA'!$A$2:$D$300,4,0)</f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7"/>
      <c r="X134" s="1">
        <f>K134-(SUM(L134:W134))</f>
        <v>583.56164383561645</v>
      </c>
      <c r="Y134" s="12"/>
      <c r="Z134" s="12" t="s">
        <v>963</v>
      </c>
    </row>
    <row r="135" spans="1:26" s="7" customFormat="1" ht="19.5" customHeight="1" x14ac:dyDescent="0.25">
      <c r="A135" s="11" t="s">
        <v>409</v>
      </c>
      <c r="B135" s="12" t="s">
        <v>410</v>
      </c>
      <c r="C135" s="30" t="s">
        <v>411</v>
      </c>
      <c r="D135" s="12" t="s">
        <v>82</v>
      </c>
      <c r="E135" s="12" t="s">
        <v>87</v>
      </c>
      <c r="F135" s="12" t="s">
        <v>78</v>
      </c>
      <c r="G135" s="13">
        <v>45069</v>
      </c>
      <c r="H135" s="13">
        <v>45799</v>
      </c>
      <c r="I135" s="1">
        <v>1500</v>
      </c>
      <c r="J135" s="1">
        <v>0.38904109589041097</v>
      </c>
      <c r="K135" s="1">
        <v>583.56164383561645</v>
      </c>
      <c r="L135" s="1">
        <f>VLOOKUP(A135,'[1]LOOKUP DATA'!$A$2:$D$300,4,0)</f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7"/>
      <c r="X135" s="1">
        <f t="shared" si="3"/>
        <v>583.56164383561645</v>
      </c>
      <c r="Y135" s="12"/>
      <c r="Z135" s="12" t="s">
        <v>963</v>
      </c>
    </row>
    <row r="136" spans="1:26" s="7" customFormat="1" ht="19.5" customHeight="1" x14ac:dyDescent="0.25">
      <c r="A136" s="12" t="s">
        <v>391</v>
      </c>
      <c r="B136" s="12" t="s">
        <v>392</v>
      </c>
      <c r="C136" s="35" t="s">
        <v>393</v>
      </c>
      <c r="D136" s="12" t="s">
        <v>82</v>
      </c>
      <c r="E136" s="12" t="s">
        <v>87</v>
      </c>
      <c r="F136" s="12" t="s">
        <v>69</v>
      </c>
      <c r="G136" s="13">
        <v>45075</v>
      </c>
      <c r="H136" s="13">
        <v>45805</v>
      </c>
      <c r="I136" s="1">
        <v>1500</v>
      </c>
      <c r="J136" s="1">
        <v>0.40547945205479452</v>
      </c>
      <c r="K136" s="1">
        <v>608.21917808219177</v>
      </c>
      <c r="L136" s="1">
        <f>VLOOKUP(A136,'[1]LOOKUP DATA'!$A$2:$D$300,4,0)</f>
        <v>65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7"/>
      <c r="X136" s="1">
        <f t="shared" si="3"/>
        <v>543.21917808219177</v>
      </c>
      <c r="Y136" s="12"/>
      <c r="Z136" s="12" t="s">
        <v>963</v>
      </c>
    </row>
    <row r="137" spans="1:26" s="7" customFormat="1" ht="19.5" customHeight="1" x14ac:dyDescent="0.25">
      <c r="A137" s="12" t="s">
        <v>418</v>
      </c>
      <c r="B137" s="12" t="s">
        <v>419</v>
      </c>
      <c r="C137" s="30" t="s">
        <v>420</v>
      </c>
      <c r="D137" s="12" t="s">
        <v>82</v>
      </c>
      <c r="E137" s="12" t="s">
        <v>87</v>
      </c>
      <c r="F137" s="12" t="s">
        <v>78</v>
      </c>
      <c r="G137" s="13">
        <v>45083</v>
      </c>
      <c r="H137" s="13">
        <v>45813</v>
      </c>
      <c r="I137" s="1">
        <v>1500</v>
      </c>
      <c r="J137" s="1">
        <v>0.42739726027397262</v>
      </c>
      <c r="K137" s="1">
        <v>641.09589041095899</v>
      </c>
      <c r="L137" s="1">
        <f>VLOOKUP(A137,'[1]LOOKUP DATA'!$A$2:$D$300,4,0)</f>
        <v>276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7"/>
      <c r="X137" s="1">
        <f t="shared" si="3"/>
        <v>365.09589041095899</v>
      </c>
      <c r="Y137" s="12"/>
      <c r="Z137" s="12" t="s">
        <v>963</v>
      </c>
    </row>
    <row r="138" spans="1:26" s="7" customFormat="1" ht="19.5" customHeight="1" x14ac:dyDescent="0.25">
      <c r="A138" s="11" t="s">
        <v>431</v>
      </c>
      <c r="B138" s="12" t="s">
        <v>386</v>
      </c>
      <c r="C138" s="30" t="s">
        <v>934</v>
      </c>
      <c r="D138" s="12" t="s">
        <v>82</v>
      </c>
      <c r="E138" s="12" t="s">
        <v>87</v>
      </c>
      <c r="F138" s="12" t="s">
        <v>78</v>
      </c>
      <c r="G138" s="13">
        <v>45180</v>
      </c>
      <c r="H138" s="13">
        <v>45912</v>
      </c>
      <c r="I138" s="1">
        <v>1500</v>
      </c>
      <c r="J138" s="1">
        <v>0.69863013698630139</v>
      </c>
      <c r="K138" s="1">
        <v>1047.9452054794522</v>
      </c>
      <c r="L138" s="1">
        <f>VLOOKUP(A138,'[1]LOOKUP DATA'!$A$2:$D$300,4,0)</f>
        <v>158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7"/>
      <c r="X138" s="1">
        <f t="shared" si="3"/>
        <v>889.94520547945217</v>
      </c>
      <c r="Y138" s="12"/>
      <c r="Z138" s="12" t="s">
        <v>963</v>
      </c>
    </row>
    <row r="139" spans="1:26" s="7" customFormat="1" ht="19.5" customHeight="1" x14ac:dyDescent="0.25">
      <c r="A139" s="32" t="s">
        <v>434</v>
      </c>
      <c r="B139" s="33" t="s">
        <v>435</v>
      </c>
      <c r="C139" s="30" t="s">
        <v>933</v>
      </c>
      <c r="D139" s="12" t="s">
        <v>59</v>
      </c>
      <c r="E139" s="12" t="s">
        <v>35</v>
      </c>
      <c r="F139" s="12" t="s">
        <v>36</v>
      </c>
      <c r="G139" s="13">
        <v>45187</v>
      </c>
      <c r="H139" s="13">
        <v>45917</v>
      </c>
      <c r="I139" s="1">
        <v>1500</v>
      </c>
      <c r="J139" s="1">
        <v>0.71232876712328763</v>
      </c>
      <c r="K139" s="1">
        <v>1068.4931506849314</v>
      </c>
      <c r="L139" s="1">
        <f>VLOOKUP(A139,'[1]LOOKUP DATA'!$A$2:$D$300,4,0)</f>
        <v>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7"/>
      <c r="X139" s="1">
        <f t="shared" si="3"/>
        <v>1068.4931506849314</v>
      </c>
      <c r="Y139" s="1"/>
      <c r="Z139" s="12" t="s">
        <v>963</v>
      </c>
    </row>
    <row r="140" spans="1:26" s="7" customFormat="1" ht="19.5" customHeight="1" x14ac:dyDescent="0.25">
      <c r="A140" s="11" t="s">
        <v>877</v>
      </c>
      <c r="B140" s="12" t="s">
        <v>878</v>
      </c>
      <c r="C140" s="36" t="s">
        <v>879</v>
      </c>
      <c r="D140" s="12" t="s">
        <v>82</v>
      </c>
      <c r="E140" s="12" t="s">
        <v>87</v>
      </c>
      <c r="F140" s="18" t="s">
        <v>78</v>
      </c>
      <c r="G140" s="15">
        <v>45208</v>
      </c>
      <c r="H140" s="13">
        <v>45938</v>
      </c>
      <c r="I140" s="1">
        <v>1500</v>
      </c>
      <c r="J140" s="1">
        <v>0.76986301369863008</v>
      </c>
      <c r="K140" s="1">
        <v>1154.794520547945</v>
      </c>
      <c r="L140" s="1">
        <f>VLOOKUP(A140,'[1]LOOKUP DATA'!$A$2:$D$300,4,0)</f>
        <v>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7"/>
      <c r="X140" s="1">
        <f t="shared" si="3"/>
        <v>1154.794520547945</v>
      </c>
      <c r="Y140" s="12"/>
      <c r="Z140" s="12" t="s">
        <v>963</v>
      </c>
    </row>
    <row r="141" spans="1:26" s="7" customFormat="1" ht="19.5" customHeight="1" x14ac:dyDescent="0.25">
      <c r="A141" s="11" t="s">
        <v>880</v>
      </c>
      <c r="B141" s="12" t="s">
        <v>881</v>
      </c>
      <c r="C141" s="36" t="s">
        <v>882</v>
      </c>
      <c r="D141" s="12" t="s">
        <v>82</v>
      </c>
      <c r="E141" s="12" t="s">
        <v>87</v>
      </c>
      <c r="F141" s="18" t="s">
        <v>78</v>
      </c>
      <c r="G141" s="15">
        <v>45229</v>
      </c>
      <c r="H141" s="13">
        <v>45960</v>
      </c>
      <c r="I141" s="1">
        <v>1500</v>
      </c>
      <c r="J141" s="1">
        <v>0.83013698630136989</v>
      </c>
      <c r="K141" s="1">
        <v>1245.2054794520548</v>
      </c>
      <c r="L141" s="1">
        <f>VLOOKUP(A141,'[1]LOOKUP DATA'!$A$2:$D$300,4,0)</f>
        <v>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7"/>
      <c r="X141" s="1">
        <f t="shared" si="3"/>
        <v>1245.2054794520548</v>
      </c>
      <c r="Y141" s="12"/>
      <c r="Z141" s="12" t="s">
        <v>963</v>
      </c>
    </row>
    <row r="142" spans="1:26" s="7" customFormat="1" ht="18.5" customHeight="1" x14ac:dyDescent="0.25">
      <c r="A142" s="11" t="s">
        <v>842</v>
      </c>
      <c r="B142" s="12" t="s">
        <v>845</v>
      </c>
      <c r="C142" s="30" t="s">
        <v>937</v>
      </c>
      <c r="D142" s="12" t="s">
        <v>82</v>
      </c>
      <c r="E142" s="12" t="s">
        <v>87</v>
      </c>
      <c r="F142" s="12" t="s">
        <v>69</v>
      </c>
      <c r="G142" s="13">
        <v>45229</v>
      </c>
      <c r="H142" s="13">
        <v>45960</v>
      </c>
      <c r="I142" s="1">
        <v>1500</v>
      </c>
      <c r="J142" s="1">
        <v>0.83013698630136989</v>
      </c>
      <c r="K142" s="1">
        <v>1245.2054794520548</v>
      </c>
      <c r="L142" s="1">
        <f>VLOOKUP(A142,'[1]LOOKUP DATA'!$A$2:$D$300,4,0)</f>
        <v>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7"/>
      <c r="X142" s="1">
        <f t="shared" si="3"/>
        <v>1245.2054794520548</v>
      </c>
      <c r="Y142" s="12"/>
      <c r="Z142" s="12" t="s">
        <v>963</v>
      </c>
    </row>
    <row r="143" spans="1:26" s="7" customFormat="1" ht="19.5" customHeight="1" x14ac:dyDescent="0.25">
      <c r="A143" s="11" t="s">
        <v>849</v>
      </c>
      <c r="B143" s="12" t="s">
        <v>850</v>
      </c>
      <c r="C143" s="30" t="s">
        <v>851</v>
      </c>
      <c r="D143" s="12" t="s">
        <v>82</v>
      </c>
      <c r="E143" s="12" t="s">
        <v>87</v>
      </c>
      <c r="F143" s="12" t="s">
        <v>69</v>
      </c>
      <c r="G143" s="13">
        <v>45254</v>
      </c>
      <c r="H143" s="13">
        <v>45987</v>
      </c>
      <c r="I143" s="1">
        <v>1500</v>
      </c>
      <c r="J143" s="1">
        <v>0.90410958904109584</v>
      </c>
      <c r="K143" s="1">
        <v>1356.1643835616437</v>
      </c>
      <c r="L143" s="1">
        <f>VLOOKUP(A143,'[1]LOOKUP DATA'!$A$2:$D$300,4,0)</f>
        <v>90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7"/>
      <c r="X143" s="1">
        <f t="shared" si="3"/>
        <v>1266.1643835616437</v>
      </c>
      <c r="Y143" s="12"/>
      <c r="Z143" s="12" t="s">
        <v>963</v>
      </c>
    </row>
    <row r="144" spans="1:26" s="7" customFormat="1" ht="19.5" customHeight="1" x14ac:dyDescent="0.25">
      <c r="A144" s="11" t="s">
        <v>440</v>
      </c>
      <c r="B144" s="12" t="s">
        <v>441</v>
      </c>
      <c r="C144" s="35" t="s">
        <v>983</v>
      </c>
      <c r="D144" s="12" t="s">
        <v>82</v>
      </c>
      <c r="E144" s="12" t="s">
        <v>68</v>
      </c>
      <c r="F144" s="12" t="s">
        <v>152</v>
      </c>
      <c r="G144" s="13">
        <v>45278</v>
      </c>
      <c r="H144" s="13">
        <v>46008</v>
      </c>
      <c r="I144" s="1">
        <v>1500</v>
      </c>
      <c r="J144" s="1">
        <v>0.9616438356164384</v>
      </c>
      <c r="K144" s="1">
        <v>1442.4657534246576</v>
      </c>
      <c r="L144" s="1">
        <f>VLOOKUP(A144,'[1]LOOKUP DATA'!$A$2:$D$300,4,0)</f>
        <v>137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7"/>
      <c r="X144" s="1">
        <f t="shared" si="3"/>
        <v>1305.4657534246576</v>
      </c>
      <c r="Y144" s="12"/>
      <c r="Z144" s="12" t="s">
        <v>963</v>
      </c>
    </row>
    <row r="145" spans="1:26" s="7" customFormat="1" ht="19.5" customHeight="1" x14ac:dyDescent="0.25">
      <c r="A145" s="11" t="s">
        <v>442</v>
      </c>
      <c r="B145" s="12" t="s">
        <v>443</v>
      </c>
      <c r="C145" s="35" t="s">
        <v>984</v>
      </c>
      <c r="D145" s="12" t="s">
        <v>82</v>
      </c>
      <c r="E145" s="12" t="s">
        <v>87</v>
      </c>
      <c r="F145" s="12" t="s">
        <v>78</v>
      </c>
      <c r="G145" s="13">
        <v>45320</v>
      </c>
      <c r="H145" s="13">
        <v>46050</v>
      </c>
      <c r="I145" s="1">
        <v>1500</v>
      </c>
      <c r="J145" s="1">
        <v>1</v>
      </c>
      <c r="K145" s="1">
        <v>1500</v>
      </c>
      <c r="L145" s="1">
        <f>VLOOKUP(A145,'[1]LOOKUP DATA'!$A$2:$D$300,4,0)</f>
        <v>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7"/>
      <c r="X145" s="1">
        <f t="shared" si="3"/>
        <v>1500</v>
      </c>
      <c r="Y145" s="12"/>
      <c r="Z145" s="12" t="s">
        <v>963</v>
      </c>
    </row>
    <row r="146" spans="1:26" s="7" customFormat="1" ht="19.5" customHeight="1" x14ac:dyDescent="0.25">
      <c r="A146" s="11" t="s">
        <v>829</v>
      </c>
      <c r="B146" s="12" t="s">
        <v>831</v>
      </c>
      <c r="C146" s="35" t="s">
        <v>985</v>
      </c>
      <c r="D146" s="12" t="s">
        <v>82</v>
      </c>
      <c r="E146" s="12" t="s">
        <v>87</v>
      </c>
      <c r="F146" s="12" t="s">
        <v>78</v>
      </c>
      <c r="G146" s="13">
        <v>45348</v>
      </c>
      <c r="H146" s="13">
        <v>45869</v>
      </c>
      <c r="I146" s="1">
        <v>1500</v>
      </c>
      <c r="J146" s="1">
        <v>0.58082191780821912</v>
      </c>
      <c r="K146" s="1">
        <v>871.23287671232868</v>
      </c>
      <c r="L146" s="1">
        <f>VLOOKUP(A146,'[1]LOOKUP DATA'!$A$2:$D$300,4,0)</f>
        <v>34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7"/>
      <c r="X146" s="1">
        <f t="shared" si="3"/>
        <v>837.23287671232868</v>
      </c>
      <c r="Y146" s="12"/>
      <c r="Z146" s="12" t="s">
        <v>963</v>
      </c>
    </row>
    <row r="147" spans="1:26" s="7" customFormat="1" ht="19.5" customHeight="1" x14ac:dyDescent="0.25">
      <c r="A147" s="11" t="s">
        <v>830</v>
      </c>
      <c r="B147" s="12" t="s">
        <v>832</v>
      </c>
      <c r="C147" s="35" t="s">
        <v>986</v>
      </c>
      <c r="D147" s="12" t="s">
        <v>82</v>
      </c>
      <c r="E147" s="12" t="s">
        <v>87</v>
      </c>
      <c r="F147" s="12" t="s">
        <v>69</v>
      </c>
      <c r="G147" s="13">
        <v>45348</v>
      </c>
      <c r="H147" s="13">
        <v>45869</v>
      </c>
      <c r="I147" s="1">
        <v>1500</v>
      </c>
      <c r="J147" s="1">
        <v>0.58082191780821912</v>
      </c>
      <c r="K147" s="1">
        <v>871.23287671232868</v>
      </c>
      <c r="L147" s="1">
        <f>VLOOKUP(A147,'[1]LOOKUP DATA'!$A$2:$D$300,4,0)</f>
        <v>644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7"/>
      <c r="X147" s="1">
        <f t="shared" ref="X147:X210" si="4">K147-(SUM(L147:W147))</f>
        <v>227.23287671232868</v>
      </c>
      <c r="Y147" s="12"/>
      <c r="Z147" s="12" t="s">
        <v>963</v>
      </c>
    </row>
    <row r="148" spans="1:26" s="7" customFormat="1" ht="19.5" customHeight="1" x14ac:dyDescent="0.25">
      <c r="A148" s="11" t="s">
        <v>854</v>
      </c>
      <c r="B148" s="12" t="s">
        <v>855</v>
      </c>
      <c r="C148" s="38" t="s">
        <v>931</v>
      </c>
      <c r="D148" s="12" t="s">
        <v>82</v>
      </c>
      <c r="E148" s="12" t="s">
        <v>87</v>
      </c>
      <c r="F148" s="12" t="s">
        <v>110</v>
      </c>
      <c r="G148" s="13">
        <v>45397</v>
      </c>
      <c r="H148" s="13">
        <v>46127</v>
      </c>
      <c r="I148" s="1">
        <v>1500</v>
      </c>
      <c r="J148" s="1">
        <v>1</v>
      </c>
      <c r="K148" s="1">
        <v>1500</v>
      </c>
      <c r="L148" s="1">
        <f>VLOOKUP(A148,'[1]LOOKUP DATA'!$A$2:$D$300,4,0)</f>
        <v>237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7"/>
      <c r="X148" s="1">
        <f t="shared" si="4"/>
        <v>1263</v>
      </c>
      <c r="Y148" s="12"/>
      <c r="Z148" s="12" t="s">
        <v>963</v>
      </c>
    </row>
    <row r="149" spans="1:26" s="7" customFormat="1" ht="19.5" customHeight="1" x14ac:dyDescent="0.25">
      <c r="A149" s="11" t="s">
        <v>992</v>
      </c>
      <c r="B149" s="12" t="s">
        <v>993</v>
      </c>
      <c r="C149" s="38" t="s">
        <v>987</v>
      </c>
      <c r="D149" s="12" t="s">
        <v>82</v>
      </c>
      <c r="E149" s="12" t="s">
        <v>988</v>
      </c>
      <c r="F149" s="12" t="s">
        <v>989</v>
      </c>
      <c r="G149" s="13">
        <v>45444</v>
      </c>
      <c r="H149" s="13">
        <v>45808</v>
      </c>
      <c r="I149" s="1">
        <v>1500</v>
      </c>
      <c r="J149" s="1">
        <v>0.41369863013698632</v>
      </c>
      <c r="K149" s="1">
        <v>620.54794520547944</v>
      </c>
      <c r="L149" s="1">
        <f>VLOOKUP(A149,'[1]LOOKUP DATA'!$A$2:$D$300,4,0)</f>
        <v>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7"/>
      <c r="X149" s="1">
        <f t="shared" si="4"/>
        <v>620.54794520547944</v>
      </c>
      <c r="Y149" s="12"/>
      <c r="Z149" s="12" t="s">
        <v>963</v>
      </c>
    </row>
    <row r="150" spans="1:26" s="7" customFormat="1" ht="19.5" customHeight="1" x14ac:dyDescent="0.25">
      <c r="A150" s="11" t="s">
        <v>1011</v>
      </c>
      <c r="B150" s="12" t="s">
        <v>1012</v>
      </c>
      <c r="C150" s="38" t="s">
        <v>990</v>
      </c>
      <c r="D150" s="12" t="s">
        <v>59</v>
      </c>
      <c r="E150" s="12" t="s">
        <v>35</v>
      </c>
      <c r="F150" s="12" t="s">
        <v>989</v>
      </c>
      <c r="G150" s="13">
        <v>45448</v>
      </c>
      <c r="H150" s="13">
        <v>45812</v>
      </c>
      <c r="I150" s="1">
        <v>1500</v>
      </c>
      <c r="J150" s="1">
        <v>0.42465753424657532</v>
      </c>
      <c r="K150" s="1">
        <v>636.98630136986299</v>
      </c>
      <c r="L150" s="1">
        <f>VLOOKUP(A150,'[1]LOOKUP DATA'!$A$2:$D$300,4,0)</f>
        <v>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7"/>
      <c r="X150" s="1">
        <f t="shared" si="4"/>
        <v>636.98630136986299</v>
      </c>
      <c r="Y150" s="12"/>
      <c r="Z150" s="12" t="s">
        <v>963</v>
      </c>
    </row>
    <row r="151" spans="1:26" s="7" customFormat="1" ht="19.5" customHeight="1" x14ac:dyDescent="0.25">
      <c r="A151" s="11" t="s">
        <v>912</v>
      </c>
      <c r="B151" s="12" t="s">
        <v>920</v>
      </c>
      <c r="C151" s="38" t="s">
        <v>927</v>
      </c>
      <c r="D151" s="12" t="s">
        <v>82</v>
      </c>
      <c r="E151" s="12" t="s">
        <v>87</v>
      </c>
      <c r="F151" s="12" t="s">
        <v>110</v>
      </c>
      <c r="G151" s="13">
        <v>45505</v>
      </c>
      <c r="H151" s="13">
        <v>45869</v>
      </c>
      <c r="I151" s="1">
        <v>1500</v>
      </c>
      <c r="J151" s="1">
        <v>0.58082191780821912</v>
      </c>
      <c r="K151" s="1">
        <v>871.23287671232868</v>
      </c>
      <c r="L151" s="1">
        <f>VLOOKUP(A151,'[1]LOOKUP DATA'!$A$2:$D$300,4,0)</f>
        <v>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7"/>
      <c r="X151" s="1">
        <f t="shared" si="4"/>
        <v>871.23287671232868</v>
      </c>
      <c r="Y151" s="12"/>
      <c r="Z151" s="12" t="s">
        <v>963</v>
      </c>
    </row>
    <row r="152" spans="1:26" s="7" customFormat="1" ht="19.5" customHeight="1" x14ac:dyDescent="0.25">
      <c r="A152" s="11" t="s">
        <v>901</v>
      </c>
      <c r="B152" s="12" t="s">
        <v>902</v>
      </c>
      <c r="C152" s="39" t="s">
        <v>903</v>
      </c>
      <c r="D152" s="12" t="s">
        <v>82</v>
      </c>
      <c r="E152" s="12" t="s">
        <v>87</v>
      </c>
      <c r="F152" s="12" t="s">
        <v>78</v>
      </c>
      <c r="G152" s="13">
        <v>45505</v>
      </c>
      <c r="H152" s="13">
        <v>45869</v>
      </c>
      <c r="I152" s="1">
        <v>1500</v>
      </c>
      <c r="J152" s="1">
        <v>0.58082191780821912</v>
      </c>
      <c r="K152" s="1">
        <v>871.23287671232868</v>
      </c>
      <c r="L152" s="1">
        <f>VLOOKUP(A152,'[1]LOOKUP DATA'!$A$2:$D$300,4,0)</f>
        <v>42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7"/>
      <c r="X152" s="1">
        <f t="shared" si="4"/>
        <v>829.23287671232868</v>
      </c>
      <c r="Y152" s="12"/>
      <c r="Z152" s="12" t="s">
        <v>963</v>
      </c>
    </row>
    <row r="153" spans="1:26" s="7" customFormat="1" ht="19.5" customHeight="1" x14ac:dyDescent="0.25">
      <c r="A153" s="11" t="s">
        <v>906</v>
      </c>
      <c r="B153" s="12" t="s">
        <v>907</v>
      </c>
      <c r="C153" s="39" t="s">
        <v>928</v>
      </c>
      <c r="D153" s="12" t="s">
        <v>82</v>
      </c>
      <c r="E153" s="12" t="s">
        <v>87</v>
      </c>
      <c r="F153" s="12" t="s">
        <v>78</v>
      </c>
      <c r="G153" s="13">
        <v>45540</v>
      </c>
      <c r="H153" s="13">
        <v>45904</v>
      </c>
      <c r="I153" s="1">
        <v>1500</v>
      </c>
      <c r="J153" s="1">
        <v>0.67671232876712328</v>
      </c>
      <c r="K153" s="1">
        <v>1015.068493150685</v>
      </c>
      <c r="L153" s="1">
        <f>VLOOKUP(A153,'[1]LOOKUP DATA'!$A$2:$D$300,4,0)</f>
        <v>88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7"/>
      <c r="X153" s="1">
        <f t="shared" si="4"/>
        <v>927.06849315068496</v>
      </c>
      <c r="Y153" s="12"/>
      <c r="Z153" s="12" t="s">
        <v>963</v>
      </c>
    </row>
    <row r="154" spans="1:26" s="7" customFormat="1" ht="19.5" customHeight="1" x14ac:dyDescent="0.25">
      <c r="A154" s="11" t="s">
        <v>910</v>
      </c>
      <c r="B154" s="12" t="s">
        <v>911</v>
      </c>
      <c r="C154" s="39" t="s">
        <v>929</v>
      </c>
      <c r="D154" s="12" t="s">
        <v>82</v>
      </c>
      <c r="E154" s="12" t="s">
        <v>87</v>
      </c>
      <c r="F154" s="12" t="s">
        <v>69</v>
      </c>
      <c r="G154" s="13">
        <v>45582</v>
      </c>
      <c r="H154" s="13">
        <v>45946</v>
      </c>
      <c r="I154" s="1">
        <v>1500</v>
      </c>
      <c r="J154" s="1">
        <v>0.79178082191780819</v>
      </c>
      <c r="K154" s="1">
        <v>1187.6712328767123</v>
      </c>
      <c r="L154" s="1">
        <f>VLOOKUP(A154,'[1]LOOKUP DATA'!$A$2:$D$300,4,0)</f>
        <v>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7"/>
      <c r="X154" s="1">
        <f>K154-(SUM(L154:W154))</f>
        <v>1187.6712328767123</v>
      </c>
      <c r="Y154" s="12"/>
      <c r="Z154" s="12" t="s">
        <v>963</v>
      </c>
    </row>
    <row r="155" spans="1:26" s="7" customFormat="1" ht="19.5" customHeight="1" x14ac:dyDescent="0.25">
      <c r="A155" s="11" t="s">
        <v>904</v>
      </c>
      <c r="B155" s="12" t="s">
        <v>905</v>
      </c>
      <c r="C155" s="39" t="s">
        <v>930</v>
      </c>
      <c r="D155" s="12" t="s">
        <v>82</v>
      </c>
      <c r="E155" s="12" t="s">
        <v>863</v>
      </c>
      <c r="F155" s="12" t="s">
        <v>152</v>
      </c>
      <c r="G155" s="13">
        <v>45537</v>
      </c>
      <c r="H155" s="13">
        <v>45689</v>
      </c>
      <c r="I155" s="1">
        <v>1500</v>
      </c>
      <c r="J155" s="1">
        <v>1</v>
      </c>
      <c r="K155" s="1">
        <v>1500</v>
      </c>
      <c r="L155" s="70">
        <v>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7"/>
      <c r="X155" s="1">
        <f t="shared" si="4"/>
        <v>1500</v>
      </c>
      <c r="Y155" s="12"/>
      <c r="Z155" s="12" t="s">
        <v>963</v>
      </c>
    </row>
    <row r="156" spans="1:26" ht="20.399999999999999" customHeight="1" x14ac:dyDescent="0.25">
      <c r="A156" s="11" t="s">
        <v>913</v>
      </c>
      <c r="B156" s="12" t="s">
        <v>91</v>
      </c>
      <c r="C156" s="39" t="s">
        <v>92</v>
      </c>
      <c r="D156" s="12" t="s">
        <v>82</v>
      </c>
      <c r="E156" s="12" t="s">
        <v>87</v>
      </c>
      <c r="F156" s="12" t="s">
        <v>69</v>
      </c>
      <c r="G156" s="13">
        <v>45600</v>
      </c>
      <c r="H156" s="13">
        <v>45964</v>
      </c>
      <c r="I156" s="1">
        <v>1500</v>
      </c>
      <c r="J156" s="1">
        <v>0.84109589041095889</v>
      </c>
      <c r="K156" s="1">
        <v>1261.6438356164383</v>
      </c>
      <c r="L156" s="1">
        <f>VLOOKUP(A156,'[1]LOOKUP DATA'!$A$2:$D$300,4,0)</f>
        <v>0</v>
      </c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49"/>
      <c r="X156" s="1">
        <f t="shared" si="4"/>
        <v>1261.6438356164383</v>
      </c>
      <c r="Y156" s="34"/>
      <c r="Z156" s="12" t="s">
        <v>963</v>
      </c>
    </row>
    <row r="157" spans="1:26" ht="16.75" customHeight="1" x14ac:dyDescent="0.25">
      <c r="A157" s="11" t="s">
        <v>959</v>
      </c>
      <c r="B157" s="12" t="s">
        <v>960</v>
      </c>
      <c r="C157" s="44" t="s">
        <v>991</v>
      </c>
      <c r="D157" s="12" t="s">
        <v>82</v>
      </c>
      <c r="E157" s="12" t="s">
        <v>87</v>
      </c>
      <c r="F157" s="12" t="s">
        <v>110</v>
      </c>
      <c r="G157" s="13">
        <v>45621</v>
      </c>
      <c r="H157" s="13">
        <v>45712</v>
      </c>
      <c r="I157" s="1">
        <v>1500</v>
      </c>
      <c r="J157" s="1">
        <v>0.15068493150684931</v>
      </c>
      <c r="K157" s="1">
        <v>226.02739726027397</v>
      </c>
      <c r="L157" s="70">
        <v>0</v>
      </c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49"/>
      <c r="X157" s="1">
        <f t="shared" si="4"/>
        <v>226.02739726027397</v>
      </c>
      <c r="Y157" s="34"/>
      <c r="Z157" s="12" t="s">
        <v>963</v>
      </c>
    </row>
    <row r="158" spans="1:26" s="7" customFormat="1" ht="19.5" customHeight="1" x14ac:dyDescent="0.25">
      <c r="A158" s="12" t="s">
        <v>444</v>
      </c>
      <c r="B158" s="12" t="s">
        <v>445</v>
      </c>
      <c r="C158" s="35" t="s">
        <v>446</v>
      </c>
      <c r="D158" s="12" t="s">
        <v>402</v>
      </c>
      <c r="E158" s="12" t="s">
        <v>403</v>
      </c>
      <c r="F158" s="12" t="s">
        <v>404</v>
      </c>
      <c r="G158" s="13">
        <v>42424</v>
      </c>
      <c r="H158" s="13">
        <v>45869</v>
      </c>
      <c r="I158" s="1">
        <v>1000</v>
      </c>
      <c r="J158" s="1">
        <v>0.58082191780821912</v>
      </c>
      <c r="K158" s="1">
        <v>580.82191780821915</v>
      </c>
      <c r="L158" s="1">
        <f>VLOOKUP(A158,'[1]LOOKUP DATA'!$A$2:$D$300,4,0)</f>
        <v>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7"/>
      <c r="X158" s="1">
        <f t="shared" si="4"/>
        <v>580.82191780821915</v>
      </c>
      <c r="Y158" s="12"/>
      <c r="Z158" s="12" t="s">
        <v>963</v>
      </c>
    </row>
    <row r="159" spans="1:26" s="7" customFormat="1" ht="19.5" customHeight="1" x14ac:dyDescent="0.25">
      <c r="A159" s="12" t="s">
        <v>447</v>
      </c>
      <c r="B159" s="12" t="s">
        <v>448</v>
      </c>
      <c r="C159" s="35" t="s">
        <v>449</v>
      </c>
      <c r="D159" s="12" t="s">
        <v>402</v>
      </c>
      <c r="E159" s="12" t="s">
        <v>403</v>
      </c>
      <c r="F159" s="12" t="s">
        <v>404</v>
      </c>
      <c r="G159" s="13">
        <v>42452</v>
      </c>
      <c r="H159" s="13">
        <v>45869</v>
      </c>
      <c r="I159" s="1">
        <v>1000</v>
      </c>
      <c r="J159" s="1">
        <v>0.58082191780821912</v>
      </c>
      <c r="K159" s="1">
        <v>580.82191780821915</v>
      </c>
      <c r="L159" s="1">
        <f>VLOOKUP(A159,'[1]LOOKUP DATA'!$A$2:$D$300,4,0)</f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7"/>
      <c r="X159" s="1">
        <f t="shared" si="4"/>
        <v>580.82191780821915</v>
      </c>
      <c r="Y159" s="12"/>
      <c r="Z159" s="12" t="s">
        <v>963</v>
      </c>
    </row>
    <row r="160" spans="1:26" s="7" customFormat="1" ht="19.5" customHeight="1" x14ac:dyDescent="0.25">
      <c r="A160" s="12" t="s">
        <v>450</v>
      </c>
      <c r="B160" s="12" t="s">
        <v>451</v>
      </c>
      <c r="C160" s="35" t="s">
        <v>452</v>
      </c>
      <c r="D160" s="12" t="s">
        <v>402</v>
      </c>
      <c r="E160" s="12" t="s">
        <v>403</v>
      </c>
      <c r="F160" s="12" t="s">
        <v>404</v>
      </c>
      <c r="G160" s="13">
        <v>42452</v>
      </c>
      <c r="H160" s="13">
        <v>45869</v>
      </c>
      <c r="I160" s="1">
        <v>1000</v>
      </c>
      <c r="J160" s="1">
        <v>0.58082191780821912</v>
      </c>
      <c r="K160" s="1">
        <v>580.82191780821915</v>
      </c>
      <c r="L160" s="1">
        <f>VLOOKUP(A160,'[1]LOOKUP DATA'!$A$2:$D$300,4,0)</f>
        <v>0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7"/>
      <c r="X160" s="1">
        <f t="shared" si="4"/>
        <v>580.82191780821915</v>
      </c>
      <c r="Y160" s="12"/>
      <c r="Z160" s="12" t="s">
        <v>963</v>
      </c>
    </row>
    <row r="161" spans="1:26" s="7" customFormat="1" ht="19.5" customHeight="1" x14ac:dyDescent="0.25">
      <c r="A161" s="12" t="s">
        <v>453</v>
      </c>
      <c r="B161" s="12" t="s">
        <v>454</v>
      </c>
      <c r="C161" s="35" t="s">
        <v>455</v>
      </c>
      <c r="D161" s="12" t="s">
        <v>402</v>
      </c>
      <c r="E161" s="12" t="s">
        <v>403</v>
      </c>
      <c r="F161" s="12" t="s">
        <v>404</v>
      </c>
      <c r="G161" s="13">
        <v>42452</v>
      </c>
      <c r="H161" s="13">
        <v>45869</v>
      </c>
      <c r="I161" s="1">
        <v>1000</v>
      </c>
      <c r="J161" s="1">
        <v>0.58082191780821912</v>
      </c>
      <c r="K161" s="1">
        <v>580.82191780821915</v>
      </c>
      <c r="L161" s="1">
        <f>VLOOKUP(A161,'[1]LOOKUP DATA'!$A$2:$D$300,4,0)</f>
        <v>96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7"/>
      <c r="X161" s="1">
        <f t="shared" si="4"/>
        <v>484.82191780821915</v>
      </c>
      <c r="Y161" s="12"/>
      <c r="Z161" s="12" t="s">
        <v>963</v>
      </c>
    </row>
    <row r="162" spans="1:26" s="7" customFormat="1" ht="19.5" customHeight="1" x14ac:dyDescent="0.25">
      <c r="A162" s="12" t="s">
        <v>456</v>
      </c>
      <c r="B162" s="12" t="s">
        <v>457</v>
      </c>
      <c r="C162" s="35" t="s">
        <v>458</v>
      </c>
      <c r="D162" s="12" t="s">
        <v>402</v>
      </c>
      <c r="E162" s="12" t="s">
        <v>403</v>
      </c>
      <c r="F162" s="12" t="s">
        <v>404</v>
      </c>
      <c r="G162" s="13">
        <v>42452</v>
      </c>
      <c r="H162" s="13">
        <v>45869</v>
      </c>
      <c r="I162" s="1">
        <v>1000</v>
      </c>
      <c r="J162" s="1">
        <v>0.58082191780821912</v>
      </c>
      <c r="K162" s="1">
        <v>580.82191780821915</v>
      </c>
      <c r="L162" s="1">
        <f>VLOOKUP(A162,'[1]LOOKUP DATA'!$A$2:$D$300,4,0)</f>
        <v>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7"/>
      <c r="X162" s="1">
        <f t="shared" si="4"/>
        <v>580.82191780821915</v>
      </c>
      <c r="Y162" s="12"/>
      <c r="Z162" s="12" t="s">
        <v>963</v>
      </c>
    </row>
    <row r="163" spans="1:26" s="7" customFormat="1" ht="19.5" customHeight="1" x14ac:dyDescent="0.25">
      <c r="A163" s="12" t="s">
        <v>459</v>
      </c>
      <c r="B163" s="12" t="s">
        <v>460</v>
      </c>
      <c r="C163" s="35" t="s">
        <v>461</v>
      </c>
      <c r="D163" s="12" t="s">
        <v>402</v>
      </c>
      <c r="E163" s="12" t="s">
        <v>403</v>
      </c>
      <c r="F163" s="12" t="s">
        <v>404</v>
      </c>
      <c r="G163" s="13">
        <v>42452</v>
      </c>
      <c r="H163" s="13">
        <v>45869</v>
      </c>
      <c r="I163" s="1">
        <v>1000</v>
      </c>
      <c r="J163" s="1">
        <v>0.58082191780821912</v>
      </c>
      <c r="K163" s="1">
        <v>580.82191780821915</v>
      </c>
      <c r="L163" s="1">
        <f>VLOOKUP(A163,'[1]LOOKUP DATA'!$A$2:$D$300,4,0)</f>
        <v>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7"/>
      <c r="X163" s="1">
        <f t="shared" si="4"/>
        <v>580.82191780821915</v>
      </c>
      <c r="Y163" s="12"/>
      <c r="Z163" s="12" t="s">
        <v>963</v>
      </c>
    </row>
    <row r="164" spans="1:26" s="7" customFormat="1" ht="19.5" customHeight="1" x14ac:dyDescent="0.25">
      <c r="A164" s="12" t="s">
        <v>462</v>
      </c>
      <c r="B164" s="12" t="s">
        <v>463</v>
      </c>
      <c r="C164" s="35" t="s">
        <v>464</v>
      </c>
      <c r="D164" s="12" t="s">
        <v>402</v>
      </c>
      <c r="E164" s="12" t="s">
        <v>403</v>
      </c>
      <c r="F164" s="12" t="s">
        <v>404</v>
      </c>
      <c r="G164" s="13">
        <v>42461</v>
      </c>
      <c r="H164" s="13">
        <v>45869</v>
      </c>
      <c r="I164" s="1">
        <v>1000</v>
      </c>
      <c r="J164" s="1">
        <v>0.58082191780821912</v>
      </c>
      <c r="K164" s="1">
        <v>580.82191780821915</v>
      </c>
      <c r="L164" s="1">
        <f>VLOOKUP(A164,'[1]LOOKUP DATA'!$A$2:$D$300,4,0)</f>
        <v>16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7"/>
      <c r="X164" s="1">
        <f t="shared" si="4"/>
        <v>564.82191780821915</v>
      </c>
      <c r="Y164" s="12"/>
      <c r="Z164" s="12" t="s">
        <v>963</v>
      </c>
    </row>
    <row r="165" spans="1:26" s="7" customFormat="1" ht="19.5" customHeight="1" x14ac:dyDescent="0.25">
      <c r="A165" s="12" t="s">
        <v>465</v>
      </c>
      <c r="B165" s="12" t="s">
        <v>466</v>
      </c>
      <c r="C165" s="35" t="s">
        <v>467</v>
      </c>
      <c r="D165" s="12" t="s">
        <v>402</v>
      </c>
      <c r="E165" s="12" t="s">
        <v>403</v>
      </c>
      <c r="F165" s="12" t="s">
        <v>404</v>
      </c>
      <c r="G165" s="13">
        <v>42461</v>
      </c>
      <c r="H165" s="13">
        <v>45869</v>
      </c>
      <c r="I165" s="1">
        <v>1000</v>
      </c>
      <c r="J165" s="1">
        <v>0.58082191780821912</v>
      </c>
      <c r="K165" s="1">
        <v>580.82191780821915</v>
      </c>
      <c r="L165" s="1">
        <f>VLOOKUP(A165,'[1]LOOKUP DATA'!$A$2:$D$300,4,0)</f>
        <v>122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7"/>
      <c r="X165" s="1">
        <f t="shared" si="4"/>
        <v>458.82191780821915</v>
      </c>
      <c r="Y165" s="12"/>
      <c r="Z165" s="12" t="s">
        <v>963</v>
      </c>
    </row>
    <row r="166" spans="1:26" s="7" customFormat="1" ht="19.5" customHeight="1" x14ac:dyDescent="0.25">
      <c r="A166" s="12" t="s">
        <v>468</v>
      </c>
      <c r="B166" s="12" t="s">
        <v>469</v>
      </c>
      <c r="C166" s="35" t="s">
        <v>470</v>
      </c>
      <c r="D166" s="12" t="s">
        <v>402</v>
      </c>
      <c r="E166" s="12" t="s">
        <v>403</v>
      </c>
      <c r="F166" s="12" t="s">
        <v>404</v>
      </c>
      <c r="G166" s="13">
        <v>42461</v>
      </c>
      <c r="H166" s="13">
        <v>45869</v>
      </c>
      <c r="I166" s="1">
        <v>1000</v>
      </c>
      <c r="J166" s="1">
        <v>0.58082191780821912</v>
      </c>
      <c r="K166" s="1">
        <v>580.82191780821915</v>
      </c>
      <c r="L166" s="1">
        <f>VLOOKUP(A166,'[1]LOOKUP DATA'!$A$2:$D$300,4,0)</f>
        <v>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7"/>
      <c r="X166" s="1">
        <f t="shared" si="4"/>
        <v>580.82191780821915</v>
      </c>
      <c r="Y166" s="12"/>
      <c r="Z166" s="12" t="s">
        <v>963</v>
      </c>
    </row>
    <row r="167" spans="1:26" s="7" customFormat="1" ht="19.5" customHeight="1" x14ac:dyDescent="0.25">
      <c r="A167" s="12" t="s">
        <v>471</v>
      </c>
      <c r="B167" s="12" t="s">
        <v>472</v>
      </c>
      <c r="C167" s="35" t="s">
        <v>473</v>
      </c>
      <c r="D167" s="12" t="s">
        <v>402</v>
      </c>
      <c r="E167" s="12" t="s">
        <v>403</v>
      </c>
      <c r="F167" s="12" t="s">
        <v>404</v>
      </c>
      <c r="G167" s="13">
        <v>42461</v>
      </c>
      <c r="H167" s="13">
        <v>45869</v>
      </c>
      <c r="I167" s="1">
        <v>1000</v>
      </c>
      <c r="J167" s="1">
        <v>0.58082191780821912</v>
      </c>
      <c r="K167" s="1">
        <v>580.82191780821915</v>
      </c>
      <c r="L167" s="1">
        <f>VLOOKUP(A167,'[1]LOOKUP DATA'!$A$2:$D$300,4,0)</f>
        <v>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7"/>
      <c r="X167" s="1">
        <f t="shared" si="4"/>
        <v>580.82191780821915</v>
      </c>
      <c r="Y167" s="12"/>
      <c r="Z167" s="12" t="s">
        <v>963</v>
      </c>
    </row>
    <row r="168" spans="1:26" s="7" customFormat="1" ht="19.5" customHeight="1" x14ac:dyDescent="0.25">
      <c r="A168" s="12" t="s">
        <v>474</v>
      </c>
      <c r="B168" s="12" t="s">
        <v>475</v>
      </c>
      <c r="C168" s="35" t="s">
        <v>476</v>
      </c>
      <c r="D168" s="12" t="s">
        <v>402</v>
      </c>
      <c r="E168" s="12" t="s">
        <v>403</v>
      </c>
      <c r="F168" s="12" t="s">
        <v>404</v>
      </c>
      <c r="G168" s="13">
        <v>42493</v>
      </c>
      <c r="H168" s="13">
        <v>45869</v>
      </c>
      <c r="I168" s="1">
        <v>1000</v>
      </c>
      <c r="J168" s="1">
        <v>0.58082191780821912</v>
      </c>
      <c r="K168" s="1">
        <v>580.82191780821915</v>
      </c>
      <c r="L168" s="1">
        <f>VLOOKUP(A168,'[1]LOOKUP DATA'!$A$2:$D$300,4,0)</f>
        <v>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7"/>
      <c r="X168" s="1">
        <f t="shared" si="4"/>
        <v>580.82191780821915</v>
      </c>
      <c r="Y168" s="12"/>
      <c r="Z168" s="12" t="s">
        <v>963</v>
      </c>
    </row>
    <row r="169" spans="1:26" s="7" customFormat="1" ht="19.5" customHeight="1" x14ac:dyDescent="0.25">
      <c r="A169" s="12" t="s">
        <v>477</v>
      </c>
      <c r="B169" s="12" t="s">
        <v>478</v>
      </c>
      <c r="C169" s="35" t="s">
        <v>479</v>
      </c>
      <c r="D169" s="12" t="s">
        <v>402</v>
      </c>
      <c r="E169" s="12" t="s">
        <v>403</v>
      </c>
      <c r="F169" s="12" t="s">
        <v>404</v>
      </c>
      <c r="G169" s="13">
        <v>42506</v>
      </c>
      <c r="H169" s="13">
        <v>45869</v>
      </c>
      <c r="I169" s="1">
        <v>1000</v>
      </c>
      <c r="J169" s="1">
        <v>0.58082191780821912</v>
      </c>
      <c r="K169" s="1">
        <v>580.82191780821915</v>
      </c>
      <c r="L169" s="1">
        <f>VLOOKUP(A169,'[1]LOOKUP DATA'!$A$2:$D$300,4,0)</f>
        <v>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7"/>
      <c r="X169" s="1">
        <f t="shared" si="4"/>
        <v>580.82191780821915</v>
      </c>
      <c r="Y169" s="12"/>
      <c r="Z169" s="12" t="s">
        <v>963</v>
      </c>
    </row>
    <row r="170" spans="1:26" s="7" customFormat="1" ht="19.5" customHeight="1" x14ac:dyDescent="0.25">
      <c r="A170" s="12" t="s">
        <v>480</v>
      </c>
      <c r="B170" s="12" t="s">
        <v>481</v>
      </c>
      <c r="C170" s="35" t="s">
        <v>482</v>
      </c>
      <c r="D170" s="12" t="s">
        <v>402</v>
      </c>
      <c r="E170" s="12" t="s">
        <v>403</v>
      </c>
      <c r="F170" s="12" t="s">
        <v>430</v>
      </c>
      <c r="G170" s="13">
        <v>42523</v>
      </c>
      <c r="H170" s="13">
        <v>45869</v>
      </c>
      <c r="I170" s="1">
        <v>1000</v>
      </c>
      <c r="J170" s="1">
        <v>0.58082191780821912</v>
      </c>
      <c r="K170" s="1">
        <v>580.82191780821915</v>
      </c>
      <c r="L170" s="1">
        <f>VLOOKUP(A170,'[1]LOOKUP DATA'!$A$2:$D$300,4,0)</f>
        <v>480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7"/>
      <c r="X170" s="1">
        <f t="shared" si="4"/>
        <v>100.82191780821915</v>
      </c>
      <c r="Y170" s="12"/>
      <c r="Z170" s="12" t="s">
        <v>963</v>
      </c>
    </row>
    <row r="171" spans="1:26" s="7" customFormat="1" ht="19.5" customHeight="1" x14ac:dyDescent="0.25">
      <c r="A171" s="12" t="s">
        <v>483</v>
      </c>
      <c r="B171" s="12" t="s">
        <v>484</v>
      </c>
      <c r="C171" s="35" t="s">
        <v>485</v>
      </c>
      <c r="D171" s="12" t="s">
        <v>402</v>
      </c>
      <c r="E171" s="12" t="s">
        <v>403</v>
      </c>
      <c r="F171" s="12" t="s">
        <v>404</v>
      </c>
      <c r="G171" s="13">
        <v>42522</v>
      </c>
      <c r="H171" s="13">
        <v>45869</v>
      </c>
      <c r="I171" s="1">
        <v>1000</v>
      </c>
      <c r="J171" s="1">
        <v>0.58082191780821912</v>
      </c>
      <c r="K171" s="1">
        <v>580.82191780821915</v>
      </c>
      <c r="L171" s="1">
        <f>VLOOKUP(A171,'[1]LOOKUP DATA'!$A$2:$D$300,4,0)</f>
        <v>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7"/>
      <c r="X171" s="1">
        <f t="shared" si="4"/>
        <v>580.82191780821915</v>
      </c>
      <c r="Y171" s="12"/>
      <c r="Z171" s="12" t="s">
        <v>963</v>
      </c>
    </row>
    <row r="172" spans="1:26" s="7" customFormat="1" ht="19.5" customHeight="1" x14ac:dyDescent="0.25">
      <c r="A172" s="12" t="s">
        <v>486</v>
      </c>
      <c r="B172" s="12" t="s">
        <v>487</v>
      </c>
      <c r="C172" s="35" t="s">
        <v>488</v>
      </c>
      <c r="D172" s="12" t="s">
        <v>402</v>
      </c>
      <c r="E172" s="12" t="s">
        <v>403</v>
      </c>
      <c r="F172" s="12" t="s">
        <v>404</v>
      </c>
      <c r="G172" s="13">
        <v>42522</v>
      </c>
      <c r="H172" s="13">
        <v>45869</v>
      </c>
      <c r="I172" s="1">
        <v>1000</v>
      </c>
      <c r="J172" s="1">
        <v>0.58082191780821912</v>
      </c>
      <c r="K172" s="1">
        <v>580.82191780821915</v>
      </c>
      <c r="L172" s="1">
        <f>VLOOKUP(A172,'[1]LOOKUP DATA'!$A$2:$D$300,4,0)</f>
        <v>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7"/>
      <c r="X172" s="1">
        <f t="shared" si="4"/>
        <v>580.82191780821915</v>
      </c>
      <c r="Y172" s="12"/>
      <c r="Z172" s="12" t="s">
        <v>963</v>
      </c>
    </row>
    <row r="173" spans="1:26" s="7" customFormat="1" ht="19.5" customHeight="1" x14ac:dyDescent="0.25">
      <c r="A173" s="12" t="s">
        <v>489</v>
      </c>
      <c r="B173" s="12" t="s">
        <v>490</v>
      </c>
      <c r="C173" s="35" t="s">
        <v>491</v>
      </c>
      <c r="D173" s="12" t="s">
        <v>402</v>
      </c>
      <c r="E173" s="12" t="s">
        <v>403</v>
      </c>
      <c r="F173" s="12" t="s">
        <v>404</v>
      </c>
      <c r="G173" s="13">
        <v>42522</v>
      </c>
      <c r="H173" s="13">
        <v>45869</v>
      </c>
      <c r="I173" s="1">
        <v>1000</v>
      </c>
      <c r="J173" s="1">
        <v>0.58082191780821912</v>
      </c>
      <c r="K173" s="1">
        <v>580.82191780821915</v>
      </c>
      <c r="L173" s="1">
        <f>VLOOKUP(A173,'[1]LOOKUP DATA'!$A$2:$D$300,4,0)</f>
        <v>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47"/>
      <c r="X173" s="1">
        <f t="shared" si="4"/>
        <v>580.82191780821915</v>
      </c>
      <c r="Y173" s="12"/>
      <c r="Z173" s="12" t="s">
        <v>963</v>
      </c>
    </row>
    <row r="174" spans="1:26" s="7" customFormat="1" ht="19.5" customHeight="1" x14ac:dyDescent="0.25">
      <c r="A174" s="12" t="s">
        <v>492</v>
      </c>
      <c r="B174" s="12" t="s">
        <v>493</v>
      </c>
      <c r="C174" s="35" t="s">
        <v>494</v>
      </c>
      <c r="D174" s="12" t="s">
        <v>402</v>
      </c>
      <c r="E174" s="12" t="s">
        <v>408</v>
      </c>
      <c r="F174" s="12" t="s">
        <v>404</v>
      </c>
      <c r="G174" s="13">
        <v>42522</v>
      </c>
      <c r="H174" s="13">
        <v>45869</v>
      </c>
      <c r="I174" s="1">
        <v>1000</v>
      </c>
      <c r="J174" s="1">
        <v>0.58082191780821912</v>
      </c>
      <c r="K174" s="1">
        <v>580.82191780821915</v>
      </c>
      <c r="L174" s="1">
        <f>VLOOKUP(A174,'[1]LOOKUP DATA'!$A$2:$D$300,4,0)</f>
        <v>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47"/>
      <c r="X174" s="1">
        <f t="shared" si="4"/>
        <v>580.82191780821915</v>
      </c>
      <c r="Y174" s="12"/>
      <c r="Z174" s="12" t="s">
        <v>963</v>
      </c>
    </row>
    <row r="175" spans="1:26" s="7" customFormat="1" ht="19.5" customHeight="1" x14ac:dyDescent="0.25">
      <c r="A175" s="12" t="s">
        <v>495</v>
      </c>
      <c r="B175" s="12" t="s">
        <v>496</v>
      </c>
      <c r="C175" s="35" t="s">
        <v>497</v>
      </c>
      <c r="D175" s="12" t="s">
        <v>402</v>
      </c>
      <c r="E175" s="12" t="s">
        <v>408</v>
      </c>
      <c r="F175" s="12" t="s">
        <v>404</v>
      </c>
      <c r="G175" s="13">
        <v>42522</v>
      </c>
      <c r="H175" s="13">
        <v>45869</v>
      </c>
      <c r="I175" s="1">
        <v>1000</v>
      </c>
      <c r="J175" s="1">
        <v>0.58082191780821912</v>
      </c>
      <c r="K175" s="1">
        <v>580.82191780821915</v>
      </c>
      <c r="L175" s="1">
        <f>VLOOKUP(A175,'[1]LOOKUP DATA'!$A$2:$D$300,4,0)</f>
        <v>65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47"/>
      <c r="X175" s="1">
        <f t="shared" si="4"/>
        <v>515.82191780821915</v>
      </c>
      <c r="Y175" s="12"/>
      <c r="Z175" s="12" t="s">
        <v>963</v>
      </c>
    </row>
    <row r="176" spans="1:26" s="7" customFormat="1" ht="19.5" customHeight="1" x14ac:dyDescent="0.25">
      <c r="A176" s="12" t="s">
        <v>498</v>
      </c>
      <c r="B176" s="12" t="s">
        <v>499</v>
      </c>
      <c r="C176" s="35" t="s">
        <v>500</v>
      </c>
      <c r="D176" s="12" t="s">
        <v>402</v>
      </c>
      <c r="E176" s="12" t="s">
        <v>403</v>
      </c>
      <c r="F176" s="12" t="s">
        <v>404</v>
      </c>
      <c r="G176" s="13">
        <v>42523</v>
      </c>
      <c r="H176" s="13">
        <v>45869</v>
      </c>
      <c r="I176" s="1">
        <v>1000</v>
      </c>
      <c r="J176" s="1">
        <v>0.58082191780821912</v>
      </c>
      <c r="K176" s="1">
        <v>580.82191780821915</v>
      </c>
      <c r="L176" s="1">
        <f>VLOOKUP(A176,'[1]LOOKUP DATA'!$A$2:$D$300,4,0)</f>
        <v>33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47"/>
      <c r="X176" s="1">
        <f t="shared" si="4"/>
        <v>547.82191780821915</v>
      </c>
      <c r="Y176" s="12"/>
      <c r="Z176" s="12" t="s">
        <v>963</v>
      </c>
    </row>
    <row r="177" spans="1:26" s="7" customFormat="1" ht="19.5" customHeight="1" x14ac:dyDescent="0.25">
      <c r="A177" s="12" t="s">
        <v>501</v>
      </c>
      <c r="B177" s="12" t="s">
        <v>502</v>
      </c>
      <c r="C177" s="35" t="s">
        <v>503</v>
      </c>
      <c r="D177" s="12" t="s">
        <v>402</v>
      </c>
      <c r="E177" s="12" t="s">
        <v>403</v>
      </c>
      <c r="F177" s="12" t="s">
        <v>404</v>
      </c>
      <c r="G177" s="13">
        <v>42523</v>
      </c>
      <c r="H177" s="13">
        <v>45869</v>
      </c>
      <c r="I177" s="1">
        <v>1000</v>
      </c>
      <c r="J177" s="1">
        <v>0.58082191780821912</v>
      </c>
      <c r="K177" s="1">
        <v>580.82191780821915</v>
      </c>
      <c r="L177" s="1">
        <f>VLOOKUP(A177,'[1]LOOKUP DATA'!$A$2:$D$300,4,0)</f>
        <v>73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47"/>
      <c r="X177" s="1">
        <f t="shared" si="4"/>
        <v>507.82191780821915</v>
      </c>
      <c r="Y177" s="12"/>
      <c r="Z177" s="12" t="s">
        <v>963</v>
      </c>
    </row>
    <row r="178" spans="1:26" s="7" customFormat="1" ht="19.5" customHeight="1" x14ac:dyDescent="0.25">
      <c r="A178" s="12" t="s">
        <v>504</v>
      </c>
      <c r="B178" s="12" t="s">
        <v>505</v>
      </c>
      <c r="C178" s="35" t="s">
        <v>506</v>
      </c>
      <c r="D178" s="12" t="s">
        <v>402</v>
      </c>
      <c r="E178" s="12" t="s">
        <v>403</v>
      </c>
      <c r="F178" s="12" t="s">
        <v>404</v>
      </c>
      <c r="G178" s="13">
        <v>42523</v>
      </c>
      <c r="H178" s="13">
        <v>45869</v>
      </c>
      <c r="I178" s="1">
        <v>1000</v>
      </c>
      <c r="J178" s="1">
        <v>0.58082191780821912</v>
      </c>
      <c r="K178" s="1">
        <v>580.82191780821915</v>
      </c>
      <c r="L178" s="1">
        <f>VLOOKUP(A178,'[1]LOOKUP DATA'!$A$2:$D$300,4,0)</f>
        <v>79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47"/>
      <c r="X178" s="1">
        <f t="shared" si="4"/>
        <v>501.82191780821915</v>
      </c>
      <c r="Y178" s="12"/>
      <c r="Z178" s="12" t="s">
        <v>963</v>
      </c>
    </row>
    <row r="179" spans="1:26" s="7" customFormat="1" ht="19.5" customHeight="1" x14ac:dyDescent="0.25">
      <c r="A179" s="12" t="s">
        <v>507</v>
      </c>
      <c r="B179" s="12" t="s">
        <v>508</v>
      </c>
      <c r="C179" s="35" t="s">
        <v>509</v>
      </c>
      <c r="D179" s="12" t="s">
        <v>402</v>
      </c>
      <c r="E179" s="12" t="s">
        <v>408</v>
      </c>
      <c r="F179" s="12" t="s">
        <v>404</v>
      </c>
      <c r="G179" s="13">
        <v>42523</v>
      </c>
      <c r="H179" s="13">
        <v>45869</v>
      </c>
      <c r="I179" s="1">
        <v>1000</v>
      </c>
      <c r="J179" s="1">
        <v>0.58082191780821912</v>
      </c>
      <c r="K179" s="1">
        <v>580.82191780821915</v>
      </c>
      <c r="L179" s="1">
        <f>VLOOKUP(A179,'[1]LOOKUP DATA'!$A$2:$D$300,4,0)</f>
        <v>0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47"/>
      <c r="X179" s="1">
        <f t="shared" si="4"/>
        <v>580.82191780821915</v>
      </c>
      <c r="Y179" s="12"/>
      <c r="Z179" s="12" t="s">
        <v>963</v>
      </c>
    </row>
    <row r="180" spans="1:26" s="7" customFormat="1" ht="19.5" customHeight="1" x14ac:dyDescent="0.25">
      <c r="A180" s="12" t="s">
        <v>510</v>
      </c>
      <c r="B180" s="12" t="s">
        <v>511</v>
      </c>
      <c r="C180" s="35" t="s">
        <v>512</v>
      </c>
      <c r="D180" s="12" t="s">
        <v>402</v>
      </c>
      <c r="E180" s="12" t="s">
        <v>403</v>
      </c>
      <c r="F180" s="12" t="s">
        <v>404</v>
      </c>
      <c r="G180" s="13">
        <v>42523</v>
      </c>
      <c r="H180" s="13">
        <v>45869</v>
      </c>
      <c r="I180" s="1">
        <v>1000</v>
      </c>
      <c r="J180" s="1">
        <v>0.58082191780821912</v>
      </c>
      <c r="K180" s="1">
        <v>580.82191780821915</v>
      </c>
      <c r="L180" s="1">
        <f>VLOOKUP(A180,'[1]LOOKUP DATA'!$A$2:$D$300,4,0)</f>
        <v>0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47"/>
      <c r="X180" s="1">
        <f t="shared" si="4"/>
        <v>580.82191780821915</v>
      </c>
      <c r="Y180" s="12"/>
      <c r="Z180" s="12" t="s">
        <v>963</v>
      </c>
    </row>
    <row r="181" spans="1:26" s="7" customFormat="1" ht="19.5" customHeight="1" x14ac:dyDescent="0.25">
      <c r="A181" s="12" t="s">
        <v>513</v>
      </c>
      <c r="B181" s="12" t="s">
        <v>514</v>
      </c>
      <c r="C181" s="35" t="s">
        <v>515</v>
      </c>
      <c r="D181" s="12" t="s">
        <v>402</v>
      </c>
      <c r="E181" s="12" t="s">
        <v>403</v>
      </c>
      <c r="F181" s="12" t="s">
        <v>404</v>
      </c>
      <c r="G181" s="13">
        <v>42523</v>
      </c>
      <c r="H181" s="13">
        <v>45869</v>
      </c>
      <c r="I181" s="1">
        <v>1000</v>
      </c>
      <c r="J181" s="1">
        <v>0.58082191780821912</v>
      </c>
      <c r="K181" s="1">
        <v>580.82191780821915</v>
      </c>
      <c r="L181" s="1">
        <f>VLOOKUP(A181,'[1]LOOKUP DATA'!$A$2:$D$300,4,0)</f>
        <v>0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47"/>
      <c r="X181" s="1">
        <f t="shared" si="4"/>
        <v>580.82191780821915</v>
      </c>
      <c r="Y181" s="12"/>
      <c r="Z181" s="12" t="s">
        <v>963</v>
      </c>
    </row>
    <row r="182" spans="1:26" s="7" customFormat="1" ht="19.5" customHeight="1" x14ac:dyDescent="0.25">
      <c r="A182" s="12" t="s">
        <v>516</v>
      </c>
      <c r="B182" s="12" t="s">
        <v>517</v>
      </c>
      <c r="C182" s="35" t="s">
        <v>518</v>
      </c>
      <c r="D182" s="12" t="s">
        <v>402</v>
      </c>
      <c r="E182" s="12" t="s">
        <v>403</v>
      </c>
      <c r="F182" s="12" t="s">
        <v>404</v>
      </c>
      <c r="G182" s="13">
        <v>42523</v>
      </c>
      <c r="H182" s="13">
        <v>45869</v>
      </c>
      <c r="I182" s="1">
        <v>1000</v>
      </c>
      <c r="J182" s="1">
        <v>0.58082191780821912</v>
      </c>
      <c r="K182" s="1">
        <v>580.82191780821915</v>
      </c>
      <c r="L182" s="1">
        <f>VLOOKUP(A182,'[1]LOOKUP DATA'!$A$2:$D$300,4,0)</f>
        <v>0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47"/>
      <c r="X182" s="1">
        <f t="shared" si="4"/>
        <v>580.82191780821915</v>
      </c>
      <c r="Y182" s="12"/>
      <c r="Z182" s="12" t="s">
        <v>963</v>
      </c>
    </row>
    <row r="183" spans="1:26" s="7" customFormat="1" ht="19.5" customHeight="1" x14ac:dyDescent="0.25">
      <c r="A183" s="12" t="s">
        <v>519</v>
      </c>
      <c r="B183" s="12" t="s">
        <v>520</v>
      </c>
      <c r="C183" s="35" t="s">
        <v>521</v>
      </c>
      <c r="D183" s="12" t="s">
        <v>402</v>
      </c>
      <c r="E183" s="12" t="s">
        <v>403</v>
      </c>
      <c r="F183" s="12" t="s">
        <v>404</v>
      </c>
      <c r="G183" s="13">
        <v>42523</v>
      </c>
      <c r="H183" s="13">
        <v>45869</v>
      </c>
      <c r="I183" s="1">
        <v>1000</v>
      </c>
      <c r="J183" s="1">
        <v>0.58082191780821912</v>
      </c>
      <c r="K183" s="1">
        <v>580.82191780821915</v>
      </c>
      <c r="L183" s="1">
        <f>VLOOKUP(A183,'[1]LOOKUP DATA'!$A$2:$D$300,4,0)</f>
        <v>0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47"/>
      <c r="X183" s="1">
        <f t="shared" si="4"/>
        <v>580.82191780821915</v>
      </c>
      <c r="Y183" s="12"/>
      <c r="Z183" s="12" t="s">
        <v>963</v>
      </c>
    </row>
    <row r="184" spans="1:26" s="7" customFormat="1" ht="19.5" customHeight="1" x14ac:dyDescent="0.25">
      <c r="A184" s="12" t="s">
        <v>522</v>
      </c>
      <c r="B184" s="12" t="s">
        <v>523</v>
      </c>
      <c r="C184" s="35" t="s">
        <v>524</v>
      </c>
      <c r="D184" s="12" t="s">
        <v>402</v>
      </c>
      <c r="E184" s="12" t="s">
        <v>403</v>
      </c>
      <c r="F184" s="12" t="s">
        <v>430</v>
      </c>
      <c r="G184" s="13">
        <v>42562</v>
      </c>
      <c r="H184" s="13">
        <v>45869</v>
      </c>
      <c r="I184" s="1">
        <v>1000</v>
      </c>
      <c r="J184" s="1">
        <v>0.58082191780821912</v>
      </c>
      <c r="K184" s="1">
        <v>580.82191780821915</v>
      </c>
      <c r="L184" s="1">
        <f>VLOOKUP(A184,'[1]LOOKUP DATA'!$A$2:$D$300,4,0)</f>
        <v>45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47"/>
      <c r="X184" s="1">
        <f t="shared" si="4"/>
        <v>535.82191780821915</v>
      </c>
      <c r="Y184" s="12"/>
      <c r="Z184" s="12" t="s">
        <v>963</v>
      </c>
    </row>
    <row r="185" spans="1:26" s="7" customFormat="1" ht="19.5" customHeight="1" x14ac:dyDescent="0.25">
      <c r="A185" s="12" t="s">
        <v>525</v>
      </c>
      <c r="B185" s="12" t="s">
        <v>526</v>
      </c>
      <c r="C185" s="35" t="s">
        <v>527</v>
      </c>
      <c r="D185" s="12" t="s">
        <v>402</v>
      </c>
      <c r="E185" s="12" t="s">
        <v>403</v>
      </c>
      <c r="F185" s="12" t="s">
        <v>404</v>
      </c>
      <c r="G185" s="13">
        <v>42614</v>
      </c>
      <c r="H185" s="13">
        <v>45869</v>
      </c>
      <c r="I185" s="1">
        <v>1000</v>
      </c>
      <c r="J185" s="1">
        <v>0.58082191780821912</v>
      </c>
      <c r="K185" s="1">
        <v>580.82191780821915</v>
      </c>
      <c r="L185" s="1">
        <f>VLOOKUP(A185,'[1]LOOKUP DATA'!$A$2:$D$300,4,0)</f>
        <v>0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47"/>
      <c r="X185" s="1">
        <f t="shared" si="4"/>
        <v>580.82191780821915</v>
      </c>
      <c r="Y185" s="12"/>
      <c r="Z185" s="12" t="s">
        <v>963</v>
      </c>
    </row>
    <row r="186" spans="1:26" s="7" customFormat="1" ht="19.5" customHeight="1" x14ac:dyDescent="0.25">
      <c r="A186" s="12" t="s">
        <v>528</v>
      </c>
      <c r="B186" s="12" t="s">
        <v>529</v>
      </c>
      <c r="C186" s="35" t="s">
        <v>530</v>
      </c>
      <c r="D186" s="12" t="s">
        <v>402</v>
      </c>
      <c r="E186" s="12" t="s">
        <v>403</v>
      </c>
      <c r="F186" s="12" t="s">
        <v>404</v>
      </c>
      <c r="G186" s="13">
        <v>42614</v>
      </c>
      <c r="H186" s="13">
        <v>45869</v>
      </c>
      <c r="I186" s="1">
        <v>1000</v>
      </c>
      <c r="J186" s="1">
        <v>0.58082191780821912</v>
      </c>
      <c r="K186" s="1">
        <v>580.82191780821915</v>
      </c>
      <c r="L186" s="1">
        <f>VLOOKUP(A186,'[1]LOOKUP DATA'!$A$2:$D$300,4,0)</f>
        <v>0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47"/>
      <c r="X186" s="1">
        <f t="shared" si="4"/>
        <v>580.82191780821915</v>
      </c>
      <c r="Y186" s="12"/>
      <c r="Z186" s="12" t="s">
        <v>963</v>
      </c>
    </row>
    <row r="187" spans="1:26" s="7" customFormat="1" ht="19.5" customHeight="1" x14ac:dyDescent="0.25">
      <c r="A187" s="12" t="s">
        <v>531</v>
      </c>
      <c r="B187" s="12" t="s">
        <v>532</v>
      </c>
      <c r="C187" s="35" t="s">
        <v>533</v>
      </c>
      <c r="D187" s="12" t="s">
        <v>402</v>
      </c>
      <c r="E187" s="12" t="s">
        <v>403</v>
      </c>
      <c r="F187" s="12" t="s">
        <v>430</v>
      </c>
      <c r="G187" s="13">
        <v>42647</v>
      </c>
      <c r="H187" s="13">
        <v>45869</v>
      </c>
      <c r="I187" s="1">
        <v>1000</v>
      </c>
      <c r="J187" s="1">
        <v>0.58082191780821912</v>
      </c>
      <c r="K187" s="1">
        <v>580.82191780821915</v>
      </c>
      <c r="L187" s="1">
        <f>VLOOKUP(A187,'[1]LOOKUP DATA'!$A$2:$D$300,4,0)</f>
        <v>88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47"/>
      <c r="X187" s="1">
        <f t="shared" si="4"/>
        <v>492.82191780821915</v>
      </c>
      <c r="Y187" s="12"/>
      <c r="Z187" s="12" t="s">
        <v>963</v>
      </c>
    </row>
    <row r="188" spans="1:26" s="7" customFormat="1" ht="19.5" customHeight="1" x14ac:dyDescent="0.25">
      <c r="A188" s="12" t="s">
        <v>534</v>
      </c>
      <c r="B188" s="12" t="s">
        <v>535</v>
      </c>
      <c r="C188" s="35" t="s">
        <v>536</v>
      </c>
      <c r="D188" s="12" t="s">
        <v>402</v>
      </c>
      <c r="E188" s="12" t="s">
        <v>403</v>
      </c>
      <c r="F188" s="12" t="s">
        <v>404</v>
      </c>
      <c r="G188" s="13">
        <v>42647</v>
      </c>
      <c r="H188" s="13">
        <v>45869</v>
      </c>
      <c r="I188" s="1">
        <v>1000</v>
      </c>
      <c r="J188" s="1">
        <v>0.58082191780821912</v>
      </c>
      <c r="K188" s="1">
        <v>580.82191780821915</v>
      </c>
      <c r="L188" s="1">
        <f>VLOOKUP(A188,'[1]LOOKUP DATA'!$A$2:$D$300,4,0)</f>
        <v>0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47"/>
      <c r="X188" s="1">
        <f t="shared" si="4"/>
        <v>580.82191780821915</v>
      </c>
      <c r="Y188" s="12"/>
      <c r="Z188" s="12" t="s">
        <v>963</v>
      </c>
    </row>
    <row r="189" spans="1:26" s="7" customFormat="1" ht="19.5" customHeight="1" x14ac:dyDescent="0.25">
      <c r="A189" s="12" t="s">
        <v>537</v>
      </c>
      <c r="B189" s="12" t="s">
        <v>538</v>
      </c>
      <c r="C189" s="35" t="s">
        <v>539</v>
      </c>
      <c r="D189" s="12" t="s">
        <v>402</v>
      </c>
      <c r="E189" s="12" t="s">
        <v>403</v>
      </c>
      <c r="F189" s="12" t="s">
        <v>404</v>
      </c>
      <c r="G189" s="13">
        <v>42649</v>
      </c>
      <c r="H189" s="13">
        <v>45869</v>
      </c>
      <c r="I189" s="1">
        <v>1000</v>
      </c>
      <c r="J189" s="1">
        <v>0.58082191780821912</v>
      </c>
      <c r="K189" s="1">
        <v>580.82191780821915</v>
      </c>
      <c r="L189" s="1">
        <f>VLOOKUP(A189,'[1]LOOKUP DATA'!$A$2:$D$300,4,0)</f>
        <v>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47"/>
      <c r="X189" s="1">
        <f t="shared" si="4"/>
        <v>580.82191780821915</v>
      </c>
      <c r="Y189" s="12"/>
      <c r="Z189" s="12" t="s">
        <v>963</v>
      </c>
    </row>
    <row r="190" spans="1:26" s="7" customFormat="1" ht="19.5" customHeight="1" x14ac:dyDescent="0.25">
      <c r="A190" s="12" t="s">
        <v>540</v>
      </c>
      <c r="B190" s="12" t="s">
        <v>541</v>
      </c>
      <c r="C190" s="35" t="s">
        <v>542</v>
      </c>
      <c r="D190" s="12" t="s">
        <v>402</v>
      </c>
      <c r="E190" s="12" t="s">
        <v>403</v>
      </c>
      <c r="F190" s="12" t="s">
        <v>404</v>
      </c>
      <c r="G190" s="13">
        <v>42675</v>
      </c>
      <c r="H190" s="13">
        <v>45869</v>
      </c>
      <c r="I190" s="1">
        <v>1000</v>
      </c>
      <c r="J190" s="1">
        <v>0.58082191780821912</v>
      </c>
      <c r="K190" s="1">
        <v>580.82191780821915</v>
      </c>
      <c r="L190" s="1">
        <f>VLOOKUP(A190,'[1]LOOKUP DATA'!$A$2:$D$300,4,0)</f>
        <v>0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47"/>
      <c r="X190" s="1">
        <f t="shared" si="4"/>
        <v>580.82191780821915</v>
      </c>
      <c r="Y190" s="12"/>
      <c r="Z190" s="12" t="s">
        <v>963</v>
      </c>
    </row>
    <row r="191" spans="1:26" s="7" customFormat="1" ht="19.5" customHeight="1" x14ac:dyDescent="0.25">
      <c r="A191" s="12" t="s">
        <v>543</v>
      </c>
      <c r="B191" s="12" t="s">
        <v>544</v>
      </c>
      <c r="C191" s="35" t="s">
        <v>545</v>
      </c>
      <c r="D191" s="12" t="s">
        <v>402</v>
      </c>
      <c r="E191" s="12" t="s">
        <v>403</v>
      </c>
      <c r="F191" s="12" t="s">
        <v>430</v>
      </c>
      <c r="G191" s="13">
        <v>42744</v>
      </c>
      <c r="H191" s="13">
        <v>45869</v>
      </c>
      <c r="I191" s="1">
        <v>1000</v>
      </c>
      <c r="J191" s="1">
        <v>0.58082191780821912</v>
      </c>
      <c r="K191" s="1">
        <v>580.82191780821915</v>
      </c>
      <c r="L191" s="1">
        <f>VLOOKUP(A191,'[1]LOOKUP DATA'!$A$2:$D$300,4,0)</f>
        <v>19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47"/>
      <c r="X191" s="1">
        <f t="shared" si="4"/>
        <v>561.82191780821915</v>
      </c>
      <c r="Y191" s="12"/>
      <c r="Z191" s="12" t="s">
        <v>963</v>
      </c>
    </row>
    <row r="192" spans="1:26" s="7" customFormat="1" ht="19.5" customHeight="1" x14ac:dyDescent="0.25">
      <c r="A192" s="12" t="s">
        <v>546</v>
      </c>
      <c r="B192" s="12" t="s">
        <v>547</v>
      </c>
      <c r="C192" s="35" t="s">
        <v>548</v>
      </c>
      <c r="D192" s="12" t="s">
        <v>402</v>
      </c>
      <c r="E192" s="12" t="s">
        <v>403</v>
      </c>
      <c r="F192" s="12" t="s">
        <v>430</v>
      </c>
      <c r="G192" s="13">
        <v>42744</v>
      </c>
      <c r="H192" s="13">
        <v>45869</v>
      </c>
      <c r="I192" s="1">
        <v>1000</v>
      </c>
      <c r="J192" s="1">
        <v>0.58082191780821912</v>
      </c>
      <c r="K192" s="1">
        <v>580.82191780821915</v>
      </c>
      <c r="L192" s="1">
        <f>VLOOKUP(A192,'[1]LOOKUP DATA'!$A$2:$D$300,4,0)</f>
        <v>0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47"/>
      <c r="X192" s="1">
        <f t="shared" si="4"/>
        <v>580.82191780821915</v>
      </c>
      <c r="Y192" s="12"/>
      <c r="Z192" s="12" t="s">
        <v>963</v>
      </c>
    </row>
    <row r="193" spans="1:26" s="7" customFormat="1" ht="19.5" customHeight="1" x14ac:dyDescent="0.25">
      <c r="A193" s="12" t="s">
        <v>549</v>
      </c>
      <c r="B193" s="12" t="s">
        <v>550</v>
      </c>
      <c r="C193" s="35" t="s">
        <v>551</v>
      </c>
      <c r="D193" s="12" t="s">
        <v>402</v>
      </c>
      <c r="E193" s="12" t="s">
        <v>403</v>
      </c>
      <c r="F193" s="12" t="s">
        <v>404</v>
      </c>
      <c r="G193" s="13">
        <v>42746</v>
      </c>
      <c r="H193" s="13">
        <v>45869</v>
      </c>
      <c r="I193" s="1">
        <v>1000</v>
      </c>
      <c r="J193" s="1">
        <v>0.58082191780821912</v>
      </c>
      <c r="K193" s="1">
        <v>580.82191780821915</v>
      </c>
      <c r="L193" s="1">
        <f>VLOOKUP(A193,'[1]LOOKUP DATA'!$A$2:$D$300,4,0)</f>
        <v>80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47"/>
      <c r="X193" s="1">
        <f t="shared" si="4"/>
        <v>500.82191780821915</v>
      </c>
      <c r="Y193" s="12"/>
      <c r="Z193" s="12" t="s">
        <v>963</v>
      </c>
    </row>
    <row r="194" spans="1:26" s="7" customFormat="1" ht="19.5" customHeight="1" x14ac:dyDescent="0.25">
      <c r="A194" s="12" t="s">
        <v>552</v>
      </c>
      <c r="B194" s="12" t="s">
        <v>553</v>
      </c>
      <c r="C194" s="35" t="s">
        <v>554</v>
      </c>
      <c r="D194" s="12" t="s">
        <v>402</v>
      </c>
      <c r="E194" s="12" t="s">
        <v>403</v>
      </c>
      <c r="F194" s="12" t="s">
        <v>430</v>
      </c>
      <c r="G194" s="13">
        <v>42795</v>
      </c>
      <c r="H194" s="13">
        <v>45869</v>
      </c>
      <c r="I194" s="1">
        <v>1000</v>
      </c>
      <c r="J194" s="1">
        <v>0.58082191780821912</v>
      </c>
      <c r="K194" s="1">
        <v>580.82191780821915</v>
      </c>
      <c r="L194" s="1">
        <f>VLOOKUP(A194,'[1]LOOKUP DATA'!$A$2:$D$300,4,0)</f>
        <v>0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47"/>
      <c r="X194" s="1">
        <f t="shared" si="4"/>
        <v>580.82191780821915</v>
      </c>
      <c r="Y194" s="12"/>
      <c r="Z194" s="12" t="s">
        <v>963</v>
      </c>
    </row>
    <row r="195" spans="1:26" s="7" customFormat="1" ht="19.5" customHeight="1" x14ac:dyDescent="0.25">
      <c r="A195" s="12" t="s">
        <v>555</v>
      </c>
      <c r="B195" s="12" t="s">
        <v>556</v>
      </c>
      <c r="C195" s="35" t="s">
        <v>557</v>
      </c>
      <c r="D195" s="12" t="s">
        <v>402</v>
      </c>
      <c r="E195" s="12" t="s">
        <v>403</v>
      </c>
      <c r="F195" s="12" t="s">
        <v>430</v>
      </c>
      <c r="G195" s="13">
        <v>42857</v>
      </c>
      <c r="H195" s="13">
        <v>45869</v>
      </c>
      <c r="I195" s="1">
        <v>1000</v>
      </c>
      <c r="J195" s="1">
        <v>0.58082191780821912</v>
      </c>
      <c r="K195" s="1">
        <v>580.82191780821915</v>
      </c>
      <c r="L195" s="1">
        <f>VLOOKUP(A195,'[1]LOOKUP DATA'!$A$2:$D$300,4,0)</f>
        <v>0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47"/>
      <c r="X195" s="1">
        <f t="shared" si="4"/>
        <v>580.82191780821915</v>
      </c>
      <c r="Y195" s="12"/>
      <c r="Z195" s="12" t="s">
        <v>963</v>
      </c>
    </row>
    <row r="196" spans="1:26" s="7" customFormat="1" ht="19.5" customHeight="1" x14ac:dyDescent="0.25">
      <c r="A196" s="12" t="s">
        <v>558</v>
      </c>
      <c r="B196" s="12" t="s">
        <v>559</v>
      </c>
      <c r="C196" s="35" t="s">
        <v>560</v>
      </c>
      <c r="D196" s="12" t="s">
        <v>402</v>
      </c>
      <c r="E196" s="12" t="s">
        <v>403</v>
      </c>
      <c r="F196" s="12" t="s">
        <v>404</v>
      </c>
      <c r="G196" s="13">
        <v>42857</v>
      </c>
      <c r="H196" s="13">
        <v>45869</v>
      </c>
      <c r="I196" s="1">
        <v>1000</v>
      </c>
      <c r="J196" s="1">
        <v>0.58082191780821912</v>
      </c>
      <c r="K196" s="1">
        <v>580.82191780821915</v>
      </c>
      <c r="L196" s="1">
        <f>VLOOKUP(A196,'[1]LOOKUP DATA'!$A$2:$D$300,4,0)</f>
        <v>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47"/>
      <c r="X196" s="1">
        <f t="shared" si="4"/>
        <v>580.82191780821915</v>
      </c>
      <c r="Y196" s="12"/>
      <c r="Z196" s="12" t="s">
        <v>963</v>
      </c>
    </row>
    <row r="197" spans="1:26" s="7" customFormat="1" ht="19.5" customHeight="1" x14ac:dyDescent="0.25">
      <c r="A197" s="12" t="s">
        <v>561</v>
      </c>
      <c r="B197" s="12" t="s">
        <v>562</v>
      </c>
      <c r="C197" s="35" t="s">
        <v>563</v>
      </c>
      <c r="D197" s="12" t="s">
        <v>402</v>
      </c>
      <c r="E197" s="12" t="s">
        <v>403</v>
      </c>
      <c r="F197" s="12" t="s">
        <v>404</v>
      </c>
      <c r="G197" s="13">
        <v>42982</v>
      </c>
      <c r="H197" s="13">
        <v>45869</v>
      </c>
      <c r="I197" s="1">
        <v>1000</v>
      </c>
      <c r="J197" s="1">
        <v>0.58082191780821912</v>
      </c>
      <c r="K197" s="1">
        <v>580.82191780821915</v>
      </c>
      <c r="L197" s="1">
        <f>VLOOKUP(A197,'[1]LOOKUP DATA'!$A$2:$D$300,4,0)</f>
        <v>0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47"/>
      <c r="X197" s="1">
        <f t="shared" si="4"/>
        <v>580.82191780821915</v>
      </c>
      <c r="Y197" s="12"/>
      <c r="Z197" s="12" t="s">
        <v>963</v>
      </c>
    </row>
    <row r="198" spans="1:26" s="7" customFormat="1" ht="19.5" customHeight="1" x14ac:dyDescent="0.25">
      <c r="A198" s="12" t="s">
        <v>564</v>
      </c>
      <c r="B198" s="12" t="s">
        <v>565</v>
      </c>
      <c r="C198" s="35" t="s">
        <v>566</v>
      </c>
      <c r="D198" s="12" t="s">
        <v>402</v>
      </c>
      <c r="E198" s="12" t="s">
        <v>403</v>
      </c>
      <c r="F198" s="12" t="s">
        <v>404</v>
      </c>
      <c r="G198" s="13">
        <v>42982</v>
      </c>
      <c r="H198" s="13">
        <v>45869</v>
      </c>
      <c r="I198" s="1">
        <v>1000</v>
      </c>
      <c r="J198" s="1">
        <v>0.58082191780821912</v>
      </c>
      <c r="K198" s="1">
        <v>580.82191780821915</v>
      </c>
      <c r="L198" s="1">
        <f>VLOOKUP(A198,'[1]LOOKUP DATA'!$A$2:$D$300,4,0)</f>
        <v>60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47"/>
      <c r="X198" s="1">
        <f t="shared" si="4"/>
        <v>520.82191780821915</v>
      </c>
      <c r="Y198" s="12"/>
      <c r="Z198" s="12" t="s">
        <v>963</v>
      </c>
    </row>
    <row r="199" spans="1:26" s="7" customFormat="1" ht="19.5" customHeight="1" x14ac:dyDescent="0.25">
      <c r="A199" s="12" t="s">
        <v>567</v>
      </c>
      <c r="B199" s="12" t="s">
        <v>568</v>
      </c>
      <c r="C199" s="35" t="s">
        <v>569</v>
      </c>
      <c r="D199" s="12" t="s">
        <v>402</v>
      </c>
      <c r="E199" s="12" t="s">
        <v>403</v>
      </c>
      <c r="F199" s="12" t="s">
        <v>404</v>
      </c>
      <c r="G199" s="13">
        <v>43102</v>
      </c>
      <c r="H199" s="13">
        <v>45869</v>
      </c>
      <c r="I199" s="1">
        <v>1000</v>
      </c>
      <c r="J199" s="1">
        <v>0.58082191780821912</v>
      </c>
      <c r="K199" s="1">
        <v>580.82191780821915</v>
      </c>
      <c r="L199" s="1">
        <f>VLOOKUP(A199,'[1]LOOKUP DATA'!$A$2:$D$300,4,0)</f>
        <v>0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47"/>
      <c r="X199" s="1">
        <f t="shared" si="4"/>
        <v>580.82191780821915</v>
      </c>
      <c r="Y199" s="12"/>
      <c r="Z199" s="12" t="s">
        <v>963</v>
      </c>
    </row>
    <row r="200" spans="1:26" s="7" customFormat="1" ht="19.5" customHeight="1" x14ac:dyDescent="0.25">
      <c r="A200" s="12" t="s">
        <v>570</v>
      </c>
      <c r="B200" s="12" t="s">
        <v>571</v>
      </c>
      <c r="C200" s="35" t="s">
        <v>572</v>
      </c>
      <c r="D200" s="12" t="s">
        <v>402</v>
      </c>
      <c r="E200" s="12" t="s">
        <v>403</v>
      </c>
      <c r="F200" s="12" t="s">
        <v>404</v>
      </c>
      <c r="G200" s="13">
        <v>43103</v>
      </c>
      <c r="H200" s="13">
        <v>45869</v>
      </c>
      <c r="I200" s="1">
        <v>1000</v>
      </c>
      <c r="J200" s="1">
        <v>0.58082191780821912</v>
      </c>
      <c r="K200" s="1">
        <v>580.82191780821915</v>
      </c>
      <c r="L200" s="1">
        <f>VLOOKUP(A200,'[1]LOOKUP DATA'!$A$2:$D$300,4,0)</f>
        <v>0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47"/>
      <c r="X200" s="1">
        <f t="shared" si="4"/>
        <v>580.82191780821915</v>
      </c>
      <c r="Y200" s="12"/>
      <c r="Z200" s="12" t="s">
        <v>963</v>
      </c>
    </row>
    <row r="201" spans="1:26" s="7" customFormat="1" ht="19.5" customHeight="1" x14ac:dyDescent="0.25">
      <c r="A201" s="12" t="s">
        <v>573</v>
      </c>
      <c r="B201" s="12" t="s">
        <v>574</v>
      </c>
      <c r="C201" s="35" t="s">
        <v>575</v>
      </c>
      <c r="D201" s="12" t="s">
        <v>402</v>
      </c>
      <c r="E201" s="12" t="s">
        <v>403</v>
      </c>
      <c r="F201" s="12" t="s">
        <v>404</v>
      </c>
      <c r="G201" s="13">
        <v>43104</v>
      </c>
      <c r="H201" s="13">
        <v>45869</v>
      </c>
      <c r="I201" s="1">
        <v>1000</v>
      </c>
      <c r="J201" s="1">
        <v>0.58082191780821912</v>
      </c>
      <c r="K201" s="1">
        <v>580.82191780821915</v>
      </c>
      <c r="L201" s="1">
        <f>VLOOKUP(A201,'[1]LOOKUP DATA'!$A$2:$D$300,4,0)</f>
        <v>80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47"/>
      <c r="X201" s="1">
        <f t="shared" si="4"/>
        <v>500.82191780821915</v>
      </c>
      <c r="Y201" s="12"/>
      <c r="Z201" s="12" t="s">
        <v>963</v>
      </c>
    </row>
    <row r="202" spans="1:26" s="7" customFormat="1" ht="19.5" customHeight="1" x14ac:dyDescent="0.25">
      <c r="A202" s="12" t="s">
        <v>576</v>
      </c>
      <c r="B202" s="12" t="s">
        <v>577</v>
      </c>
      <c r="C202" s="35" t="s">
        <v>578</v>
      </c>
      <c r="D202" s="12" t="s">
        <v>402</v>
      </c>
      <c r="E202" s="12" t="s">
        <v>403</v>
      </c>
      <c r="F202" s="12" t="s">
        <v>404</v>
      </c>
      <c r="G202" s="13">
        <v>43451</v>
      </c>
      <c r="H202" s="13">
        <v>45869</v>
      </c>
      <c r="I202" s="1">
        <v>1000</v>
      </c>
      <c r="J202" s="1">
        <v>0.58082191780821912</v>
      </c>
      <c r="K202" s="1">
        <v>580.82191780821915</v>
      </c>
      <c r="L202" s="1">
        <f>VLOOKUP(A202,'[1]LOOKUP DATA'!$A$2:$D$300,4,0)</f>
        <v>0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47"/>
      <c r="X202" s="1">
        <f t="shared" si="4"/>
        <v>580.82191780821915</v>
      </c>
      <c r="Y202" s="12"/>
      <c r="Z202" s="12" t="s">
        <v>963</v>
      </c>
    </row>
    <row r="203" spans="1:26" s="7" customFormat="1" ht="19.5" customHeight="1" x14ac:dyDescent="0.25">
      <c r="A203" s="12" t="s">
        <v>579</v>
      </c>
      <c r="B203" s="12" t="s">
        <v>580</v>
      </c>
      <c r="C203" s="35" t="s">
        <v>581</v>
      </c>
      <c r="D203" s="12" t="s">
        <v>402</v>
      </c>
      <c r="E203" s="12" t="s">
        <v>403</v>
      </c>
      <c r="F203" s="12" t="s">
        <v>404</v>
      </c>
      <c r="G203" s="13">
        <v>43132</v>
      </c>
      <c r="H203" s="13">
        <v>45869</v>
      </c>
      <c r="I203" s="1">
        <v>1000</v>
      </c>
      <c r="J203" s="1">
        <v>0.58082191780821912</v>
      </c>
      <c r="K203" s="1">
        <v>580.82191780821915</v>
      </c>
      <c r="L203" s="1">
        <f>VLOOKUP(A203,'[1]LOOKUP DATA'!$A$2:$D$300,4,0)</f>
        <v>78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47"/>
      <c r="X203" s="1">
        <f t="shared" si="4"/>
        <v>502.82191780821915</v>
      </c>
      <c r="Y203" s="12"/>
      <c r="Z203" s="12" t="s">
        <v>963</v>
      </c>
    </row>
    <row r="204" spans="1:26" s="7" customFormat="1" ht="19.5" customHeight="1" x14ac:dyDescent="0.25">
      <c r="A204" s="12" t="s">
        <v>582</v>
      </c>
      <c r="B204" s="12" t="s">
        <v>583</v>
      </c>
      <c r="C204" s="35" t="s">
        <v>584</v>
      </c>
      <c r="D204" s="12" t="s">
        <v>402</v>
      </c>
      <c r="E204" s="12" t="s">
        <v>403</v>
      </c>
      <c r="F204" s="12" t="s">
        <v>404</v>
      </c>
      <c r="G204" s="13">
        <v>43164</v>
      </c>
      <c r="H204" s="13">
        <v>45869</v>
      </c>
      <c r="I204" s="1">
        <v>1000</v>
      </c>
      <c r="J204" s="1">
        <v>0.58082191780821912</v>
      </c>
      <c r="K204" s="1">
        <v>580.82191780821915</v>
      </c>
      <c r="L204" s="1">
        <f>VLOOKUP(A204,'[1]LOOKUP DATA'!$A$2:$D$300,4,0)</f>
        <v>87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47"/>
      <c r="X204" s="1">
        <f t="shared" si="4"/>
        <v>493.82191780821915</v>
      </c>
      <c r="Y204" s="12"/>
      <c r="Z204" s="12" t="s">
        <v>963</v>
      </c>
    </row>
    <row r="205" spans="1:26" s="7" customFormat="1" ht="19.5" customHeight="1" x14ac:dyDescent="0.25">
      <c r="A205" s="12" t="s">
        <v>585</v>
      </c>
      <c r="B205" s="12" t="s">
        <v>586</v>
      </c>
      <c r="C205" s="35" t="s">
        <v>587</v>
      </c>
      <c r="D205" s="12" t="s">
        <v>402</v>
      </c>
      <c r="E205" s="12" t="s">
        <v>403</v>
      </c>
      <c r="F205" s="12" t="s">
        <v>430</v>
      </c>
      <c r="G205" s="13">
        <v>43215</v>
      </c>
      <c r="H205" s="13">
        <v>45869</v>
      </c>
      <c r="I205" s="1">
        <v>1000</v>
      </c>
      <c r="J205" s="1">
        <v>0.58082191780821912</v>
      </c>
      <c r="K205" s="1">
        <v>580.82191780821915</v>
      </c>
      <c r="L205" s="1">
        <f>VLOOKUP(A205,'[1]LOOKUP DATA'!$A$2:$D$300,4,0)</f>
        <v>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47"/>
      <c r="X205" s="1">
        <f t="shared" si="4"/>
        <v>580.82191780821915</v>
      </c>
      <c r="Y205" s="12"/>
      <c r="Z205" s="12" t="s">
        <v>963</v>
      </c>
    </row>
    <row r="206" spans="1:26" s="7" customFormat="1" ht="19.5" customHeight="1" x14ac:dyDescent="0.25">
      <c r="A206" s="12" t="s">
        <v>588</v>
      </c>
      <c r="B206" s="12" t="s">
        <v>589</v>
      </c>
      <c r="C206" s="35" t="s">
        <v>590</v>
      </c>
      <c r="D206" s="12" t="s">
        <v>402</v>
      </c>
      <c r="E206" s="12" t="s">
        <v>403</v>
      </c>
      <c r="F206" s="12" t="s">
        <v>404</v>
      </c>
      <c r="G206" s="13">
        <v>43234</v>
      </c>
      <c r="H206" s="13">
        <v>45869</v>
      </c>
      <c r="I206" s="1">
        <v>1000</v>
      </c>
      <c r="J206" s="1">
        <v>0.58082191780821912</v>
      </c>
      <c r="K206" s="1">
        <v>580.82191780821915</v>
      </c>
      <c r="L206" s="1">
        <f>VLOOKUP(A206,'[1]LOOKUP DATA'!$A$2:$D$300,4,0)</f>
        <v>0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47"/>
      <c r="X206" s="1">
        <f t="shared" si="4"/>
        <v>580.82191780821915</v>
      </c>
      <c r="Y206" s="12"/>
      <c r="Z206" s="12" t="s">
        <v>963</v>
      </c>
    </row>
    <row r="207" spans="1:26" s="7" customFormat="1" ht="19.5" customHeight="1" x14ac:dyDescent="0.25">
      <c r="A207" s="12" t="s">
        <v>591</v>
      </c>
      <c r="B207" s="12" t="s">
        <v>592</v>
      </c>
      <c r="C207" s="35" t="s">
        <v>593</v>
      </c>
      <c r="D207" s="12" t="s">
        <v>402</v>
      </c>
      <c r="E207" s="12" t="s">
        <v>403</v>
      </c>
      <c r="F207" s="12" t="s">
        <v>404</v>
      </c>
      <c r="G207" s="13">
        <v>43259</v>
      </c>
      <c r="H207" s="13">
        <v>45869</v>
      </c>
      <c r="I207" s="1">
        <v>1000</v>
      </c>
      <c r="J207" s="1">
        <v>0.58082191780821912</v>
      </c>
      <c r="K207" s="1">
        <v>580.82191780821915</v>
      </c>
      <c r="L207" s="1">
        <f>VLOOKUP(A207,'[1]LOOKUP DATA'!$A$2:$D$300,4,0)</f>
        <v>148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47"/>
      <c r="X207" s="1">
        <f t="shared" si="4"/>
        <v>432.82191780821915</v>
      </c>
      <c r="Y207" s="12"/>
      <c r="Z207" s="12" t="s">
        <v>963</v>
      </c>
    </row>
    <row r="208" spans="1:26" s="7" customFormat="1" ht="19.5" customHeight="1" x14ac:dyDescent="0.25">
      <c r="A208" s="12" t="s">
        <v>594</v>
      </c>
      <c r="B208" s="12" t="s">
        <v>595</v>
      </c>
      <c r="C208" s="35" t="s">
        <v>596</v>
      </c>
      <c r="D208" s="12" t="s">
        <v>402</v>
      </c>
      <c r="E208" s="12" t="s">
        <v>403</v>
      </c>
      <c r="F208" s="12" t="s">
        <v>404</v>
      </c>
      <c r="G208" s="13">
        <v>43368</v>
      </c>
      <c r="H208" s="13">
        <v>45869</v>
      </c>
      <c r="I208" s="1">
        <v>1000</v>
      </c>
      <c r="J208" s="1">
        <v>0.58082191780821912</v>
      </c>
      <c r="K208" s="1">
        <v>580.82191780821915</v>
      </c>
      <c r="L208" s="1">
        <f>VLOOKUP(A208,'[1]LOOKUP DATA'!$A$2:$D$300,4,0)</f>
        <v>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47"/>
      <c r="X208" s="1">
        <f t="shared" si="4"/>
        <v>580.82191780821915</v>
      </c>
      <c r="Y208" s="12"/>
      <c r="Z208" s="12" t="s">
        <v>963</v>
      </c>
    </row>
    <row r="209" spans="1:26" s="7" customFormat="1" ht="19.5" customHeight="1" x14ac:dyDescent="0.25">
      <c r="A209" s="12" t="s">
        <v>597</v>
      </c>
      <c r="B209" s="12" t="s">
        <v>598</v>
      </c>
      <c r="C209" s="35" t="s">
        <v>599</v>
      </c>
      <c r="D209" s="12" t="s">
        <v>402</v>
      </c>
      <c r="E209" s="12" t="s">
        <v>403</v>
      </c>
      <c r="F209" s="12" t="s">
        <v>404</v>
      </c>
      <c r="G209" s="13">
        <v>43411</v>
      </c>
      <c r="H209" s="13">
        <v>45869</v>
      </c>
      <c r="I209" s="1">
        <v>1000</v>
      </c>
      <c r="J209" s="1">
        <v>0.58082191780821912</v>
      </c>
      <c r="K209" s="1">
        <v>580.82191780821915</v>
      </c>
      <c r="L209" s="1">
        <f>VLOOKUP(A209,'[1]LOOKUP DATA'!$A$2:$D$300,4,0)</f>
        <v>60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47"/>
      <c r="X209" s="1">
        <f t="shared" si="4"/>
        <v>520.82191780821915</v>
      </c>
      <c r="Y209" s="12"/>
      <c r="Z209" s="12" t="s">
        <v>963</v>
      </c>
    </row>
    <row r="210" spans="1:26" s="7" customFormat="1" ht="19.5" customHeight="1" x14ac:dyDescent="0.25">
      <c r="A210" s="12" t="s">
        <v>600</v>
      </c>
      <c r="B210" s="12" t="s">
        <v>601</v>
      </c>
      <c r="C210" s="35" t="s">
        <v>602</v>
      </c>
      <c r="D210" s="12" t="s">
        <v>402</v>
      </c>
      <c r="E210" s="12" t="s">
        <v>403</v>
      </c>
      <c r="F210" s="12" t="s">
        <v>404</v>
      </c>
      <c r="G210" s="13">
        <v>43472</v>
      </c>
      <c r="H210" s="13">
        <v>45869</v>
      </c>
      <c r="I210" s="1">
        <v>1000</v>
      </c>
      <c r="J210" s="1">
        <v>0.58082191780821912</v>
      </c>
      <c r="K210" s="1">
        <v>580.82191780821915</v>
      </c>
      <c r="L210" s="1">
        <f>VLOOKUP(A210,'[1]LOOKUP DATA'!$A$2:$D$300,4,0)</f>
        <v>137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47"/>
      <c r="X210" s="1">
        <f t="shared" si="4"/>
        <v>443.82191780821915</v>
      </c>
      <c r="Y210" s="12"/>
      <c r="Z210" s="12" t="s">
        <v>963</v>
      </c>
    </row>
    <row r="211" spans="1:26" s="7" customFormat="1" ht="19.5" customHeight="1" x14ac:dyDescent="0.25">
      <c r="A211" s="12" t="s">
        <v>603</v>
      </c>
      <c r="B211" s="12" t="s">
        <v>604</v>
      </c>
      <c r="C211" s="35" t="s">
        <v>605</v>
      </c>
      <c r="D211" s="12" t="s">
        <v>402</v>
      </c>
      <c r="E211" s="12" t="s">
        <v>403</v>
      </c>
      <c r="F211" s="12" t="s">
        <v>404</v>
      </c>
      <c r="G211" s="13">
        <v>43482</v>
      </c>
      <c r="H211" s="13">
        <v>45869</v>
      </c>
      <c r="I211" s="1">
        <v>1000</v>
      </c>
      <c r="J211" s="1">
        <v>0.58082191780821912</v>
      </c>
      <c r="K211" s="1">
        <v>580.82191780821915</v>
      </c>
      <c r="L211" s="1">
        <f>VLOOKUP(A211,'[1]LOOKUP DATA'!$A$2:$D$300,4,0)</f>
        <v>80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47"/>
      <c r="X211" s="1">
        <f t="shared" ref="X211:X274" si="5">K211-(SUM(L211:W211))</f>
        <v>500.82191780821915</v>
      </c>
      <c r="Y211" s="12"/>
      <c r="Z211" s="12" t="s">
        <v>963</v>
      </c>
    </row>
    <row r="212" spans="1:26" s="7" customFormat="1" ht="19.5" customHeight="1" x14ac:dyDescent="0.25">
      <c r="A212" s="12" t="s">
        <v>606</v>
      </c>
      <c r="B212" s="12" t="s">
        <v>607</v>
      </c>
      <c r="C212" s="35" t="s">
        <v>608</v>
      </c>
      <c r="D212" s="12" t="s">
        <v>402</v>
      </c>
      <c r="E212" s="12" t="s">
        <v>403</v>
      </c>
      <c r="F212" s="12" t="s">
        <v>430</v>
      </c>
      <c r="G212" s="13">
        <v>43482</v>
      </c>
      <c r="H212" s="13">
        <v>45869</v>
      </c>
      <c r="I212" s="1">
        <v>1000</v>
      </c>
      <c r="J212" s="1">
        <v>0.58082191780821912</v>
      </c>
      <c r="K212" s="1">
        <v>580.82191780821915</v>
      </c>
      <c r="L212" s="1">
        <f>VLOOKUP(A212,'[1]LOOKUP DATA'!$A$2:$D$300,4,0)</f>
        <v>70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47"/>
      <c r="X212" s="1">
        <f t="shared" si="5"/>
        <v>510.82191780821915</v>
      </c>
      <c r="Y212" s="12"/>
      <c r="Z212" s="12" t="s">
        <v>963</v>
      </c>
    </row>
    <row r="213" spans="1:26" s="7" customFormat="1" ht="19.5" customHeight="1" x14ac:dyDescent="0.25">
      <c r="A213" s="12" t="s">
        <v>609</v>
      </c>
      <c r="B213" s="12" t="s">
        <v>610</v>
      </c>
      <c r="C213" s="35" t="s">
        <v>611</v>
      </c>
      <c r="D213" s="12" t="s">
        <v>402</v>
      </c>
      <c r="E213" s="12" t="s">
        <v>403</v>
      </c>
      <c r="F213" s="12" t="s">
        <v>404</v>
      </c>
      <c r="G213" s="13">
        <v>43517</v>
      </c>
      <c r="H213" s="13">
        <v>45869</v>
      </c>
      <c r="I213" s="1">
        <v>1000</v>
      </c>
      <c r="J213" s="1">
        <v>0.58082191780821912</v>
      </c>
      <c r="K213" s="1">
        <v>580.82191780821915</v>
      </c>
      <c r="L213" s="1">
        <f>VLOOKUP(A213,'[1]LOOKUP DATA'!$A$2:$D$300,4,0)</f>
        <v>42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47"/>
      <c r="X213" s="1">
        <f t="shared" si="5"/>
        <v>538.82191780821915</v>
      </c>
      <c r="Y213" s="12"/>
      <c r="Z213" s="12" t="s">
        <v>963</v>
      </c>
    </row>
    <row r="214" spans="1:26" s="7" customFormat="1" ht="19.5" customHeight="1" x14ac:dyDescent="0.25">
      <c r="A214" s="12" t="s">
        <v>612</v>
      </c>
      <c r="B214" s="12" t="s">
        <v>613</v>
      </c>
      <c r="C214" s="35" t="s">
        <v>614</v>
      </c>
      <c r="D214" s="12" t="s">
        <v>402</v>
      </c>
      <c r="E214" s="12" t="s">
        <v>403</v>
      </c>
      <c r="F214" s="12" t="s">
        <v>404</v>
      </c>
      <c r="G214" s="13">
        <v>43549</v>
      </c>
      <c r="H214" s="13">
        <v>45869</v>
      </c>
      <c r="I214" s="1">
        <v>1000</v>
      </c>
      <c r="J214" s="1">
        <v>0.58082191780821912</v>
      </c>
      <c r="K214" s="1">
        <v>580.82191780821915</v>
      </c>
      <c r="L214" s="1">
        <f>VLOOKUP(A214,'[1]LOOKUP DATA'!$A$2:$D$300,4,0)</f>
        <v>0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47"/>
      <c r="X214" s="1">
        <f t="shared" si="5"/>
        <v>580.82191780821915</v>
      </c>
      <c r="Y214" s="12"/>
      <c r="Z214" s="12" t="s">
        <v>963</v>
      </c>
    </row>
    <row r="215" spans="1:26" s="7" customFormat="1" ht="19.5" customHeight="1" x14ac:dyDescent="0.25">
      <c r="A215" s="12" t="s">
        <v>615</v>
      </c>
      <c r="B215" s="12" t="s">
        <v>616</v>
      </c>
      <c r="C215" s="35" t="s">
        <v>617</v>
      </c>
      <c r="D215" s="12" t="s">
        <v>402</v>
      </c>
      <c r="E215" s="12" t="s">
        <v>403</v>
      </c>
      <c r="F215" s="12" t="s">
        <v>430</v>
      </c>
      <c r="G215" s="13">
        <v>43535</v>
      </c>
      <c r="H215" s="13">
        <v>45869</v>
      </c>
      <c r="I215" s="1">
        <v>1000</v>
      </c>
      <c r="J215" s="1">
        <v>0.58082191780821912</v>
      </c>
      <c r="K215" s="1">
        <v>580.82191780821915</v>
      </c>
      <c r="L215" s="1">
        <f>VLOOKUP(A215,'[1]LOOKUP DATA'!$A$2:$D$300,4,0)</f>
        <v>0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47"/>
      <c r="X215" s="1">
        <f t="shared" si="5"/>
        <v>580.82191780821915</v>
      </c>
      <c r="Y215" s="12"/>
      <c r="Z215" s="12" t="s">
        <v>963</v>
      </c>
    </row>
    <row r="216" spans="1:26" s="7" customFormat="1" ht="19.5" customHeight="1" x14ac:dyDescent="0.25">
      <c r="A216" s="12" t="s">
        <v>618</v>
      </c>
      <c r="B216" s="12" t="s">
        <v>619</v>
      </c>
      <c r="C216" s="35" t="s">
        <v>620</v>
      </c>
      <c r="D216" s="12" t="s">
        <v>402</v>
      </c>
      <c r="E216" s="12" t="s">
        <v>403</v>
      </c>
      <c r="F216" s="12" t="s">
        <v>430</v>
      </c>
      <c r="G216" s="13">
        <v>43650</v>
      </c>
      <c r="H216" s="13">
        <v>45869</v>
      </c>
      <c r="I216" s="1">
        <v>1000</v>
      </c>
      <c r="J216" s="1">
        <v>0.58082191780821912</v>
      </c>
      <c r="K216" s="1">
        <v>580.82191780821915</v>
      </c>
      <c r="L216" s="1">
        <f>VLOOKUP(A216,'[1]LOOKUP DATA'!$A$2:$D$300,4,0)</f>
        <v>44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47"/>
      <c r="X216" s="1">
        <f t="shared" si="5"/>
        <v>536.82191780821915</v>
      </c>
      <c r="Y216" s="12"/>
      <c r="Z216" s="12" t="s">
        <v>963</v>
      </c>
    </row>
    <row r="217" spans="1:26" s="7" customFormat="1" ht="19.5" customHeight="1" x14ac:dyDescent="0.25">
      <c r="A217" s="12" t="s">
        <v>621</v>
      </c>
      <c r="B217" s="12" t="s">
        <v>622</v>
      </c>
      <c r="C217" s="35" t="s">
        <v>623</v>
      </c>
      <c r="D217" s="12" t="s">
        <v>402</v>
      </c>
      <c r="E217" s="12" t="s">
        <v>403</v>
      </c>
      <c r="F217" s="12" t="s">
        <v>404</v>
      </c>
      <c r="G217" s="13">
        <v>43682</v>
      </c>
      <c r="H217" s="13">
        <v>45869</v>
      </c>
      <c r="I217" s="1">
        <v>1000</v>
      </c>
      <c r="J217" s="1">
        <v>0.58082191780821912</v>
      </c>
      <c r="K217" s="1">
        <v>580.82191780821915</v>
      </c>
      <c r="L217" s="1">
        <f>VLOOKUP(A217,'[1]LOOKUP DATA'!$A$2:$D$300,4,0)</f>
        <v>0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47"/>
      <c r="X217" s="1">
        <f t="shared" si="5"/>
        <v>580.82191780821915</v>
      </c>
      <c r="Y217" s="12"/>
      <c r="Z217" s="12" t="s">
        <v>963</v>
      </c>
    </row>
    <row r="218" spans="1:26" s="7" customFormat="1" ht="19.5" customHeight="1" x14ac:dyDescent="0.25">
      <c r="A218" s="12" t="s">
        <v>624</v>
      </c>
      <c r="B218" s="12" t="s">
        <v>625</v>
      </c>
      <c r="C218" s="35" t="s">
        <v>626</v>
      </c>
      <c r="D218" s="12" t="s">
        <v>402</v>
      </c>
      <c r="E218" s="12" t="s">
        <v>403</v>
      </c>
      <c r="F218" s="12" t="s">
        <v>404</v>
      </c>
      <c r="G218" s="13">
        <v>43678</v>
      </c>
      <c r="H218" s="13">
        <v>45869</v>
      </c>
      <c r="I218" s="1">
        <v>1000</v>
      </c>
      <c r="J218" s="1">
        <v>0.58082191780821912</v>
      </c>
      <c r="K218" s="1">
        <v>580.82191780821915</v>
      </c>
      <c r="L218" s="1">
        <f>VLOOKUP(A218,'[1]LOOKUP DATA'!$A$2:$D$300,4,0)</f>
        <v>0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47"/>
      <c r="X218" s="1">
        <f t="shared" si="5"/>
        <v>580.82191780821915</v>
      </c>
      <c r="Y218" s="12"/>
      <c r="Z218" s="12" t="s">
        <v>963</v>
      </c>
    </row>
    <row r="219" spans="1:26" s="7" customFormat="1" ht="19.5" customHeight="1" x14ac:dyDescent="0.25">
      <c r="A219" s="12" t="s">
        <v>627</v>
      </c>
      <c r="B219" s="12" t="s">
        <v>628</v>
      </c>
      <c r="C219" s="35" t="s">
        <v>629</v>
      </c>
      <c r="D219" s="12" t="s">
        <v>402</v>
      </c>
      <c r="E219" s="12" t="s">
        <v>403</v>
      </c>
      <c r="F219" s="12" t="s">
        <v>404</v>
      </c>
      <c r="G219" s="13">
        <v>43678</v>
      </c>
      <c r="H219" s="13">
        <v>45869</v>
      </c>
      <c r="I219" s="1">
        <v>1000</v>
      </c>
      <c r="J219" s="1">
        <v>0.58082191780821912</v>
      </c>
      <c r="K219" s="1">
        <v>580.82191780821915</v>
      </c>
      <c r="L219" s="1">
        <f>VLOOKUP(A219,'[1]LOOKUP DATA'!$A$2:$D$300,4,0)</f>
        <v>362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47"/>
      <c r="X219" s="1">
        <f t="shared" si="5"/>
        <v>218.82191780821915</v>
      </c>
      <c r="Y219" s="12"/>
      <c r="Z219" s="12" t="s">
        <v>963</v>
      </c>
    </row>
    <row r="220" spans="1:26" s="7" customFormat="1" ht="19.5" customHeight="1" x14ac:dyDescent="0.25">
      <c r="A220" s="12" t="s">
        <v>630</v>
      </c>
      <c r="B220" s="12" t="s">
        <v>631</v>
      </c>
      <c r="C220" s="35" t="s">
        <v>632</v>
      </c>
      <c r="D220" s="12" t="s">
        <v>402</v>
      </c>
      <c r="E220" s="12" t="s">
        <v>994</v>
      </c>
      <c r="F220" s="12" t="s">
        <v>404</v>
      </c>
      <c r="G220" s="13">
        <v>43678</v>
      </c>
      <c r="H220" s="13">
        <v>45869</v>
      </c>
      <c r="I220" s="1">
        <v>1000</v>
      </c>
      <c r="J220" s="1">
        <v>0.58082191780821912</v>
      </c>
      <c r="K220" s="1">
        <v>580.82191780821915</v>
      </c>
      <c r="L220" s="1">
        <f>VLOOKUP(A220,'[1]LOOKUP DATA'!$A$2:$D$300,4,0)</f>
        <v>0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47"/>
      <c r="X220" s="1">
        <f t="shared" si="5"/>
        <v>580.82191780821915</v>
      </c>
      <c r="Y220" s="12"/>
      <c r="Z220" s="12" t="s">
        <v>963</v>
      </c>
    </row>
    <row r="221" spans="1:26" s="7" customFormat="1" ht="19.5" customHeight="1" x14ac:dyDescent="0.25">
      <c r="A221" s="12" t="s">
        <v>633</v>
      </c>
      <c r="B221" s="12" t="s">
        <v>634</v>
      </c>
      <c r="C221" s="35" t="s">
        <v>635</v>
      </c>
      <c r="D221" s="12" t="s">
        <v>402</v>
      </c>
      <c r="E221" s="12" t="s">
        <v>403</v>
      </c>
      <c r="F221" s="12" t="s">
        <v>404</v>
      </c>
      <c r="G221" s="13">
        <v>43678</v>
      </c>
      <c r="H221" s="13">
        <v>45869</v>
      </c>
      <c r="I221" s="1">
        <v>1000</v>
      </c>
      <c r="J221" s="1">
        <v>0.58082191780821912</v>
      </c>
      <c r="K221" s="1">
        <v>580.82191780821915</v>
      </c>
      <c r="L221" s="1">
        <f>VLOOKUP(A221,'[1]LOOKUP DATA'!$A$2:$D$300,4,0)</f>
        <v>18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47"/>
      <c r="X221" s="1">
        <f t="shared" si="5"/>
        <v>562.82191780821915</v>
      </c>
      <c r="Y221" s="12"/>
      <c r="Z221" s="12" t="s">
        <v>963</v>
      </c>
    </row>
    <row r="222" spans="1:26" s="7" customFormat="1" ht="19.5" customHeight="1" x14ac:dyDescent="0.25">
      <c r="A222" s="12" t="s">
        <v>636</v>
      </c>
      <c r="B222" s="12" t="s">
        <v>637</v>
      </c>
      <c r="C222" s="35" t="s">
        <v>638</v>
      </c>
      <c r="D222" s="12" t="s">
        <v>402</v>
      </c>
      <c r="E222" s="12" t="s">
        <v>403</v>
      </c>
      <c r="F222" s="12" t="s">
        <v>430</v>
      </c>
      <c r="G222" s="13">
        <v>43678</v>
      </c>
      <c r="H222" s="13">
        <v>45869</v>
      </c>
      <c r="I222" s="1">
        <v>1000</v>
      </c>
      <c r="J222" s="1">
        <v>0.58082191780821912</v>
      </c>
      <c r="K222" s="1">
        <v>580.82191780821915</v>
      </c>
      <c r="L222" s="1">
        <f>VLOOKUP(A222,'[1]LOOKUP DATA'!$A$2:$D$300,4,0)</f>
        <v>0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47"/>
      <c r="X222" s="1">
        <f t="shared" si="5"/>
        <v>580.82191780821915</v>
      </c>
      <c r="Y222" s="12"/>
      <c r="Z222" s="12" t="s">
        <v>963</v>
      </c>
    </row>
    <row r="223" spans="1:26" s="7" customFormat="1" ht="19.5" customHeight="1" x14ac:dyDescent="0.25">
      <c r="A223" s="12" t="s">
        <v>639</v>
      </c>
      <c r="B223" s="12" t="s">
        <v>640</v>
      </c>
      <c r="C223" s="35" t="s">
        <v>641</v>
      </c>
      <c r="D223" s="12" t="s">
        <v>402</v>
      </c>
      <c r="E223" s="12" t="s">
        <v>403</v>
      </c>
      <c r="F223" s="12" t="s">
        <v>430</v>
      </c>
      <c r="G223" s="13">
        <v>43683</v>
      </c>
      <c r="H223" s="13">
        <v>45869</v>
      </c>
      <c r="I223" s="1">
        <v>1000</v>
      </c>
      <c r="J223" s="1">
        <v>0.58082191780821912</v>
      </c>
      <c r="K223" s="1">
        <v>580.82191780821915</v>
      </c>
      <c r="L223" s="1">
        <f>VLOOKUP(A223,'[1]LOOKUP DATA'!$A$2:$D$300,4,0)</f>
        <v>0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47"/>
      <c r="X223" s="1">
        <f t="shared" si="5"/>
        <v>580.82191780821915</v>
      </c>
      <c r="Y223" s="12"/>
      <c r="Z223" s="12" t="s">
        <v>963</v>
      </c>
    </row>
    <row r="224" spans="1:26" s="7" customFormat="1" ht="19.5" customHeight="1" x14ac:dyDescent="0.25">
      <c r="A224" s="12" t="s">
        <v>642</v>
      </c>
      <c r="B224" s="12" t="s">
        <v>643</v>
      </c>
      <c r="C224" s="35" t="s">
        <v>644</v>
      </c>
      <c r="D224" s="12" t="s">
        <v>402</v>
      </c>
      <c r="E224" s="12" t="s">
        <v>403</v>
      </c>
      <c r="F224" s="12" t="s">
        <v>404</v>
      </c>
      <c r="G224" s="13">
        <v>43711</v>
      </c>
      <c r="H224" s="13">
        <v>45869</v>
      </c>
      <c r="I224" s="1">
        <v>1000</v>
      </c>
      <c r="J224" s="1">
        <v>0.58082191780821912</v>
      </c>
      <c r="K224" s="1">
        <v>580.82191780821915</v>
      </c>
      <c r="L224" s="1">
        <f>VLOOKUP(A224,'[1]LOOKUP DATA'!$A$2:$D$300,4,0)</f>
        <v>85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47"/>
      <c r="X224" s="1">
        <f t="shared" si="5"/>
        <v>495.82191780821915</v>
      </c>
      <c r="Y224" s="12"/>
      <c r="Z224" s="12" t="s">
        <v>963</v>
      </c>
    </row>
    <row r="225" spans="1:26" s="7" customFormat="1" ht="19.5" customHeight="1" x14ac:dyDescent="0.25">
      <c r="A225" s="12" t="s">
        <v>645</v>
      </c>
      <c r="B225" s="12" t="s">
        <v>646</v>
      </c>
      <c r="C225" s="35" t="s">
        <v>647</v>
      </c>
      <c r="D225" s="12" t="s">
        <v>402</v>
      </c>
      <c r="E225" s="12" t="s">
        <v>403</v>
      </c>
      <c r="F225" s="12" t="s">
        <v>404</v>
      </c>
      <c r="G225" s="13">
        <v>43719</v>
      </c>
      <c r="H225" s="13">
        <v>45869</v>
      </c>
      <c r="I225" s="1">
        <v>1000</v>
      </c>
      <c r="J225" s="1">
        <v>0.58082191780821912</v>
      </c>
      <c r="K225" s="1">
        <v>580.82191780821915</v>
      </c>
      <c r="L225" s="1">
        <f>VLOOKUP(A225,'[1]LOOKUP DATA'!$A$2:$D$300,4,0)</f>
        <v>70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47"/>
      <c r="X225" s="1">
        <f t="shared" si="5"/>
        <v>510.82191780821915</v>
      </c>
      <c r="Y225" s="12"/>
      <c r="Z225" s="12" t="s">
        <v>963</v>
      </c>
    </row>
    <row r="226" spans="1:26" s="7" customFormat="1" ht="19.5" customHeight="1" x14ac:dyDescent="0.25">
      <c r="A226" s="12" t="s">
        <v>648</v>
      </c>
      <c r="B226" s="12" t="s">
        <v>649</v>
      </c>
      <c r="C226" s="35" t="s">
        <v>650</v>
      </c>
      <c r="D226" s="12" t="s">
        <v>402</v>
      </c>
      <c r="E226" s="12" t="s">
        <v>403</v>
      </c>
      <c r="F226" s="12" t="s">
        <v>404</v>
      </c>
      <c r="G226" s="13">
        <v>43712</v>
      </c>
      <c r="H226" s="13">
        <v>45869</v>
      </c>
      <c r="I226" s="1">
        <v>1000</v>
      </c>
      <c r="J226" s="1">
        <v>0.58082191780821912</v>
      </c>
      <c r="K226" s="1">
        <v>580.82191780821915</v>
      </c>
      <c r="L226" s="1">
        <f>VLOOKUP(A226,'[1]LOOKUP DATA'!$A$2:$D$300,4,0)</f>
        <v>0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47"/>
      <c r="X226" s="1">
        <f t="shared" si="5"/>
        <v>580.82191780821915</v>
      </c>
      <c r="Y226" s="12"/>
      <c r="Z226" s="12" t="s">
        <v>963</v>
      </c>
    </row>
    <row r="227" spans="1:26" s="7" customFormat="1" ht="19.5" customHeight="1" x14ac:dyDescent="0.25">
      <c r="A227" s="12" t="s">
        <v>651</v>
      </c>
      <c r="B227" s="12" t="s">
        <v>652</v>
      </c>
      <c r="C227" s="35" t="s">
        <v>653</v>
      </c>
      <c r="D227" s="12" t="s">
        <v>402</v>
      </c>
      <c r="E227" s="12" t="s">
        <v>403</v>
      </c>
      <c r="F227" s="12" t="s">
        <v>430</v>
      </c>
      <c r="G227" s="13">
        <v>43703</v>
      </c>
      <c r="H227" s="13">
        <v>45869</v>
      </c>
      <c r="I227" s="1">
        <v>1000</v>
      </c>
      <c r="J227" s="1">
        <v>0.58082191780821912</v>
      </c>
      <c r="K227" s="1">
        <v>580.82191780821915</v>
      </c>
      <c r="L227" s="1">
        <f>VLOOKUP(A227,'[1]LOOKUP DATA'!$A$2:$D$300,4,0)</f>
        <v>68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47"/>
      <c r="X227" s="1">
        <f t="shared" si="5"/>
        <v>512.82191780821915</v>
      </c>
      <c r="Y227" s="12"/>
      <c r="Z227" s="12" t="s">
        <v>963</v>
      </c>
    </row>
    <row r="228" spans="1:26" s="7" customFormat="1" ht="19.5" customHeight="1" x14ac:dyDescent="0.25">
      <c r="A228" s="12" t="s">
        <v>654</v>
      </c>
      <c r="B228" s="12" t="s">
        <v>655</v>
      </c>
      <c r="C228" s="35" t="s">
        <v>656</v>
      </c>
      <c r="D228" s="12" t="s">
        <v>402</v>
      </c>
      <c r="E228" s="12" t="s">
        <v>403</v>
      </c>
      <c r="F228" s="12" t="s">
        <v>430</v>
      </c>
      <c r="G228" s="13">
        <v>43703</v>
      </c>
      <c r="H228" s="13">
        <v>45869</v>
      </c>
      <c r="I228" s="1">
        <v>1000</v>
      </c>
      <c r="J228" s="1">
        <v>0.58082191780821912</v>
      </c>
      <c r="K228" s="1">
        <v>580.82191780821915</v>
      </c>
      <c r="L228" s="1">
        <f>VLOOKUP(A228,'[1]LOOKUP DATA'!$A$2:$D$300,4,0)</f>
        <v>135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47"/>
      <c r="X228" s="1">
        <f t="shared" si="5"/>
        <v>445.82191780821915</v>
      </c>
      <c r="Y228" s="12"/>
      <c r="Z228" s="12" t="s">
        <v>963</v>
      </c>
    </row>
    <row r="229" spans="1:26" s="7" customFormat="1" ht="19.5" customHeight="1" x14ac:dyDescent="0.25">
      <c r="A229" s="12" t="s">
        <v>657</v>
      </c>
      <c r="B229" s="12" t="s">
        <v>658</v>
      </c>
      <c r="C229" s="35" t="s">
        <v>659</v>
      </c>
      <c r="D229" s="12" t="s">
        <v>402</v>
      </c>
      <c r="E229" s="12" t="s">
        <v>403</v>
      </c>
      <c r="F229" s="12" t="s">
        <v>404</v>
      </c>
      <c r="G229" s="13">
        <v>43746</v>
      </c>
      <c r="H229" s="13">
        <v>45869</v>
      </c>
      <c r="I229" s="1">
        <v>1000</v>
      </c>
      <c r="J229" s="1">
        <v>0.58082191780821912</v>
      </c>
      <c r="K229" s="1">
        <v>580.82191780821915</v>
      </c>
      <c r="L229" s="1">
        <f>VLOOKUP(A229,'[1]LOOKUP DATA'!$A$2:$D$300,4,0)</f>
        <v>0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47"/>
      <c r="X229" s="1">
        <f t="shared" si="5"/>
        <v>580.82191780821915</v>
      </c>
      <c r="Y229" s="12"/>
      <c r="Z229" s="12" t="s">
        <v>963</v>
      </c>
    </row>
    <row r="230" spans="1:26" s="7" customFormat="1" ht="19.5" customHeight="1" x14ac:dyDescent="0.25">
      <c r="A230" s="12" t="s">
        <v>660</v>
      </c>
      <c r="B230" s="12" t="s">
        <v>661</v>
      </c>
      <c r="C230" s="35" t="s">
        <v>662</v>
      </c>
      <c r="D230" s="12" t="s">
        <v>402</v>
      </c>
      <c r="E230" s="12" t="s">
        <v>403</v>
      </c>
      <c r="F230" s="12" t="s">
        <v>404</v>
      </c>
      <c r="G230" s="13">
        <v>43748</v>
      </c>
      <c r="H230" s="13">
        <v>45869</v>
      </c>
      <c r="I230" s="1">
        <v>1000</v>
      </c>
      <c r="J230" s="1">
        <v>0.58082191780821912</v>
      </c>
      <c r="K230" s="1">
        <v>580.82191780821915</v>
      </c>
      <c r="L230" s="1">
        <f>VLOOKUP(A230,'[1]LOOKUP DATA'!$A$2:$D$300,4,0)</f>
        <v>0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47"/>
      <c r="X230" s="1">
        <f t="shared" si="5"/>
        <v>580.82191780821915</v>
      </c>
      <c r="Y230" s="12"/>
      <c r="Z230" s="12" t="s">
        <v>963</v>
      </c>
    </row>
    <row r="231" spans="1:26" s="7" customFormat="1" ht="19.5" customHeight="1" x14ac:dyDescent="0.25">
      <c r="A231" s="12" t="s">
        <v>663</v>
      </c>
      <c r="B231" s="12" t="s">
        <v>664</v>
      </c>
      <c r="C231" s="35" t="s">
        <v>665</v>
      </c>
      <c r="D231" s="12" t="s">
        <v>402</v>
      </c>
      <c r="E231" s="12" t="s">
        <v>403</v>
      </c>
      <c r="F231" s="12" t="s">
        <v>430</v>
      </c>
      <c r="G231" s="13">
        <v>43746</v>
      </c>
      <c r="H231" s="13">
        <v>45869</v>
      </c>
      <c r="I231" s="1">
        <v>1000</v>
      </c>
      <c r="J231" s="1">
        <v>0.58082191780821912</v>
      </c>
      <c r="K231" s="1">
        <v>580.82191780821915</v>
      </c>
      <c r="L231" s="1">
        <f>VLOOKUP(A231,'[1]LOOKUP DATA'!$A$2:$D$300,4,0)</f>
        <v>80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47"/>
      <c r="X231" s="1">
        <f t="shared" si="5"/>
        <v>500.82191780821915</v>
      </c>
      <c r="Y231" s="12"/>
      <c r="Z231" s="12" t="s">
        <v>963</v>
      </c>
    </row>
    <row r="232" spans="1:26" s="7" customFormat="1" ht="19.5" customHeight="1" x14ac:dyDescent="0.25">
      <c r="A232" s="12" t="s">
        <v>666</v>
      </c>
      <c r="B232" s="12" t="s">
        <v>655</v>
      </c>
      <c r="C232" s="35" t="s">
        <v>667</v>
      </c>
      <c r="D232" s="12" t="s">
        <v>402</v>
      </c>
      <c r="E232" s="12" t="s">
        <v>403</v>
      </c>
      <c r="F232" s="12" t="s">
        <v>430</v>
      </c>
      <c r="G232" s="13">
        <v>43770</v>
      </c>
      <c r="H232" s="13">
        <v>45869</v>
      </c>
      <c r="I232" s="1">
        <v>1000</v>
      </c>
      <c r="J232" s="1">
        <v>0.58082191780821912</v>
      </c>
      <c r="K232" s="1">
        <v>580.82191780821915</v>
      </c>
      <c r="L232" s="1">
        <f>VLOOKUP(A232,'[1]LOOKUP DATA'!$A$2:$D$300,4,0)</f>
        <v>0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47"/>
      <c r="X232" s="1">
        <f t="shared" si="5"/>
        <v>580.82191780821915</v>
      </c>
      <c r="Y232" s="12"/>
      <c r="Z232" s="12" t="s">
        <v>963</v>
      </c>
    </row>
    <row r="233" spans="1:26" s="7" customFormat="1" ht="19.5" customHeight="1" x14ac:dyDescent="0.25">
      <c r="A233" s="12" t="s">
        <v>668</v>
      </c>
      <c r="B233" s="12" t="s">
        <v>669</v>
      </c>
      <c r="C233" s="35" t="s">
        <v>670</v>
      </c>
      <c r="D233" s="12" t="s">
        <v>402</v>
      </c>
      <c r="E233" s="12" t="s">
        <v>403</v>
      </c>
      <c r="F233" s="12" t="s">
        <v>404</v>
      </c>
      <c r="G233" s="13">
        <v>44014</v>
      </c>
      <c r="H233" s="13">
        <v>45869</v>
      </c>
      <c r="I233" s="1">
        <v>1000</v>
      </c>
      <c r="J233" s="1">
        <v>0.58082191780821912</v>
      </c>
      <c r="K233" s="1">
        <v>580.82191780821915</v>
      </c>
      <c r="L233" s="1">
        <f>VLOOKUP(A233,'[1]LOOKUP DATA'!$A$2:$D$300,4,0)</f>
        <v>0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47"/>
      <c r="X233" s="1">
        <f t="shared" si="5"/>
        <v>580.82191780821915</v>
      </c>
      <c r="Y233" s="12"/>
      <c r="Z233" s="12" t="s">
        <v>963</v>
      </c>
    </row>
    <row r="234" spans="1:26" s="7" customFormat="1" ht="19.5" customHeight="1" x14ac:dyDescent="0.25">
      <c r="A234" s="12" t="s">
        <v>671</v>
      </c>
      <c r="B234" s="12" t="s">
        <v>672</v>
      </c>
      <c r="C234" s="35" t="s">
        <v>673</v>
      </c>
      <c r="D234" s="12" t="s">
        <v>402</v>
      </c>
      <c r="E234" s="12" t="s">
        <v>403</v>
      </c>
      <c r="F234" s="12" t="s">
        <v>404</v>
      </c>
      <c r="G234" s="13">
        <v>44046</v>
      </c>
      <c r="H234" s="13">
        <v>45869</v>
      </c>
      <c r="I234" s="1">
        <v>1000</v>
      </c>
      <c r="J234" s="1">
        <v>0.58082191780821912</v>
      </c>
      <c r="K234" s="1">
        <v>580.82191780821915</v>
      </c>
      <c r="L234" s="1">
        <f>VLOOKUP(A234,'[1]LOOKUP DATA'!$A$2:$D$300,4,0)</f>
        <v>0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47"/>
      <c r="X234" s="1">
        <f t="shared" si="5"/>
        <v>580.82191780821915</v>
      </c>
      <c r="Y234" s="12"/>
      <c r="Z234" s="12" t="s">
        <v>963</v>
      </c>
    </row>
    <row r="235" spans="1:26" s="7" customFormat="1" ht="19.5" customHeight="1" x14ac:dyDescent="0.25">
      <c r="A235" s="12" t="s">
        <v>674</v>
      </c>
      <c r="B235" s="12" t="s">
        <v>675</v>
      </c>
      <c r="C235" s="35" t="s">
        <v>676</v>
      </c>
      <c r="D235" s="12" t="s">
        <v>402</v>
      </c>
      <c r="E235" s="12" t="s">
        <v>403</v>
      </c>
      <c r="F235" s="12" t="s">
        <v>430</v>
      </c>
      <c r="G235" s="13">
        <v>44378</v>
      </c>
      <c r="H235" s="13">
        <v>45869</v>
      </c>
      <c r="I235" s="1">
        <v>1000</v>
      </c>
      <c r="J235" s="1">
        <v>0.58082191780821912</v>
      </c>
      <c r="K235" s="1">
        <v>580.82191780821915</v>
      </c>
      <c r="L235" s="1">
        <f>VLOOKUP(A235,'[1]LOOKUP DATA'!$A$2:$D$300,4,0)</f>
        <v>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47"/>
      <c r="X235" s="1">
        <f t="shared" si="5"/>
        <v>580.82191780821915</v>
      </c>
      <c r="Y235" s="12"/>
      <c r="Z235" s="12" t="s">
        <v>963</v>
      </c>
    </row>
    <row r="236" spans="1:26" s="7" customFormat="1" ht="19.5" customHeight="1" x14ac:dyDescent="0.25">
      <c r="A236" s="12" t="s">
        <v>677</v>
      </c>
      <c r="B236" s="12" t="s">
        <v>678</v>
      </c>
      <c r="C236" s="35" t="s">
        <v>679</v>
      </c>
      <c r="D236" s="12" t="s">
        <v>402</v>
      </c>
      <c r="E236" s="12" t="s">
        <v>403</v>
      </c>
      <c r="F236" s="12" t="s">
        <v>404</v>
      </c>
      <c r="G236" s="13">
        <v>44475</v>
      </c>
      <c r="H236" s="13">
        <v>45869</v>
      </c>
      <c r="I236" s="1">
        <v>1000</v>
      </c>
      <c r="J236" s="1">
        <v>0.58082191780821912</v>
      </c>
      <c r="K236" s="1">
        <v>580.82191780821915</v>
      </c>
      <c r="L236" s="1">
        <f>VLOOKUP(A236,'[1]LOOKUP DATA'!$A$2:$D$300,4,0)</f>
        <v>0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47"/>
      <c r="X236" s="1">
        <f t="shared" si="5"/>
        <v>580.82191780821915</v>
      </c>
      <c r="Y236" s="12"/>
      <c r="Z236" s="12" t="s">
        <v>963</v>
      </c>
    </row>
    <row r="237" spans="1:26" s="7" customFormat="1" ht="19.5" customHeight="1" x14ac:dyDescent="0.25">
      <c r="A237" s="12" t="s">
        <v>680</v>
      </c>
      <c r="B237" s="12" t="s">
        <v>681</v>
      </c>
      <c r="C237" s="35" t="s">
        <v>682</v>
      </c>
      <c r="D237" s="12" t="s">
        <v>402</v>
      </c>
      <c r="E237" s="12" t="s">
        <v>403</v>
      </c>
      <c r="F237" s="12" t="s">
        <v>430</v>
      </c>
      <c r="G237" s="13">
        <v>44475</v>
      </c>
      <c r="H237" s="13">
        <v>45869</v>
      </c>
      <c r="I237" s="1">
        <v>1000</v>
      </c>
      <c r="J237" s="1">
        <v>0.58082191780821912</v>
      </c>
      <c r="K237" s="1">
        <v>580.82191780821915</v>
      </c>
      <c r="L237" s="1">
        <f>VLOOKUP(A237,'[1]LOOKUP DATA'!$A$2:$D$300,4,0)</f>
        <v>62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47"/>
      <c r="X237" s="1">
        <f t="shared" si="5"/>
        <v>518.82191780821915</v>
      </c>
      <c r="Y237" s="12"/>
      <c r="Z237" s="12" t="s">
        <v>963</v>
      </c>
    </row>
    <row r="238" spans="1:26" s="7" customFormat="1" ht="19.5" customHeight="1" x14ac:dyDescent="0.25">
      <c r="A238" s="12" t="s">
        <v>683</v>
      </c>
      <c r="B238" s="12" t="s">
        <v>684</v>
      </c>
      <c r="C238" s="35" t="s">
        <v>685</v>
      </c>
      <c r="D238" s="12" t="s">
        <v>402</v>
      </c>
      <c r="E238" s="12" t="s">
        <v>403</v>
      </c>
      <c r="F238" s="12" t="s">
        <v>404</v>
      </c>
      <c r="G238" s="13">
        <v>44482</v>
      </c>
      <c r="H238" s="13">
        <v>45869</v>
      </c>
      <c r="I238" s="1">
        <v>1000</v>
      </c>
      <c r="J238" s="1">
        <v>0.58082191780821912</v>
      </c>
      <c r="K238" s="1">
        <v>580.82191780821915</v>
      </c>
      <c r="L238" s="1">
        <f>VLOOKUP(A238,'[1]LOOKUP DATA'!$A$2:$D$300,4,0)</f>
        <v>32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47"/>
      <c r="X238" s="1">
        <f t="shared" si="5"/>
        <v>548.82191780821915</v>
      </c>
      <c r="Y238" s="12"/>
      <c r="Z238" s="12" t="s">
        <v>963</v>
      </c>
    </row>
    <row r="239" spans="1:26" s="7" customFormat="1" ht="19.5" customHeight="1" x14ac:dyDescent="0.25">
      <c r="A239" s="12" t="s">
        <v>686</v>
      </c>
      <c r="B239" s="12" t="s">
        <v>687</v>
      </c>
      <c r="C239" s="35" t="s">
        <v>688</v>
      </c>
      <c r="D239" s="12" t="s">
        <v>402</v>
      </c>
      <c r="E239" s="12" t="s">
        <v>403</v>
      </c>
      <c r="F239" s="12" t="s">
        <v>430</v>
      </c>
      <c r="G239" s="13">
        <v>44489</v>
      </c>
      <c r="H239" s="13">
        <v>45869</v>
      </c>
      <c r="I239" s="1">
        <v>1000</v>
      </c>
      <c r="J239" s="1">
        <v>0.58082191780821912</v>
      </c>
      <c r="K239" s="1">
        <v>580.82191780821915</v>
      </c>
      <c r="L239" s="1">
        <f>VLOOKUP(A239,'[1]LOOKUP DATA'!$A$2:$D$300,4,0)</f>
        <v>0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47"/>
      <c r="X239" s="1">
        <f t="shared" si="5"/>
        <v>580.82191780821915</v>
      </c>
      <c r="Y239" s="12"/>
      <c r="Z239" s="12" t="s">
        <v>963</v>
      </c>
    </row>
    <row r="240" spans="1:26" s="7" customFormat="1" ht="19.5" customHeight="1" x14ac:dyDescent="0.25">
      <c r="A240" s="12" t="s">
        <v>689</v>
      </c>
      <c r="B240" s="12" t="s">
        <v>690</v>
      </c>
      <c r="C240" s="35" t="s">
        <v>691</v>
      </c>
      <c r="D240" s="12" t="s">
        <v>402</v>
      </c>
      <c r="E240" s="12" t="s">
        <v>403</v>
      </c>
      <c r="F240" s="12" t="s">
        <v>404</v>
      </c>
      <c r="G240" s="13">
        <v>44494</v>
      </c>
      <c r="H240" s="13">
        <v>45869</v>
      </c>
      <c r="I240" s="1">
        <v>1000</v>
      </c>
      <c r="J240" s="1">
        <v>0.58082191780821912</v>
      </c>
      <c r="K240" s="1">
        <v>580.82191780821915</v>
      </c>
      <c r="L240" s="1">
        <f>VLOOKUP(A240,'[1]LOOKUP DATA'!$A$2:$D$300,4,0)</f>
        <v>29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47"/>
      <c r="X240" s="1">
        <f t="shared" si="5"/>
        <v>551.82191780821915</v>
      </c>
      <c r="Y240" s="12"/>
      <c r="Z240" s="12" t="s">
        <v>963</v>
      </c>
    </row>
    <row r="241" spans="1:26" s="7" customFormat="1" ht="19.5" customHeight="1" x14ac:dyDescent="0.25">
      <c r="A241" s="12" t="s">
        <v>692</v>
      </c>
      <c r="B241" s="12" t="s">
        <v>693</v>
      </c>
      <c r="C241" s="35" t="s">
        <v>694</v>
      </c>
      <c r="D241" s="12" t="s">
        <v>402</v>
      </c>
      <c r="E241" s="12" t="s">
        <v>403</v>
      </c>
      <c r="F241" s="12" t="s">
        <v>430</v>
      </c>
      <c r="G241" s="13">
        <v>44501</v>
      </c>
      <c r="H241" s="13">
        <v>45869</v>
      </c>
      <c r="I241" s="1">
        <v>1000</v>
      </c>
      <c r="J241" s="1">
        <v>0.58082191780821912</v>
      </c>
      <c r="K241" s="1">
        <v>580.82191780821915</v>
      </c>
      <c r="L241" s="1">
        <f>VLOOKUP(A241,'[1]LOOKUP DATA'!$A$2:$D$300,4,0)</f>
        <v>0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47"/>
      <c r="X241" s="1">
        <f t="shared" si="5"/>
        <v>580.82191780821915</v>
      </c>
      <c r="Y241" s="12"/>
      <c r="Z241" s="12" t="s">
        <v>963</v>
      </c>
    </row>
    <row r="242" spans="1:26" s="7" customFormat="1" ht="19.5" customHeight="1" x14ac:dyDescent="0.25">
      <c r="A242" s="12" t="s">
        <v>695</v>
      </c>
      <c r="B242" s="12" t="s">
        <v>696</v>
      </c>
      <c r="C242" s="35" t="s">
        <v>697</v>
      </c>
      <c r="D242" s="12" t="s">
        <v>402</v>
      </c>
      <c r="E242" s="12" t="s">
        <v>403</v>
      </c>
      <c r="F242" s="12" t="s">
        <v>430</v>
      </c>
      <c r="G242" s="13">
        <v>44510</v>
      </c>
      <c r="H242" s="13">
        <v>45869</v>
      </c>
      <c r="I242" s="1">
        <v>1000</v>
      </c>
      <c r="J242" s="1">
        <v>0.58082191780821912</v>
      </c>
      <c r="K242" s="1">
        <v>580.82191780821915</v>
      </c>
      <c r="L242" s="1">
        <f>VLOOKUP(A242,'[1]LOOKUP DATA'!$A$2:$D$300,4,0)</f>
        <v>145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47"/>
      <c r="X242" s="1">
        <f t="shared" si="5"/>
        <v>435.82191780821915</v>
      </c>
      <c r="Y242" s="12"/>
      <c r="Z242" s="12" t="s">
        <v>963</v>
      </c>
    </row>
    <row r="243" spans="1:26" s="7" customFormat="1" ht="19.5" customHeight="1" x14ac:dyDescent="0.25">
      <c r="A243" s="12" t="s">
        <v>698</v>
      </c>
      <c r="B243" s="12" t="s">
        <v>699</v>
      </c>
      <c r="C243" s="35" t="s">
        <v>700</v>
      </c>
      <c r="D243" s="12" t="s">
        <v>402</v>
      </c>
      <c r="E243" s="12" t="s">
        <v>403</v>
      </c>
      <c r="F243" s="12" t="s">
        <v>404</v>
      </c>
      <c r="G243" s="13">
        <v>44515</v>
      </c>
      <c r="H243" s="13">
        <v>45869</v>
      </c>
      <c r="I243" s="1">
        <v>1000</v>
      </c>
      <c r="J243" s="1">
        <v>0.58082191780821912</v>
      </c>
      <c r="K243" s="1">
        <v>580.82191780821915</v>
      </c>
      <c r="L243" s="1">
        <f>VLOOKUP(A243,'[1]LOOKUP DATA'!$A$2:$D$300,4,0)</f>
        <v>0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47"/>
      <c r="X243" s="1">
        <f t="shared" si="5"/>
        <v>580.82191780821915</v>
      </c>
      <c r="Y243" s="12"/>
      <c r="Z243" s="12" t="s">
        <v>963</v>
      </c>
    </row>
    <row r="244" spans="1:26" s="7" customFormat="1" ht="19.5" customHeight="1" x14ac:dyDescent="0.25">
      <c r="A244" s="12" t="s">
        <v>701</v>
      </c>
      <c r="B244" s="12" t="s">
        <v>702</v>
      </c>
      <c r="C244" s="35" t="s">
        <v>703</v>
      </c>
      <c r="D244" s="12" t="s">
        <v>402</v>
      </c>
      <c r="E244" s="12" t="s">
        <v>994</v>
      </c>
      <c r="F244" s="12" t="s">
        <v>430</v>
      </c>
      <c r="G244" s="13">
        <v>44515</v>
      </c>
      <c r="H244" s="13">
        <v>45869</v>
      </c>
      <c r="I244" s="1">
        <v>1000</v>
      </c>
      <c r="J244" s="1">
        <v>0.58082191780821912</v>
      </c>
      <c r="K244" s="1">
        <v>580.82191780821915</v>
      </c>
      <c r="L244" s="1">
        <f>VLOOKUP(A244,'[1]LOOKUP DATA'!$A$2:$D$300,4,0)</f>
        <v>289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47"/>
      <c r="X244" s="1">
        <f t="shared" si="5"/>
        <v>291.82191780821915</v>
      </c>
      <c r="Y244" s="12"/>
      <c r="Z244" s="12" t="s">
        <v>963</v>
      </c>
    </row>
    <row r="245" spans="1:26" s="7" customFormat="1" ht="19.5" customHeight="1" x14ac:dyDescent="0.25">
      <c r="A245" s="12" t="s">
        <v>704</v>
      </c>
      <c r="B245" s="12" t="s">
        <v>705</v>
      </c>
      <c r="C245" s="35" t="s">
        <v>706</v>
      </c>
      <c r="D245" s="12" t="s">
        <v>402</v>
      </c>
      <c r="E245" s="12" t="s">
        <v>403</v>
      </c>
      <c r="F245" s="12" t="s">
        <v>404</v>
      </c>
      <c r="G245" s="13">
        <v>44536</v>
      </c>
      <c r="H245" s="13">
        <v>45869</v>
      </c>
      <c r="I245" s="1">
        <v>1000</v>
      </c>
      <c r="J245" s="1">
        <v>0.58082191780821912</v>
      </c>
      <c r="K245" s="1">
        <v>580.82191780821915</v>
      </c>
      <c r="L245" s="1">
        <f>VLOOKUP(A245,'[1]LOOKUP DATA'!$A$2:$D$300,4,0)</f>
        <v>27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47"/>
      <c r="X245" s="1">
        <f t="shared" si="5"/>
        <v>553.82191780821915</v>
      </c>
      <c r="Y245" s="12"/>
      <c r="Z245" s="12" t="s">
        <v>963</v>
      </c>
    </row>
    <row r="246" spans="1:26" s="7" customFormat="1" ht="19.5" customHeight="1" x14ac:dyDescent="0.25">
      <c r="A246" s="12" t="s">
        <v>707</v>
      </c>
      <c r="B246" s="12" t="s">
        <v>708</v>
      </c>
      <c r="C246" s="35" t="s">
        <v>709</v>
      </c>
      <c r="D246" s="12" t="s">
        <v>402</v>
      </c>
      <c r="E246" s="12" t="s">
        <v>403</v>
      </c>
      <c r="F246" s="12" t="s">
        <v>404</v>
      </c>
      <c r="G246" s="13">
        <v>44536</v>
      </c>
      <c r="H246" s="25">
        <v>45869</v>
      </c>
      <c r="I246" s="1">
        <v>1000</v>
      </c>
      <c r="J246" s="1">
        <v>0.58082191780821912</v>
      </c>
      <c r="K246" s="1">
        <v>580.82191780821915</v>
      </c>
      <c r="L246" s="1">
        <f>VLOOKUP(A246,'[1]LOOKUP DATA'!$A$2:$D$300,4,0)</f>
        <v>0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47"/>
      <c r="X246" s="1">
        <f t="shared" si="5"/>
        <v>580.82191780821915</v>
      </c>
      <c r="Y246" s="12"/>
      <c r="Z246" s="12" t="s">
        <v>963</v>
      </c>
    </row>
    <row r="247" spans="1:26" s="7" customFormat="1" ht="19.5" customHeight="1" x14ac:dyDescent="0.25">
      <c r="A247" s="12" t="s">
        <v>710</v>
      </c>
      <c r="B247" s="12" t="s">
        <v>711</v>
      </c>
      <c r="C247" s="35" t="s">
        <v>712</v>
      </c>
      <c r="D247" s="12" t="s">
        <v>402</v>
      </c>
      <c r="E247" s="12" t="s">
        <v>403</v>
      </c>
      <c r="F247" s="12" t="s">
        <v>404</v>
      </c>
      <c r="G247" s="13">
        <v>44536</v>
      </c>
      <c r="H247" s="13">
        <v>45869</v>
      </c>
      <c r="I247" s="1">
        <v>1000</v>
      </c>
      <c r="J247" s="1">
        <v>0.58082191780821912</v>
      </c>
      <c r="K247" s="1">
        <v>580.82191780821915</v>
      </c>
      <c r="L247" s="1">
        <f>VLOOKUP(A247,'[1]LOOKUP DATA'!$A$2:$D$300,4,0)</f>
        <v>0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47"/>
      <c r="X247" s="1">
        <f t="shared" si="5"/>
        <v>580.82191780821915</v>
      </c>
      <c r="Y247" s="12"/>
      <c r="Z247" s="12" t="s">
        <v>963</v>
      </c>
    </row>
    <row r="248" spans="1:26" s="7" customFormat="1" ht="19.5" customHeight="1" x14ac:dyDescent="0.25">
      <c r="A248" s="12" t="s">
        <v>713</v>
      </c>
      <c r="B248" s="12" t="s">
        <v>714</v>
      </c>
      <c r="C248" s="35" t="s">
        <v>715</v>
      </c>
      <c r="D248" s="12" t="s">
        <v>402</v>
      </c>
      <c r="E248" s="12" t="s">
        <v>403</v>
      </c>
      <c r="F248" s="12" t="s">
        <v>404</v>
      </c>
      <c r="G248" s="13">
        <v>44546</v>
      </c>
      <c r="H248" s="13">
        <v>45869</v>
      </c>
      <c r="I248" s="1">
        <v>1000</v>
      </c>
      <c r="J248" s="1">
        <v>0.58082191780821912</v>
      </c>
      <c r="K248" s="1">
        <v>580.82191780821915</v>
      </c>
      <c r="L248" s="1">
        <f>VLOOKUP(A248,'[1]LOOKUP DATA'!$A$2:$D$300,4,0)</f>
        <v>0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47"/>
      <c r="X248" s="1">
        <f t="shared" si="5"/>
        <v>580.82191780821915</v>
      </c>
      <c r="Y248" s="12"/>
      <c r="Z248" s="12" t="s">
        <v>963</v>
      </c>
    </row>
    <row r="249" spans="1:26" s="7" customFormat="1" ht="19.5" customHeight="1" x14ac:dyDescent="0.25">
      <c r="A249" s="12" t="s">
        <v>716</v>
      </c>
      <c r="B249" s="12" t="s">
        <v>717</v>
      </c>
      <c r="C249" s="35" t="s">
        <v>718</v>
      </c>
      <c r="D249" s="12" t="s">
        <v>402</v>
      </c>
      <c r="E249" s="12" t="s">
        <v>403</v>
      </c>
      <c r="F249" s="12" t="s">
        <v>404</v>
      </c>
      <c r="G249" s="13">
        <v>44571</v>
      </c>
      <c r="H249" s="13">
        <v>45869</v>
      </c>
      <c r="I249" s="1">
        <v>1000</v>
      </c>
      <c r="J249" s="1">
        <v>0.58082191780821912</v>
      </c>
      <c r="K249" s="1">
        <v>580.82191780821915</v>
      </c>
      <c r="L249" s="1">
        <f>VLOOKUP(A249,'[1]LOOKUP DATA'!$A$2:$D$300,4,0)</f>
        <v>72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47"/>
      <c r="X249" s="1">
        <f t="shared" si="5"/>
        <v>508.82191780821915</v>
      </c>
      <c r="Y249" s="12"/>
      <c r="Z249" s="12" t="s">
        <v>963</v>
      </c>
    </row>
    <row r="250" spans="1:26" s="7" customFormat="1" ht="19.5" customHeight="1" x14ac:dyDescent="0.25">
      <c r="A250" s="12" t="s">
        <v>719</v>
      </c>
      <c r="B250" s="12" t="s">
        <v>720</v>
      </c>
      <c r="C250" s="35" t="s">
        <v>721</v>
      </c>
      <c r="D250" s="12" t="s">
        <v>402</v>
      </c>
      <c r="E250" s="12" t="s">
        <v>403</v>
      </c>
      <c r="F250" s="12" t="s">
        <v>404</v>
      </c>
      <c r="G250" s="13">
        <v>44564</v>
      </c>
      <c r="H250" s="13">
        <v>45869</v>
      </c>
      <c r="I250" s="1">
        <v>1000</v>
      </c>
      <c r="J250" s="1">
        <v>0.58082191780821912</v>
      </c>
      <c r="K250" s="1">
        <v>580.82191780821915</v>
      </c>
      <c r="L250" s="1">
        <f>VLOOKUP(A250,'[1]LOOKUP DATA'!$A$2:$D$300,4,0)</f>
        <v>0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47"/>
      <c r="X250" s="1">
        <f t="shared" si="5"/>
        <v>580.82191780821915</v>
      </c>
      <c r="Y250" s="12"/>
      <c r="Z250" s="12" t="s">
        <v>963</v>
      </c>
    </row>
    <row r="251" spans="1:26" s="7" customFormat="1" ht="19.5" customHeight="1" x14ac:dyDescent="0.25">
      <c r="A251" s="12" t="s">
        <v>722</v>
      </c>
      <c r="B251" s="12" t="s">
        <v>723</v>
      </c>
      <c r="C251" s="35" t="s">
        <v>724</v>
      </c>
      <c r="D251" s="12" t="s">
        <v>402</v>
      </c>
      <c r="E251" s="12" t="s">
        <v>403</v>
      </c>
      <c r="F251" s="12" t="s">
        <v>404</v>
      </c>
      <c r="G251" s="13">
        <v>44564</v>
      </c>
      <c r="H251" s="13">
        <v>45869</v>
      </c>
      <c r="I251" s="1">
        <v>1000</v>
      </c>
      <c r="J251" s="1">
        <v>0.58082191780821912</v>
      </c>
      <c r="K251" s="1">
        <v>580.82191780821915</v>
      </c>
      <c r="L251" s="1">
        <f>VLOOKUP(A251,'[1]LOOKUP DATA'!$A$2:$D$300,4,0)</f>
        <v>0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47"/>
      <c r="X251" s="1">
        <f t="shared" si="5"/>
        <v>580.82191780821915</v>
      </c>
      <c r="Y251" s="12"/>
      <c r="Z251" s="12" t="s">
        <v>963</v>
      </c>
    </row>
    <row r="252" spans="1:26" s="7" customFormat="1" ht="19.5" customHeight="1" x14ac:dyDescent="0.25">
      <c r="A252" s="12" t="s">
        <v>725</v>
      </c>
      <c r="B252" s="12" t="s">
        <v>726</v>
      </c>
      <c r="C252" s="35" t="s">
        <v>727</v>
      </c>
      <c r="D252" s="12" t="s">
        <v>402</v>
      </c>
      <c r="E252" s="12" t="s">
        <v>403</v>
      </c>
      <c r="F252" s="12" t="s">
        <v>404</v>
      </c>
      <c r="G252" s="13">
        <v>44564</v>
      </c>
      <c r="H252" s="13">
        <v>45869</v>
      </c>
      <c r="I252" s="1">
        <v>1000</v>
      </c>
      <c r="J252" s="1">
        <v>0.58082191780821912</v>
      </c>
      <c r="K252" s="1">
        <v>580.82191780821915</v>
      </c>
      <c r="L252" s="1">
        <f>VLOOKUP(A252,'[1]LOOKUP DATA'!$A$2:$D$300,4,0)</f>
        <v>96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47"/>
      <c r="X252" s="1">
        <f t="shared" si="5"/>
        <v>484.82191780821915</v>
      </c>
      <c r="Y252" s="12"/>
      <c r="Z252" s="12" t="s">
        <v>963</v>
      </c>
    </row>
    <row r="253" spans="1:26" s="7" customFormat="1" ht="19.5" customHeight="1" x14ac:dyDescent="0.25">
      <c r="A253" s="12" t="s">
        <v>728</v>
      </c>
      <c r="B253" s="12" t="s">
        <v>729</v>
      </c>
      <c r="C253" s="35" t="s">
        <v>730</v>
      </c>
      <c r="D253" s="12" t="s">
        <v>402</v>
      </c>
      <c r="E253" s="12" t="s">
        <v>403</v>
      </c>
      <c r="F253" s="12" t="s">
        <v>404</v>
      </c>
      <c r="G253" s="13">
        <v>44564</v>
      </c>
      <c r="H253" s="13">
        <v>45869</v>
      </c>
      <c r="I253" s="1">
        <v>1000</v>
      </c>
      <c r="J253" s="1">
        <v>0.58082191780821912</v>
      </c>
      <c r="K253" s="1">
        <v>580.82191780821915</v>
      </c>
      <c r="L253" s="1">
        <f>VLOOKUP(A253,'[1]LOOKUP DATA'!$A$2:$D$300,4,0)</f>
        <v>0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47"/>
      <c r="X253" s="1">
        <f t="shared" si="5"/>
        <v>580.82191780821915</v>
      </c>
      <c r="Y253" s="12"/>
      <c r="Z253" s="12" t="s">
        <v>963</v>
      </c>
    </row>
    <row r="254" spans="1:26" s="7" customFormat="1" ht="19.5" customHeight="1" x14ac:dyDescent="0.25">
      <c r="A254" s="12" t="s">
        <v>731</v>
      </c>
      <c r="B254" s="12" t="s">
        <v>732</v>
      </c>
      <c r="C254" s="35" t="s">
        <v>733</v>
      </c>
      <c r="D254" s="12" t="s">
        <v>402</v>
      </c>
      <c r="E254" s="12" t="s">
        <v>403</v>
      </c>
      <c r="F254" s="12" t="s">
        <v>404</v>
      </c>
      <c r="G254" s="13">
        <v>44562</v>
      </c>
      <c r="H254" s="13">
        <v>45869</v>
      </c>
      <c r="I254" s="1">
        <v>1000</v>
      </c>
      <c r="J254" s="1">
        <v>0.58082191780821912</v>
      </c>
      <c r="K254" s="1">
        <v>580.82191780821915</v>
      </c>
      <c r="L254" s="1">
        <f>VLOOKUP(A254,'[1]LOOKUP DATA'!$A$2:$D$300,4,0)</f>
        <v>0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47"/>
      <c r="X254" s="1">
        <f t="shared" si="5"/>
        <v>580.82191780821915</v>
      </c>
      <c r="Y254" s="12"/>
      <c r="Z254" s="12" t="s">
        <v>963</v>
      </c>
    </row>
    <row r="255" spans="1:26" s="7" customFormat="1" ht="19.5" customHeight="1" x14ac:dyDescent="0.25">
      <c r="A255" s="12" t="s">
        <v>734</v>
      </c>
      <c r="B255" s="12" t="s">
        <v>735</v>
      </c>
      <c r="C255" s="35" t="s">
        <v>736</v>
      </c>
      <c r="D255" s="12" t="s">
        <v>402</v>
      </c>
      <c r="E255" s="12" t="s">
        <v>403</v>
      </c>
      <c r="F255" s="12" t="s">
        <v>404</v>
      </c>
      <c r="G255" s="13">
        <v>44562</v>
      </c>
      <c r="H255" s="13">
        <v>45869</v>
      </c>
      <c r="I255" s="1">
        <v>1000</v>
      </c>
      <c r="J255" s="1">
        <v>0.58082191780821912</v>
      </c>
      <c r="K255" s="1">
        <v>580.82191780821915</v>
      </c>
      <c r="L255" s="1">
        <f>VLOOKUP(A255,'[1]LOOKUP DATA'!$A$2:$D$300,4,0)</f>
        <v>0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47"/>
      <c r="X255" s="1">
        <f t="shared" si="5"/>
        <v>580.82191780821915</v>
      </c>
      <c r="Y255" s="12"/>
      <c r="Z255" s="12" t="s">
        <v>963</v>
      </c>
    </row>
    <row r="256" spans="1:26" s="7" customFormat="1" ht="19.5" customHeight="1" x14ac:dyDescent="0.25">
      <c r="A256" s="12" t="s">
        <v>737</v>
      </c>
      <c r="B256" s="12" t="s">
        <v>738</v>
      </c>
      <c r="C256" s="35" t="s">
        <v>739</v>
      </c>
      <c r="D256" s="12" t="s">
        <v>402</v>
      </c>
      <c r="E256" s="12" t="s">
        <v>403</v>
      </c>
      <c r="F256" s="12" t="s">
        <v>404</v>
      </c>
      <c r="G256" s="13">
        <v>44571</v>
      </c>
      <c r="H256" s="13">
        <v>45869</v>
      </c>
      <c r="I256" s="1">
        <v>1000</v>
      </c>
      <c r="J256" s="1">
        <v>0.58082191780821912</v>
      </c>
      <c r="K256" s="1">
        <v>580.82191780821915</v>
      </c>
      <c r="L256" s="1">
        <f>VLOOKUP(A256,'[1]LOOKUP DATA'!$A$2:$D$300,4,0)</f>
        <v>295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47"/>
      <c r="X256" s="1">
        <f t="shared" si="5"/>
        <v>285.82191780821915</v>
      </c>
      <c r="Y256" s="12"/>
      <c r="Z256" s="12" t="s">
        <v>963</v>
      </c>
    </row>
    <row r="257" spans="1:26" s="7" customFormat="1" ht="19.5" customHeight="1" x14ac:dyDescent="0.25">
      <c r="A257" s="12" t="s">
        <v>740</v>
      </c>
      <c r="B257" s="12" t="s">
        <v>741</v>
      </c>
      <c r="C257" s="35" t="s">
        <v>742</v>
      </c>
      <c r="D257" s="12" t="s">
        <v>402</v>
      </c>
      <c r="E257" s="12" t="s">
        <v>403</v>
      </c>
      <c r="F257" s="12" t="s">
        <v>404</v>
      </c>
      <c r="G257" s="13">
        <v>44578</v>
      </c>
      <c r="H257" s="13">
        <v>45869</v>
      </c>
      <c r="I257" s="1">
        <v>1000</v>
      </c>
      <c r="J257" s="1">
        <v>0.58082191780821912</v>
      </c>
      <c r="K257" s="1">
        <v>580.82191780821915</v>
      </c>
      <c r="L257" s="1">
        <f>VLOOKUP(A257,'[1]LOOKUP DATA'!$A$2:$D$300,4,0)</f>
        <v>0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47"/>
      <c r="X257" s="1">
        <f t="shared" si="5"/>
        <v>580.82191780821915</v>
      </c>
      <c r="Y257" s="12"/>
      <c r="Z257" s="12" t="s">
        <v>963</v>
      </c>
    </row>
    <row r="258" spans="1:26" s="7" customFormat="1" ht="19.5" customHeight="1" x14ac:dyDescent="0.25">
      <c r="A258" s="12" t="s">
        <v>743</v>
      </c>
      <c r="B258" s="12" t="s">
        <v>744</v>
      </c>
      <c r="C258" s="35" t="s">
        <v>745</v>
      </c>
      <c r="D258" s="12" t="s">
        <v>402</v>
      </c>
      <c r="E258" s="12" t="s">
        <v>403</v>
      </c>
      <c r="F258" s="12" t="s">
        <v>404</v>
      </c>
      <c r="G258" s="13">
        <v>44582</v>
      </c>
      <c r="H258" s="13">
        <v>45869</v>
      </c>
      <c r="I258" s="1">
        <v>1000</v>
      </c>
      <c r="J258" s="1">
        <v>0.58082191780821912</v>
      </c>
      <c r="K258" s="1">
        <v>580.82191780821915</v>
      </c>
      <c r="L258" s="1">
        <f>VLOOKUP(A258,'[1]LOOKUP DATA'!$A$2:$D$300,4,0)</f>
        <v>77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47"/>
      <c r="X258" s="1">
        <f t="shared" si="5"/>
        <v>503.82191780821915</v>
      </c>
      <c r="Y258" s="12"/>
      <c r="Z258" s="12" t="s">
        <v>963</v>
      </c>
    </row>
    <row r="259" spans="1:26" s="7" customFormat="1" ht="19.5" customHeight="1" x14ac:dyDescent="0.25">
      <c r="A259" s="12" t="s">
        <v>746</v>
      </c>
      <c r="B259" s="12" t="s">
        <v>747</v>
      </c>
      <c r="C259" s="35" t="s">
        <v>748</v>
      </c>
      <c r="D259" s="12" t="s">
        <v>402</v>
      </c>
      <c r="E259" s="12" t="s">
        <v>403</v>
      </c>
      <c r="F259" s="12" t="s">
        <v>430</v>
      </c>
      <c r="G259" s="13">
        <v>44609</v>
      </c>
      <c r="H259" s="13">
        <v>45869</v>
      </c>
      <c r="I259" s="1">
        <v>1000</v>
      </c>
      <c r="J259" s="1">
        <v>0.58082191780821912</v>
      </c>
      <c r="K259" s="1">
        <v>580.82191780821915</v>
      </c>
      <c r="L259" s="1">
        <f>VLOOKUP(A259,'[1]LOOKUP DATA'!$A$2:$D$300,4,0)</f>
        <v>0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47"/>
      <c r="X259" s="1">
        <f t="shared" si="5"/>
        <v>580.82191780821915</v>
      </c>
      <c r="Y259" s="12"/>
      <c r="Z259" s="12" t="s">
        <v>963</v>
      </c>
    </row>
    <row r="260" spans="1:26" s="7" customFormat="1" ht="19.5" customHeight="1" x14ac:dyDescent="0.25">
      <c r="A260" s="12" t="s">
        <v>749</v>
      </c>
      <c r="B260" s="12" t="s">
        <v>750</v>
      </c>
      <c r="C260" s="35" t="s">
        <v>751</v>
      </c>
      <c r="D260" s="12" t="s">
        <v>402</v>
      </c>
      <c r="E260" s="12" t="s">
        <v>403</v>
      </c>
      <c r="F260" s="12" t="s">
        <v>430</v>
      </c>
      <c r="G260" s="13">
        <v>44655</v>
      </c>
      <c r="H260" s="13">
        <v>45869</v>
      </c>
      <c r="I260" s="1">
        <v>1000</v>
      </c>
      <c r="J260" s="1">
        <v>0.58082191780821912</v>
      </c>
      <c r="K260" s="1">
        <v>580.82191780821915</v>
      </c>
      <c r="L260" s="1">
        <f>VLOOKUP(A260,'[1]LOOKUP DATA'!$A$2:$D$300,4,0)</f>
        <v>0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47"/>
      <c r="X260" s="1">
        <f t="shared" si="5"/>
        <v>580.82191780821915</v>
      </c>
      <c r="Y260" s="12"/>
      <c r="Z260" s="12" t="s">
        <v>963</v>
      </c>
    </row>
    <row r="261" spans="1:26" s="7" customFormat="1" ht="19.5" customHeight="1" x14ac:dyDescent="0.25">
      <c r="A261" s="12" t="s">
        <v>752</v>
      </c>
      <c r="B261" s="12" t="s">
        <v>753</v>
      </c>
      <c r="C261" s="35" t="s">
        <v>754</v>
      </c>
      <c r="D261" s="12" t="s">
        <v>402</v>
      </c>
      <c r="E261" s="12" t="s">
        <v>403</v>
      </c>
      <c r="F261" s="12" t="s">
        <v>404</v>
      </c>
      <c r="G261" s="13">
        <v>44652</v>
      </c>
      <c r="H261" s="13">
        <v>45869</v>
      </c>
      <c r="I261" s="1">
        <v>1000</v>
      </c>
      <c r="J261" s="1">
        <v>0.58082191780821912</v>
      </c>
      <c r="K261" s="1">
        <v>580.82191780821915</v>
      </c>
      <c r="L261" s="1">
        <f>VLOOKUP(A261,'[1]LOOKUP DATA'!$A$2:$D$300,4,0)</f>
        <v>18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47"/>
      <c r="X261" s="1">
        <f t="shared" si="5"/>
        <v>562.82191780821915</v>
      </c>
      <c r="Y261" s="12"/>
      <c r="Z261" s="12" t="s">
        <v>963</v>
      </c>
    </row>
    <row r="262" spans="1:26" s="7" customFormat="1" ht="19.5" customHeight="1" x14ac:dyDescent="0.25">
      <c r="A262" s="12" t="s">
        <v>755</v>
      </c>
      <c r="B262" s="12" t="s">
        <v>756</v>
      </c>
      <c r="C262" s="35" t="s">
        <v>757</v>
      </c>
      <c r="D262" s="12" t="s">
        <v>402</v>
      </c>
      <c r="E262" s="12" t="s">
        <v>403</v>
      </c>
      <c r="F262" s="12" t="s">
        <v>404</v>
      </c>
      <c r="G262" s="13">
        <v>44809</v>
      </c>
      <c r="H262" s="13">
        <v>45869</v>
      </c>
      <c r="I262" s="1">
        <v>1000</v>
      </c>
      <c r="J262" s="1">
        <v>0.58082191780821912</v>
      </c>
      <c r="K262" s="1">
        <v>580.82191780821915</v>
      </c>
      <c r="L262" s="1">
        <f>VLOOKUP(A262,'[1]LOOKUP DATA'!$A$2:$D$300,4,0)</f>
        <v>90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47"/>
      <c r="X262" s="1">
        <f t="shared" si="5"/>
        <v>490.82191780821915</v>
      </c>
      <c r="Y262" s="12"/>
      <c r="Z262" s="12" t="s">
        <v>963</v>
      </c>
    </row>
    <row r="263" spans="1:26" s="7" customFormat="1" ht="19.5" customHeight="1" x14ac:dyDescent="0.25">
      <c r="A263" s="12" t="s">
        <v>758</v>
      </c>
      <c r="B263" s="12" t="s">
        <v>759</v>
      </c>
      <c r="C263" s="35" t="s">
        <v>760</v>
      </c>
      <c r="D263" s="12" t="s">
        <v>402</v>
      </c>
      <c r="E263" s="12" t="s">
        <v>403</v>
      </c>
      <c r="F263" s="12" t="s">
        <v>404</v>
      </c>
      <c r="G263" s="13">
        <v>44809</v>
      </c>
      <c r="H263" s="13">
        <v>45869</v>
      </c>
      <c r="I263" s="1">
        <v>1000</v>
      </c>
      <c r="J263" s="1">
        <v>0.58082191780821912</v>
      </c>
      <c r="K263" s="1">
        <v>580.82191780821915</v>
      </c>
      <c r="L263" s="1">
        <f>VLOOKUP(A263,'[1]LOOKUP DATA'!$A$2:$D$300,4,0)</f>
        <v>30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47"/>
      <c r="X263" s="1">
        <f t="shared" si="5"/>
        <v>550.82191780821915</v>
      </c>
      <c r="Y263" s="12"/>
      <c r="Z263" s="12" t="s">
        <v>963</v>
      </c>
    </row>
    <row r="264" spans="1:26" s="7" customFormat="1" ht="19.5" customHeight="1" x14ac:dyDescent="0.25">
      <c r="A264" s="12" t="s">
        <v>761</v>
      </c>
      <c r="B264" s="12" t="s">
        <v>762</v>
      </c>
      <c r="C264" s="35" t="s">
        <v>763</v>
      </c>
      <c r="D264" s="12" t="s">
        <v>402</v>
      </c>
      <c r="E264" s="12" t="s">
        <v>403</v>
      </c>
      <c r="F264" s="12" t="s">
        <v>404</v>
      </c>
      <c r="G264" s="13">
        <v>44841</v>
      </c>
      <c r="H264" s="13">
        <v>45869</v>
      </c>
      <c r="I264" s="1">
        <v>1000</v>
      </c>
      <c r="J264" s="1">
        <v>0.58082191780821912</v>
      </c>
      <c r="K264" s="1">
        <v>580.82191780821915</v>
      </c>
      <c r="L264" s="1">
        <f>VLOOKUP(A264,'[1]LOOKUP DATA'!$A$2:$D$300,4,0)</f>
        <v>0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47"/>
      <c r="X264" s="1">
        <f t="shared" si="5"/>
        <v>580.82191780821915</v>
      </c>
      <c r="Y264" s="12"/>
      <c r="Z264" s="12" t="s">
        <v>963</v>
      </c>
    </row>
    <row r="265" spans="1:26" s="7" customFormat="1" ht="19.5" customHeight="1" x14ac:dyDescent="0.25">
      <c r="A265" s="12" t="s">
        <v>764</v>
      </c>
      <c r="B265" s="12" t="s">
        <v>765</v>
      </c>
      <c r="C265" s="35" t="s">
        <v>766</v>
      </c>
      <c r="D265" s="12" t="s">
        <v>402</v>
      </c>
      <c r="E265" s="12" t="s">
        <v>403</v>
      </c>
      <c r="F265" s="12" t="s">
        <v>404</v>
      </c>
      <c r="G265" s="13">
        <v>44854</v>
      </c>
      <c r="H265" s="13">
        <v>45869</v>
      </c>
      <c r="I265" s="1">
        <v>1000</v>
      </c>
      <c r="J265" s="1">
        <v>0.58082191780821912</v>
      </c>
      <c r="K265" s="1">
        <v>580.82191780821915</v>
      </c>
      <c r="L265" s="1">
        <f>VLOOKUP(A265,'[1]LOOKUP DATA'!$A$2:$D$300,4,0)</f>
        <v>0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47"/>
      <c r="X265" s="1">
        <f t="shared" si="5"/>
        <v>580.82191780821915</v>
      </c>
      <c r="Y265" s="12"/>
      <c r="Z265" s="12" t="s">
        <v>963</v>
      </c>
    </row>
    <row r="266" spans="1:26" s="7" customFormat="1" ht="19.5" customHeight="1" x14ac:dyDescent="0.25">
      <c r="A266" s="12" t="s">
        <v>767</v>
      </c>
      <c r="B266" s="12" t="s">
        <v>768</v>
      </c>
      <c r="C266" s="35" t="s">
        <v>769</v>
      </c>
      <c r="D266" s="12" t="s">
        <v>402</v>
      </c>
      <c r="E266" s="12" t="s">
        <v>403</v>
      </c>
      <c r="F266" s="12" t="s">
        <v>404</v>
      </c>
      <c r="G266" s="13">
        <v>44860</v>
      </c>
      <c r="H266" s="13">
        <v>45869</v>
      </c>
      <c r="I266" s="1">
        <v>1000</v>
      </c>
      <c r="J266" s="1">
        <v>0.58082191780821912</v>
      </c>
      <c r="K266" s="1">
        <v>580.82191780821915</v>
      </c>
      <c r="L266" s="1">
        <f>VLOOKUP(A266,'[1]LOOKUP DATA'!$A$2:$D$300,4,0)</f>
        <v>50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47"/>
      <c r="X266" s="1">
        <f t="shared" si="5"/>
        <v>530.82191780821915</v>
      </c>
      <c r="Y266" s="12"/>
      <c r="Z266" s="12" t="s">
        <v>963</v>
      </c>
    </row>
    <row r="267" spans="1:26" s="7" customFormat="1" ht="19.5" customHeight="1" x14ac:dyDescent="0.25">
      <c r="A267" s="12" t="s">
        <v>770</v>
      </c>
      <c r="B267" s="12" t="s">
        <v>771</v>
      </c>
      <c r="C267" s="35" t="s">
        <v>772</v>
      </c>
      <c r="D267" s="12" t="s">
        <v>402</v>
      </c>
      <c r="E267" s="12" t="s">
        <v>403</v>
      </c>
      <c r="F267" s="12" t="s">
        <v>404</v>
      </c>
      <c r="G267" s="13">
        <v>44936</v>
      </c>
      <c r="H267" s="13">
        <v>45869</v>
      </c>
      <c r="I267" s="1">
        <v>1000</v>
      </c>
      <c r="J267" s="1">
        <v>0.58082191780821912</v>
      </c>
      <c r="K267" s="1">
        <v>580.82191780821915</v>
      </c>
      <c r="L267" s="1">
        <f>VLOOKUP(A267,'[1]LOOKUP DATA'!$A$2:$D$300,4,0)</f>
        <v>0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47"/>
      <c r="X267" s="1">
        <f t="shared" si="5"/>
        <v>580.82191780821915</v>
      </c>
      <c r="Y267" s="12"/>
      <c r="Z267" s="12" t="s">
        <v>963</v>
      </c>
    </row>
    <row r="268" spans="1:26" s="7" customFormat="1" ht="19.5" customHeight="1" x14ac:dyDescent="0.25">
      <c r="A268" s="12" t="s">
        <v>773</v>
      </c>
      <c r="B268" s="12" t="s">
        <v>774</v>
      </c>
      <c r="C268" s="35" t="s">
        <v>775</v>
      </c>
      <c r="D268" s="12" t="s">
        <v>402</v>
      </c>
      <c r="E268" s="12" t="s">
        <v>403</v>
      </c>
      <c r="F268" s="12" t="s">
        <v>404</v>
      </c>
      <c r="G268" s="13">
        <v>44932</v>
      </c>
      <c r="H268" s="13">
        <v>45869</v>
      </c>
      <c r="I268" s="1">
        <v>1000</v>
      </c>
      <c r="J268" s="1">
        <v>0.58082191780821912</v>
      </c>
      <c r="K268" s="1">
        <v>580.82191780821915</v>
      </c>
      <c r="L268" s="1">
        <f>VLOOKUP(A268,'[1]LOOKUP DATA'!$A$2:$D$300,4,0)</f>
        <v>120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47"/>
      <c r="X268" s="1">
        <f t="shared" si="5"/>
        <v>460.82191780821915</v>
      </c>
      <c r="Y268" s="12"/>
      <c r="Z268" s="12" t="s">
        <v>963</v>
      </c>
    </row>
    <row r="269" spans="1:26" s="7" customFormat="1" ht="19.5" customHeight="1" x14ac:dyDescent="0.25">
      <c r="A269" s="12" t="s">
        <v>776</v>
      </c>
      <c r="B269" s="12" t="s">
        <v>777</v>
      </c>
      <c r="C269" s="35" t="s">
        <v>778</v>
      </c>
      <c r="D269" s="12" t="s">
        <v>402</v>
      </c>
      <c r="E269" s="12" t="s">
        <v>403</v>
      </c>
      <c r="F269" s="12" t="s">
        <v>404</v>
      </c>
      <c r="G269" s="13">
        <v>44964</v>
      </c>
      <c r="H269" s="13">
        <v>45869</v>
      </c>
      <c r="I269" s="1">
        <v>1000</v>
      </c>
      <c r="J269" s="1">
        <v>0.58082191780821912</v>
      </c>
      <c r="K269" s="1">
        <v>580.82191780821915</v>
      </c>
      <c r="L269" s="1">
        <f>VLOOKUP(A269,'[1]LOOKUP DATA'!$A$2:$D$300,4,0)</f>
        <v>206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47"/>
      <c r="X269" s="1">
        <f t="shared" si="5"/>
        <v>374.82191780821915</v>
      </c>
      <c r="Y269" s="12"/>
      <c r="Z269" s="12" t="s">
        <v>963</v>
      </c>
    </row>
    <row r="270" spans="1:26" s="7" customFormat="1" ht="19.5" customHeight="1" x14ac:dyDescent="0.25">
      <c r="A270" s="12" t="s">
        <v>812</v>
      </c>
      <c r="B270" s="12" t="s">
        <v>813</v>
      </c>
      <c r="C270" s="30" t="s">
        <v>814</v>
      </c>
      <c r="D270" s="12" t="s">
        <v>402</v>
      </c>
      <c r="E270" s="12" t="s">
        <v>403</v>
      </c>
      <c r="F270" s="12" t="s">
        <v>404</v>
      </c>
      <c r="G270" s="13">
        <v>44964</v>
      </c>
      <c r="H270" s="13">
        <v>45869</v>
      </c>
      <c r="I270" s="1">
        <v>1000</v>
      </c>
      <c r="J270" s="1">
        <v>0.58082191780821912</v>
      </c>
      <c r="K270" s="1">
        <v>580.82191780821915</v>
      </c>
      <c r="L270" s="1">
        <f>VLOOKUP(A270,'[1]LOOKUP DATA'!$A$2:$D$300,4,0)</f>
        <v>277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47"/>
      <c r="X270" s="1">
        <f t="shared" si="5"/>
        <v>303.82191780821915</v>
      </c>
      <c r="Y270" s="12"/>
      <c r="Z270" s="12" t="s">
        <v>963</v>
      </c>
    </row>
    <row r="271" spans="1:26" s="7" customFormat="1" ht="19.5" customHeight="1" x14ac:dyDescent="0.25">
      <c r="A271" s="12" t="s">
        <v>821</v>
      </c>
      <c r="B271" s="12" t="s">
        <v>822</v>
      </c>
      <c r="C271" s="30" t="s">
        <v>945</v>
      </c>
      <c r="D271" s="12" t="s">
        <v>402</v>
      </c>
      <c r="E271" s="12" t="s">
        <v>403</v>
      </c>
      <c r="F271" s="12" t="s">
        <v>404</v>
      </c>
      <c r="G271" s="13">
        <v>44963</v>
      </c>
      <c r="H271" s="13">
        <v>45869</v>
      </c>
      <c r="I271" s="1">
        <v>1000</v>
      </c>
      <c r="J271" s="1">
        <v>0.58082191780821912</v>
      </c>
      <c r="K271" s="1">
        <v>580.82191780821915</v>
      </c>
      <c r="L271" s="1">
        <f>VLOOKUP(A271,'[1]LOOKUP DATA'!$A$2:$D$300,4,0)</f>
        <v>0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47"/>
      <c r="X271" s="1">
        <f t="shared" si="5"/>
        <v>580.82191780821915</v>
      </c>
      <c r="Y271" s="12"/>
      <c r="Z271" s="12" t="s">
        <v>963</v>
      </c>
    </row>
    <row r="272" spans="1:26" s="7" customFormat="1" ht="19.5" customHeight="1" x14ac:dyDescent="0.25">
      <c r="A272" s="11" t="s">
        <v>860</v>
      </c>
      <c r="B272" s="12" t="s">
        <v>861</v>
      </c>
      <c r="C272" s="30" t="s">
        <v>946</v>
      </c>
      <c r="D272" s="12" t="s">
        <v>402</v>
      </c>
      <c r="E272" s="12" t="s">
        <v>403</v>
      </c>
      <c r="F272" s="12" t="s">
        <v>404</v>
      </c>
      <c r="G272" s="13">
        <v>44963</v>
      </c>
      <c r="H272" s="15">
        <v>45869</v>
      </c>
      <c r="I272" s="1">
        <v>1000</v>
      </c>
      <c r="J272" s="1">
        <v>0.58082191780821912</v>
      </c>
      <c r="K272" s="1">
        <v>580.82191780821915</v>
      </c>
      <c r="L272" s="1">
        <f>VLOOKUP(A272,'[1]LOOKUP DATA'!$A$2:$D$300,4,0)</f>
        <v>0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47"/>
      <c r="X272" s="1">
        <f t="shared" si="5"/>
        <v>580.82191780821915</v>
      </c>
      <c r="Y272" s="12"/>
      <c r="Z272" s="12" t="s">
        <v>963</v>
      </c>
    </row>
    <row r="273" spans="1:26" s="7" customFormat="1" ht="19.5" customHeight="1" x14ac:dyDescent="0.25">
      <c r="A273" s="11" t="s">
        <v>883</v>
      </c>
      <c r="B273" s="12" t="s">
        <v>884</v>
      </c>
      <c r="C273" s="30" t="s">
        <v>885</v>
      </c>
      <c r="D273" s="12" t="s">
        <v>402</v>
      </c>
      <c r="E273" s="12" t="s">
        <v>403</v>
      </c>
      <c r="F273" s="12" t="s">
        <v>404</v>
      </c>
      <c r="G273" s="13">
        <v>44958</v>
      </c>
      <c r="H273" s="15">
        <v>45869</v>
      </c>
      <c r="I273" s="1">
        <v>1000</v>
      </c>
      <c r="J273" s="1">
        <v>0.58082191780821912</v>
      </c>
      <c r="K273" s="1">
        <v>580.82191780821915</v>
      </c>
      <c r="L273" s="1">
        <f>VLOOKUP(A273,'[1]LOOKUP DATA'!$A$2:$D$300,4,0)</f>
        <v>0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47"/>
      <c r="X273" s="1">
        <f t="shared" si="5"/>
        <v>580.82191780821915</v>
      </c>
      <c r="Y273" s="12"/>
      <c r="Z273" s="12" t="s">
        <v>963</v>
      </c>
    </row>
    <row r="274" spans="1:26" s="7" customFormat="1" ht="19.5" customHeight="1" x14ac:dyDescent="0.25">
      <c r="A274" s="12" t="s">
        <v>779</v>
      </c>
      <c r="B274" s="12" t="s">
        <v>780</v>
      </c>
      <c r="C274" s="35" t="s">
        <v>781</v>
      </c>
      <c r="D274" s="12" t="s">
        <v>402</v>
      </c>
      <c r="E274" s="12" t="s">
        <v>403</v>
      </c>
      <c r="F274" s="12" t="s">
        <v>404</v>
      </c>
      <c r="G274" s="13">
        <v>44958</v>
      </c>
      <c r="H274" s="13">
        <v>45869</v>
      </c>
      <c r="I274" s="1">
        <v>1000</v>
      </c>
      <c r="J274" s="1">
        <v>0.58082191780821912</v>
      </c>
      <c r="K274" s="1">
        <v>580.82191780821915</v>
      </c>
      <c r="L274" s="1">
        <f>VLOOKUP(A274,'[1]LOOKUP DATA'!$A$2:$D$300,4,0)</f>
        <v>32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47"/>
      <c r="X274" s="1">
        <f t="shared" si="5"/>
        <v>548.82191780821915</v>
      </c>
      <c r="Y274" s="12"/>
      <c r="Z274" s="12" t="s">
        <v>963</v>
      </c>
    </row>
    <row r="275" spans="1:26" s="7" customFormat="1" ht="19.5" customHeight="1" x14ac:dyDescent="0.25">
      <c r="A275" s="12" t="s">
        <v>815</v>
      </c>
      <c r="B275" s="12" t="s">
        <v>816</v>
      </c>
      <c r="C275" s="35" t="s">
        <v>817</v>
      </c>
      <c r="D275" s="12" t="s">
        <v>402</v>
      </c>
      <c r="E275" s="12" t="s">
        <v>403</v>
      </c>
      <c r="F275" s="12" t="s">
        <v>404</v>
      </c>
      <c r="G275" s="13">
        <v>44958</v>
      </c>
      <c r="H275" s="13">
        <v>45869</v>
      </c>
      <c r="I275" s="1">
        <v>1000</v>
      </c>
      <c r="J275" s="1">
        <v>0.58082191780821912</v>
      </c>
      <c r="K275" s="1">
        <v>580.82191780821915</v>
      </c>
      <c r="L275" s="1">
        <f>VLOOKUP(A275,'[1]LOOKUP DATA'!$A$2:$D$300,4,0)</f>
        <v>0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47"/>
      <c r="X275" s="1">
        <f t="shared" ref="X275:X306" si="6">K275-(SUM(L275:W275))</f>
        <v>580.82191780821915</v>
      </c>
      <c r="Y275" s="12"/>
      <c r="Z275" s="12" t="s">
        <v>963</v>
      </c>
    </row>
    <row r="276" spans="1:26" s="7" customFormat="1" ht="19.5" customHeight="1" x14ac:dyDescent="0.25">
      <c r="A276" s="12" t="s">
        <v>782</v>
      </c>
      <c r="B276" s="12" t="s">
        <v>783</v>
      </c>
      <c r="C276" s="35" t="s">
        <v>784</v>
      </c>
      <c r="D276" s="12" t="s">
        <v>402</v>
      </c>
      <c r="E276" s="12" t="s">
        <v>403</v>
      </c>
      <c r="F276" s="12" t="s">
        <v>404</v>
      </c>
      <c r="G276" s="13">
        <v>44958</v>
      </c>
      <c r="H276" s="13">
        <v>45869</v>
      </c>
      <c r="I276" s="1">
        <v>1000</v>
      </c>
      <c r="J276" s="1">
        <v>0.58082191780821912</v>
      </c>
      <c r="K276" s="1">
        <v>580.82191780821915</v>
      </c>
      <c r="L276" s="1">
        <f>VLOOKUP(A276,'[1]LOOKUP DATA'!$A$2:$D$300,4,0)</f>
        <v>32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47"/>
      <c r="X276" s="1">
        <f t="shared" si="6"/>
        <v>548.82191780821915</v>
      </c>
      <c r="Y276" s="12"/>
      <c r="Z276" s="12" t="s">
        <v>963</v>
      </c>
    </row>
    <row r="277" spans="1:26" s="7" customFormat="1" ht="19.5" customHeight="1" x14ac:dyDescent="0.25">
      <c r="A277" s="12" t="s">
        <v>809</v>
      </c>
      <c r="B277" s="12" t="s">
        <v>810</v>
      </c>
      <c r="C277" s="30" t="s">
        <v>811</v>
      </c>
      <c r="D277" s="12" t="s">
        <v>402</v>
      </c>
      <c r="E277" s="12" t="s">
        <v>994</v>
      </c>
      <c r="F277" s="12" t="s">
        <v>430</v>
      </c>
      <c r="G277" s="13">
        <v>44970</v>
      </c>
      <c r="H277" s="13">
        <v>45869</v>
      </c>
      <c r="I277" s="1">
        <v>1000</v>
      </c>
      <c r="J277" s="1">
        <v>0.58082191780821912</v>
      </c>
      <c r="K277" s="1">
        <v>580.82191780821915</v>
      </c>
      <c r="L277" s="1">
        <f>VLOOKUP(A277,'[1]LOOKUP DATA'!$A$2:$D$300,4,0)</f>
        <v>96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47"/>
      <c r="X277" s="1">
        <f t="shared" si="6"/>
        <v>484.82191780821915</v>
      </c>
      <c r="Y277" s="12"/>
      <c r="Z277" s="12" t="s">
        <v>963</v>
      </c>
    </row>
    <row r="278" spans="1:26" s="7" customFormat="1" ht="19.5" customHeight="1" x14ac:dyDescent="0.25">
      <c r="A278" s="12" t="s">
        <v>785</v>
      </c>
      <c r="B278" s="12" t="s">
        <v>786</v>
      </c>
      <c r="C278" s="35" t="s">
        <v>787</v>
      </c>
      <c r="D278" s="12" t="s">
        <v>402</v>
      </c>
      <c r="E278" s="12" t="s">
        <v>403</v>
      </c>
      <c r="F278" s="12" t="s">
        <v>430</v>
      </c>
      <c r="G278" s="13">
        <v>44970</v>
      </c>
      <c r="H278" s="13">
        <v>45869</v>
      </c>
      <c r="I278" s="1">
        <v>1000</v>
      </c>
      <c r="J278" s="1">
        <v>0.58082191780821912</v>
      </c>
      <c r="K278" s="1">
        <v>580.82191780821915</v>
      </c>
      <c r="L278" s="1">
        <f>VLOOKUP(A278,'[1]LOOKUP DATA'!$A$2:$D$300,4,0)</f>
        <v>0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47"/>
      <c r="X278" s="1">
        <f t="shared" si="6"/>
        <v>580.82191780821915</v>
      </c>
      <c r="Y278" s="12"/>
      <c r="Z278" s="12" t="s">
        <v>963</v>
      </c>
    </row>
    <row r="279" spans="1:26" s="7" customFormat="1" ht="19.5" customHeight="1" x14ac:dyDescent="0.25">
      <c r="A279" s="12" t="s">
        <v>788</v>
      </c>
      <c r="B279" s="12" t="s">
        <v>789</v>
      </c>
      <c r="C279" s="35" t="s">
        <v>790</v>
      </c>
      <c r="D279" s="12" t="s">
        <v>402</v>
      </c>
      <c r="E279" s="12" t="s">
        <v>403</v>
      </c>
      <c r="F279" s="12" t="s">
        <v>404</v>
      </c>
      <c r="G279" s="13">
        <v>44966</v>
      </c>
      <c r="H279" s="13">
        <v>45869</v>
      </c>
      <c r="I279" s="1">
        <v>1000</v>
      </c>
      <c r="J279" s="1">
        <v>0.58082191780821912</v>
      </c>
      <c r="K279" s="1">
        <v>580.82191780821915</v>
      </c>
      <c r="L279" s="1">
        <f>VLOOKUP(A279,'[1]LOOKUP DATA'!$A$2:$D$300,4,0)</f>
        <v>160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47"/>
      <c r="X279" s="1">
        <f t="shared" si="6"/>
        <v>420.82191780821915</v>
      </c>
      <c r="Y279" s="12"/>
      <c r="Z279" s="12" t="s">
        <v>963</v>
      </c>
    </row>
    <row r="280" spans="1:26" s="7" customFormat="1" ht="19.5" customHeight="1" x14ac:dyDescent="0.25">
      <c r="A280" s="12" t="s">
        <v>791</v>
      </c>
      <c r="B280" s="12" t="s">
        <v>792</v>
      </c>
      <c r="C280" s="35" t="s">
        <v>793</v>
      </c>
      <c r="D280" s="12" t="s">
        <v>402</v>
      </c>
      <c r="E280" s="12" t="s">
        <v>403</v>
      </c>
      <c r="F280" s="12" t="s">
        <v>404</v>
      </c>
      <c r="G280" s="13">
        <v>44972</v>
      </c>
      <c r="H280" s="13">
        <v>45869</v>
      </c>
      <c r="I280" s="1">
        <v>1000</v>
      </c>
      <c r="J280" s="1">
        <v>0.58082191780821912</v>
      </c>
      <c r="K280" s="1">
        <v>580.82191780821915</v>
      </c>
      <c r="L280" s="1">
        <f>VLOOKUP(A280,'[1]LOOKUP DATA'!$A$2:$D$300,4,0)</f>
        <v>0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47"/>
      <c r="X280" s="1">
        <f t="shared" si="6"/>
        <v>580.82191780821915</v>
      </c>
      <c r="Y280" s="12"/>
      <c r="Z280" s="12" t="s">
        <v>963</v>
      </c>
    </row>
    <row r="281" spans="1:26" s="7" customFormat="1" ht="19.5" customHeight="1" x14ac:dyDescent="0.25">
      <c r="A281" s="12" t="s">
        <v>794</v>
      </c>
      <c r="B281" s="12" t="s">
        <v>795</v>
      </c>
      <c r="C281" s="35" t="s">
        <v>796</v>
      </c>
      <c r="D281" s="12" t="s">
        <v>402</v>
      </c>
      <c r="E281" s="12" t="s">
        <v>403</v>
      </c>
      <c r="F281" s="12" t="s">
        <v>404</v>
      </c>
      <c r="G281" s="13">
        <v>44973</v>
      </c>
      <c r="H281" s="13">
        <v>45869</v>
      </c>
      <c r="I281" s="1">
        <v>1000</v>
      </c>
      <c r="J281" s="1">
        <v>0.58082191780821912</v>
      </c>
      <c r="K281" s="1">
        <v>580.82191780821915</v>
      </c>
      <c r="L281" s="1">
        <f>VLOOKUP(A281,'[1]LOOKUP DATA'!$A$2:$D$300,4,0)</f>
        <v>0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47"/>
      <c r="X281" s="1">
        <f t="shared" si="6"/>
        <v>580.82191780821915</v>
      </c>
      <c r="Y281" s="12"/>
      <c r="Z281" s="12" t="s">
        <v>963</v>
      </c>
    </row>
    <row r="282" spans="1:26" s="7" customFormat="1" ht="19.5" customHeight="1" x14ac:dyDescent="0.25">
      <c r="A282" s="12" t="s">
        <v>797</v>
      </c>
      <c r="B282" s="12" t="s">
        <v>798</v>
      </c>
      <c r="C282" s="35" t="s">
        <v>799</v>
      </c>
      <c r="D282" s="12" t="s">
        <v>402</v>
      </c>
      <c r="E282" s="12" t="s">
        <v>403</v>
      </c>
      <c r="F282" s="12" t="s">
        <v>404</v>
      </c>
      <c r="G282" s="13">
        <v>44977</v>
      </c>
      <c r="H282" s="13">
        <v>45869</v>
      </c>
      <c r="I282" s="1">
        <v>1000</v>
      </c>
      <c r="J282" s="1">
        <v>0.58082191780821912</v>
      </c>
      <c r="K282" s="1">
        <v>580.82191780821915</v>
      </c>
      <c r="L282" s="1">
        <f>VLOOKUP(A282,'[1]LOOKUP DATA'!$A$2:$D$300,4,0)</f>
        <v>0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47"/>
      <c r="X282" s="1">
        <f t="shared" si="6"/>
        <v>580.82191780821915</v>
      </c>
      <c r="Y282" s="12"/>
      <c r="Z282" s="12" t="s">
        <v>963</v>
      </c>
    </row>
    <row r="283" spans="1:26" s="7" customFormat="1" ht="19.5" customHeight="1" x14ac:dyDescent="0.25">
      <c r="A283" s="12" t="s">
        <v>800</v>
      </c>
      <c r="B283" s="12" t="s">
        <v>801</v>
      </c>
      <c r="C283" s="35" t="s">
        <v>802</v>
      </c>
      <c r="D283" s="12" t="s">
        <v>402</v>
      </c>
      <c r="E283" s="12" t="s">
        <v>403</v>
      </c>
      <c r="F283" s="12" t="s">
        <v>404</v>
      </c>
      <c r="G283" s="13">
        <v>44986</v>
      </c>
      <c r="H283" s="13">
        <v>45869</v>
      </c>
      <c r="I283" s="1">
        <v>1000</v>
      </c>
      <c r="J283" s="1">
        <v>0.58082191780821912</v>
      </c>
      <c r="K283" s="1">
        <v>580.82191780821915</v>
      </c>
      <c r="L283" s="1">
        <f>VLOOKUP(A283,'[1]LOOKUP DATA'!$A$2:$D$300,4,0)</f>
        <v>80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47"/>
      <c r="X283" s="1">
        <f t="shared" si="6"/>
        <v>500.82191780821915</v>
      </c>
      <c r="Y283" s="12"/>
      <c r="Z283" s="12" t="s">
        <v>963</v>
      </c>
    </row>
    <row r="284" spans="1:26" s="7" customFormat="1" ht="19.5" customHeight="1" x14ac:dyDescent="0.25">
      <c r="A284" s="12" t="s">
        <v>803</v>
      </c>
      <c r="B284" s="12" t="s">
        <v>804</v>
      </c>
      <c r="C284" s="35" t="s">
        <v>805</v>
      </c>
      <c r="D284" s="12" t="s">
        <v>402</v>
      </c>
      <c r="E284" s="12" t="s">
        <v>403</v>
      </c>
      <c r="F284" s="12" t="s">
        <v>430</v>
      </c>
      <c r="G284" s="13">
        <v>44986</v>
      </c>
      <c r="H284" s="13">
        <v>45869</v>
      </c>
      <c r="I284" s="1">
        <v>1000</v>
      </c>
      <c r="J284" s="1">
        <v>0.58082191780821912</v>
      </c>
      <c r="K284" s="1">
        <v>580.82191780821915</v>
      </c>
      <c r="L284" s="1">
        <f>VLOOKUP(A284,'[1]LOOKUP DATA'!$A$2:$D$300,4,0)</f>
        <v>132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47"/>
      <c r="X284" s="1">
        <f t="shared" si="6"/>
        <v>448.82191780821915</v>
      </c>
      <c r="Y284" s="12"/>
      <c r="Z284" s="12" t="s">
        <v>963</v>
      </c>
    </row>
    <row r="285" spans="1:26" s="7" customFormat="1" ht="19.5" customHeight="1" x14ac:dyDescent="0.25">
      <c r="A285" s="12" t="s">
        <v>806</v>
      </c>
      <c r="B285" s="12" t="s">
        <v>807</v>
      </c>
      <c r="C285" s="35" t="s">
        <v>808</v>
      </c>
      <c r="D285" s="12" t="s">
        <v>402</v>
      </c>
      <c r="E285" s="12" t="s">
        <v>403</v>
      </c>
      <c r="F285" s="12" t="s">
        <v>404</v>
      </c>
      <c r="G285" s="13">
        <v>44991</v>
      </c>
      <c r="H285" s="13">
        <v>45869</v>
      </c>
      <c r="I285" s="1">
        <v>1000</v>
      </c>
      <c r="J285" s="1">
        <v>0.58082191780821912</v>
      </c>
      <c r="K285" s="1">
        <v>580.82191780821915</v>
      </c>
      <c r="L285" s="1">
        <f>VLOOKUP(A285,'[1]LOOKUP DATA'!$A$2:$D$300,4,0)</f>
        <v>80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47"/>
      <c r="X285" s="1">
        <f t="shared" si="6"/>
        <v>500.82191780821915</v>
      </c>
      <c r="Y285" s="12"/>
      <c r="Z285" s="12" t="s">
        <v>963</v>
      </c>
    </row>
    <row r="286" spans="1:26" s="7" customFormat="1" ht="19.5" customHeight="1" x14ac:dyDescent="0.25">
      <c r="A286" s="12" t="s">
        <v>823</v>
      </c>
      <c r="B286" s="12" t="s">
        <v>824</v>
      </c>
      <c r="C286" s="30" t="s">
        <v>947</v>
      </c>
      <c r="D286" s="12" t="s">
        <v>402</v>
      </c>
      <c r="E286" s="12" t="s">
        <v>403</v>
      </c>
      <c r="F286" s="12" t="s">
        <v>404</v>
      </c>
      <c r="G286" s="13">
        <v>45069</v>
      </c>
      <c r="H286" s="13">
        <v>45869</v>
      </c>
      <c r="I286" s="1">
        <v>1000</v>
      </c>
      <c r="J286" s="1">
        <v>0.58082191780821912</v>
      </c>
      <c r="K286" s="1">
        <v>580.82191780821915</v>
      </c>
      <c r="L286" s="1">
        <f>VLOOKUP(A286,'[1]LOOKUP DATA'!$A$2:$D$300,4,0)</f>
        <v>0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47"/>
      <c r="X286" s="1">
        <f t="shared" si="6"/>
        <v>580.82191780821915</v>
      </c>
      <c r="Y286" s="12"/>
      <c r="Z286" s="12" t="s">
        <v>963</v>
      </c>
    </row>
    <row r="287" spans="1:26" s="7" customFormat="1" ht="19.5" customHeight="1" x14ac:dyDescent="0.25">
      <c r="A287" s="11" t="s">
        <v>886</v>
      </c>
      <c r="B287" s="12" t="s">
        <v>887</v>
      </c>
      <c r="C287" s="30" t="s">
        <v>888</v>
      </c>
      <c r="D287" s="12" t="s">
        <v>402</v>
      </c>
      <c r="E287" s="12" t="s">
        <v>403</v>
      </c>
      <c r="F287" s="12" t="s">
        <v>404</v>
      </c>
      <c r="G287" s="13">
        <v>45069</v>
      </c>
      <c r="H287" s="15">
        <v>45869</v>
      </c>
      <c r="I287" s="1">
        <v>1000</v>
      </c>
      <c r="J287" s="1">
        <v>0.58082191780821912</v>
      </c>
      <c r="K287" s="1">
        <v>580.82191780821915</v>
      </c>
      <c r="L287" s="1">
        <f>VLOOKUP(A287,'[1]LOOKUP DATA'!$A$2:$D$300,4,0)</f>
        <v>0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47"/>
      <c r="X287" s="1">
        <f t="shared" si="6"/>
        <v>580.82191780821915</v>
      </c>
      <c r="Y287" s="12"/>
      <c r="Z287" s="12" t="s">
        <v>963</v>
      </c>
    </row>
    <row r="288" spans="1:26" s="7" customFormat="1" ht="19.5" customHeight="1" x14ac:dyDescent="0.25">
      <c r="A288" s="12" t="s">
        <v>818</v>
      </c>
      <c r="B288" s="12" t="s">
        <v>819</v>
      </c>
      <c r="C288" s="35" t="s">
        <v>820</v>
      </c>
      <c r="D288" s="12" t="s">
        <v>402</v>
      </c>
      <c r="E288" s="12" t="s">
        <v>403</v>
      </c>
      <c r="F288" s="12" t="s">
        <v>404</v>
      </c>
      <c r="G288" s="13">
        <v>45103</v>
      </c>
      <c r="H288" s="13">
        <v>45869</v>
      </c>
      <c r="I288" s="1">
        <v>1000</v>
      </c>
      <c r="J288" s="1">
        <v>0.58082191780821912</v>
      </c>
      <c r="K288" s="1">
        <v>580.82191780821915</v>
      </c>
      <c r="L288" s="1">
        <f>VLOOKUP(A288,'[1]LOOKUP DATA'!$A$2:$D$300,4,0)</f>
        <v>0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47"/>
      <c r="X288" s="1">
        <f t="shared" si="6"/>
        <v>580.82191780821915</v>
      </c>
      <c r="Y288" s="1"/>
      <c r="Z288" s="12" t="s">
        <v>963</v>
      </c>
    </row>
    <row r="289" spans="1:26" s="7" customFormat="1" ht="19.5" customHeight="1" x14ac:dyDescent="0.25">
      <c r="A289" s="12" t="s">
        <v>825</v>
      </c>
      <c r="B289" s="12" t="s">
        <v>826</v>
      </c>
      <c r="C289" s="30" t="s">
        <v>948</v>
      </c>
      <c r="D289" s="12" t="s">
        <v>402</v>
      </c>
      <c r="E289" s="12" t="s">
        <v>403</v>
      </c>
      <c r="F289" s="12" t="s">
        <v>430</v>
      </c>
      <c r="G289" s="13">
        <v>45159</v>
      </c>
      <c r="H289" s="13">
        <v>45869</v>
      </c>
      <c r="I289" s="1">
        <v>1000</v>
      </c>
      <c r="J289" s="1">
        <v>0.58082191780821912</v>
      </c>
      <c r="K289" s="1">
        <v>580.82191780821915</v>
      </c>
      <c r="L289" s="1">
        <f>VLOOKUP(A289,'[1]LOOKUP DATA'!$A$2:$D$300,4,0)</f>
        <v>0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47"/>
      <c r="X289" s="1">
        <f t="shared" si="6"/>
        <v>580.82191780821915</v>
      </c>
      <c r="Y289" s="12"/>
      <c r="Z289" s="12" t="s">
        <v>963</v>
      </c>
    </row>
    <row r="290" spans="1:26" s="7" customFormat="1" ht="19.5" customHeight="1" x14ac:dyDescent="0.25">
      <c r="A290" s="12" t="s">
        <v>827</v>
      </c>
      <c r="B290" s="12" t="s">
        <v>828</v>
      </c>
      <c r="C290" s="30" t="s">
        <v>949</v>
      </c>
      <c r="D290" s="12" t="s">
        <v>402</v>
      </c>
      <c r="E290" s="12" t="s">
        <v>403</v>
      </c>
      <c r="F290" s="12" t="s">
        <v>404</v>
      </c>
      <c r="G290" s="13">
        <v>45195</v>
      </c>
      <c r="H290" s="13">
        <v>45869</v>
      </c>
      <c r="I290" s="1">
        <v>1000</v>
      </c>
      <c r="J290" s="1">
        <v>0.58082191780821912</v>
      </c>
      <c r="K290" s="1">
        <v>580.82191780821915</v>
      </c>
      <c r="L290" s="1">
        <f>VLOOKUP(A290,'[1]LOOKUP DATA'!$A$2:$D$300,4,0)</f>
        <v>0</v>
      </c>
      <c r="M290" s="1"/>
      <c r="N290" s="1"/>
      <c r="O290" s="1"/>
      <c r="P290" s="1"/>
      <c r="Q290" s="1"/>
      <c r="R290" s="1"/>
      <c r="S290" s="1"/>
      <c r="T290" s="1"/>
      <c r="U290" s="19"/>
      <c r="V290" s="19"/>
      <c r="W290" s="47"/>
      <c r="X290" s="1">
        <f t="shared" si="6"/>
        <v>580.82191780821915</v>
      </c>
      <c r="Y290" s="12"/>
      <c r="Z290" s="12" t="s">
        <v>963</v>
      </c>
    </row>
    <row r="291" spans="1:26" s="7" customFormat="1" ht="19.5" customHeight="1" x14ac:dyDescent="0.25">
      <c r="A291" s="17" t="s">
        <v>843</v>
      </c>
      <c r="B291" s="17" t="s">
        <v>844</v>
      </c>
      <c r="C291" s="40" t="s">
        <v>950</v>
      </c>
      <c r="D291" s="17" t="s">
        <v>402</v>
      </c>
      <c r="E291" s="12" t="s">
        <v>403</v>
      </c>
      <c r="F291" s="12" t="s">
        <v>404</v>
      </c>
      <c r="G291" s="13">
        <v>45233</v>
      </c>
      <c r="H291" s="14">
        <v>45869</v>
      </c>
      <c r="I291" s="1">
        <v>1000</v>
      </c>
      <c r="J291" s="1">
        <v>0.58082191780821912</v>
      </c>
      <c r="K291" s="1">
        <v>580.82191780821915</v>
      </c>
      <c r="L291" s="1">
        <f>VLOOKUP(A291,'[1]LOOKUP DATA'!$A$2:$D$300,4,0)</f>
        <v>0</v>
      </c>
      <c r="M291" s="17"/>
      <c r="N291" s="17"/>
      <c r="O291" s="17"/>
      <c r="P291" s="17"/>
      <c r="Q291" s="17"/>
      <c r="R291" s="17"/>
      <c r="S291" s="17"/>
      <c r="T291" s="17"/>
      <c r="U291" s="1"/>
      <c r="V291" s="17"/>
      <c r="W291" s="50"/>
      <c r="X291" s="1">
        <f t="shared" si="6"/>
        <v>580.82191780821915</v>
      </c>
      <c r="Y291" s="17"/>
      <c r="Z291" s="12" t="s">
        <v>963</v>
      </c>
    </row>
    <row r="292" spans="1:26" s="7" customFormat="1" ht="19.5" customHeight="1" x14ac:dyDescent="0.25">
      <c r="A292" s="11" t="s">
        <v>889</v>
      </c>
      <c r="B292" s="12" t="s">
        <v>890</v>
      </c>
      <c r="C292" s="30" t="s">
        <v>891</v>
      </c>
      <c r="D292" s="12" t="s">
        <v>402</v>
      </c>
      <c r="E292" s="12" t="s">
        <v>403</v>
      </c>
      <c r="F292" s="12" t="s">
        <v>404</v>
      </c>
      <c r="G292" s="15">
        <v>45293</v>
      </c>
      <c r="H292" s="13">
        <v>45869</v>
      </c>
      <c r="I292" s="1">
        <v>1000</v>
      </c>
      <c r="J292" s="1">
        <v>0.58082191780821912</v>
      </c>
      <c r="K292" s="1">
        <v>580.82191780821915</v>
      </c>
      <c r="L292" s="1">
        <f>VLOOKUP(A292,'[1]LOOKUP DATA'!$A$2:$D$300,4,0)</f>
        <v>265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47"/>
      <c r="X292" s="1">
        <f t="shared" si="6"/>
        <v>315.82191780821915</v>
      </c>
      <c r="Y292" s="12"/>
      <c r="Z292" s="12" t="s">
        <v>963</v>
      </c>
    </row>
    <row r="293" spans="1:26" s="7" customFormat="1" ht="19.5" customHeight="1" x14ac:dyDescent="0.25">
      <c r="A293" s="11" t="s">
        <v>846</v>
      </c>
      <c r="B293" s="12" t="s">
        <v>847</v>
      </c>
      <c r="C293" s="30" t="s">
        <v>848</v>
      </c>
      <c r="D293" s="12" t="s">
        <v>402</v>
      </c>
      <c r="E293" s="12" t="s">
        <v>403</v>
      </c>
      <c r="F293" s="12" t="s">
        <v>404</v>
      </c>
      <c r="G293" s="13">
        <v>45327</v>
      </c>
      <c r="H293" s="13">
        <v>45869</v>
      </c>
      <c r="I293" s="1">
        <v>1000</v>
      </c>
      <c r="J293" s="1">
        <v>0.58082191780821912</v>
      </c>
      <c r="K293" s="1">
        <v>580.82191780821915</v>
      </c>
      <c r="L293" s="1">
        <f>VLOOKUP(A293,'[1]LOOKUP DATA'!$A$2:$D$300,4,0)</f>
        <v>87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47"/>
      <c r="X293" s="1">
        <f t="shared" si="6"/>
        <v>493.82191780821915</v>
      </c>
      <c r="Y293" s="12"/>
      <c r="Z293" s="12" t="s">
        <v>963</v>
      </c>
    </row>
    <row r="294" spans="1:26" s="16" customFormat="1" ht="19.5" customHeight="1" x14ac:dyDescent="0.25">
      <c r="A294" s="11" t="s">
        <v>892</v>
      </c>
      <c r="B294" s="12" t="s">
        <v>893</v>
      </c>
      <c r="C294" s="30" t="s">
        <v>896</v>
      </c>
      <c r="D294" s="12" t="s">
        <v>402</v>
      </c>
      <c r="E294" s="12" t="s">
        <v>403</v>
      </c>
      <c r="F294" s="12" t="s">
        <v>404</v>
      </c>
      <c r="G294" s="15">
        <v>45390</v>
      </c>
      <c r="H294" s="13">
        <v>45754</v>
      </c>
      <c r="I294" s="1">
        <v>1000</v>
      </c>
      <c r="J294" s="1">
        <v>0.26575342465753427</v>
      </c>
      <c r="K294" s="1">
        <v>265.75342465753425</v>
      </c>
      <c r="L294" s="1">
        <f>VLOOKUP(A294,'[1]LOOKUP DATA'!$A$2:$D$300,4,0)</f>
        <v>0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47"/>
      <c r="X294" s="1">
        <f t="shared" si="6"/>
        <v>265.75342465753425</v>
      </c>
      <c r="Y294" s="12"/>
      <c r="Z294" s="12" t="s">
        <v>963</v>
      </c>
    </row>
    <row r="295" spans="1:26" s="16" customFormat="1" ht="19.5" customHeight="1" x14ac:dyDescent="0.25">
      <c r="A295" s="21" t="s">
        <v>914</v>
      </c>
      <c r="B295" s="22" t="s">
        <v>921</v>
      </c>
      <c r="C295" s="41" t="s">
        <v>951</v>
      </c>
      <c r="D295" s="22" t="s">
        <v>402</v>
      </c>
      <c r="E295" s="12" t="s">
        <v>403</v>
      </c>
      <c r="F295" s="22" t="s">
        <v>404</v>
      </c>
      <c r="G295" s="23">
        <v>45544</v>
      </c>
      <c r="H295" s="23">
        <v>45869</v>
      </c>
      <c r="I295" s="1">
        <v>1000</v>
      </c>
      <c r="J295" s="1">
        <v>0.58082191780821912</v>
      </c>
      <c r="K295" s="1">
        <v>580.82191780821915</v>
      </c>
      <c r="L295" s="1">
        <f>VLOOKUP(A295,'[1]LOOKUP DATA'!$A$2:$D$300,4,0)</f>
        <v>0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47"/>
      <c r="X295" s="1">
        <f t="shared" si="6"/>
        <v>580.82191780821915</v>
      </c>
      <c r="Y295" s="12"/>
      <c r="Z295" s="12" t="s">
        <v>963</v>
      </c>
    </row>
    <row r="296" spans="1:26" s="16" customFormat="1" ht="19.5" customHeight="1" x14ac:dyDescent="0.25">
      <c r="A296" s="21" t="s">
        <v>915</v>
      </c>
      <c r="B296" s="22" t="s">
        <v>922</v>
      </c>
      <c r="C296" s="41" t="s">
        <v>952</v>
      </c>
      <c r="D296" s="22" t="s">
        <v>402</v>
      </c>
      <c r="E296" s="12" t="s">
        <v>403</v>
      </c>
      <c r="F296" s="22" t="s">
        <v>404</v>
      </c>
      <c r="G296" s="23">
        <v>45566</v>
      </c>
      <c r="H296" s="23">
        <v>45869</v>
      </c>
      <c r="I296" s="1">
        <v>1000</v>
      </c>
      <c r="J296" s="1">
        <v>0.58082191780821912</v>
      </c>
      <c r="K296" s="1">
        <v>580.82191780821915</v>
      </c>
      <c r="L296" s="1">
        <f>VLOOKUP(A296,'[1]LOOKUP DATA'!$A$2:$D$300,4,0)</f>
        <v>0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47"/>
      <c r="X296" s="1">
        <f t="shared" si="6"/>
        <v>580.82191780821915</v>
      </c>
      <c r="Y296" s="12"/>
      <c r="Z296" s="12" t="s">
        <v>963</v>
      </c>
    </row>
    <row r="297" spans="1:26" s="16" customFormat="1" ht="19.5" customHeight="1" x14ac:dyDescent="0.25">
      <c r="A297" s="21" t="s">
        <v>916</v>
      </c>
      <c r="B297" s="22" t="s">
        <v>923</v>
      </c>
      <c r="C297" s="41" t="s">
        <v>953</v>
      </c>
      <c r="D297" s="22" t="s">
        <v>402</v>
      </c>
      <c r="E297" s="12" t="s">
        <v>403</v>
      </c>
      <c r="F297" s="22" t="s">
        <v>404</v>
      </c>
      <c r="G297" s="23">
        <v>45566</v>
      </c>
      <c r="H297" s="23">
        <v>45780</v>
      </c>
      <c r="I297" s="1">
        <v>1000</v>
      </c>
      <c r="J297" s="1">
        <v>0.33698630136986302</v>
      </c>
      <c r="K297" s="1">
        <v>336.98630136986304</v>
      </c>
      <c r="L297" s="1">
        <f>VLOOKUP(A297,'[1]LOOKUP DATA'!$A$2:$D$300,4,0)</f>
        <v>78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47"/>
      <c r="X297" s="1">
        <f t="shared" si="6"/>
        <v>258.98630136986304</v>
      </c>
      <c r="Y297" s="12"/>
      <c r="Z297" s="12" t="s">
        <v>963</v>
      </c>
    </row>
    <row r="298" spans="1:26" s="16" customFormat="1" ht="19.5" customHeight="1" x14ac:dyDescent="0.25">
      <c r="A298" s="21" t="s">
        <v>917</v>
      </c>
      <c r="B298" s="22" t="s">
        <v>924</v>
      </c>
      <c r="C298" s="41" t="s">
        <v>954</v>
      </c>
      <c r="D298" s="22" t="s">
        <v>402</v>
      </c>
      <c r="E298" s="12" t="s">
        <v>403</v>
      </c>
      <c r="F298" s="22" t="s">
        <v>404</v>
      </c>
      <c r="G298" s="23">
        <v>45582</v>
      </c>
      <c r="H298" s="23">
        <v>45704</v>
      </c>
      <c r="I298" s="1">
        <v>1000</v>
      </c>
      <c r="J298" s="1">
        <v>0.12876712328767123</v>
      </c>
      <c r="K298" s="1">
        <v>128.76712328767124</v>
      </c>
      <c r="L298" s="1">
        <f>VLOOKUP(A298,'[1]LOOKUP DATA'!$A$2:$D$300,4,0)</f>
        <v>198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47"/>
      <c r="X298" s="1">
        <f t="shared" si="6"/>
        <v>-69.232876712328761</v>
      </c>
      <c r="Y298" s="12"/>
      <c r="Z298" s="12" t="s">
        <v>963</v>
      </c>
    </row>
    <row r="299" spans="1:26" s="16" customFormat="1" ht="19.5" customHeight="1" x14ac:dyDescent="0.25">
      <c r="A299" s="21" t="s">
        <v>918</v>
      </c>
      <c r="B299" s="22" t="s">
        <v>925</v>
      </c>
      <c r="C299" s="41" t="s">
        <v>955</v>
      </c>
      <c r="D299" s="22" t="s">
        <v>402</v>
      </c>
      <c r="E299" s="12" t="s">
        <v>403</v>
      </c>
      <c r="F299" s="22" t="s">
        <v>404</v>
      </c>
      <c r="G299" s="23">
        <v>45583</v>
      </c>
      <c r="H299" s="23">
        <v>45869</v>
      </c>
      <c r="I299" s="1">
        <v>1000</v>
      </c>
      <c r="J299" s="1">
        <v>0.58082191780821912</v>
      </c>
      <c r="K299" s="1">
        <v>580.82191780821915</v>
      </c>
      <c r="L299" s="1">
        <f>VLOOKUP(A299,'[1]LOOKUP DATA'!$A$2:$D$300,4,0)</f>
        <v>0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47"/>
      <c r="X299" s="1">
        <f t="shared" si="6"/>
        <v>580.82191780821915</v>
      </c>
      <c r="Y299" s="12"/>
      <c r="Z299" s="12" t="s">
        <v>963</v>
      </c>
    </row>
    <row r="300" spans="1:26" s="16" customFormat="1" ht="19.5" customHeight="1" x14ac:dyDescent="0.25">
      <c r="A300" s="21" t="s">
        <v>919</v>
      </c>
      <c r="B300" s="22" t="s">
        <v>926</v>
      </c>
      <c r="C300" s="41" t="s">
        <v>956</v>
      </c>
      <c r="D300" s="22" t="s">
        <v>402</v>
      </c>
      <c r="E300" s="12" t="s">
        <v>403</v>
      </c>
      <c r="F300" s="12" t="s">
        <v>430</v>
      </c>
      <c r="G300" s="23">
        <v>45586</v>
      </c>
      <c r="H300" s="23">
        <v>45869</v>
      </c>
      <c r="I300" s="1">
        <v>1000</v>
      </c>
      <c r="J300" s="1">
        <v>0.58082191780821912</v>
      </c>
      <c r="K300" s="1">
        <v>580.82191780821915</v>
      </c>
      <c r="L300" s="1">
        <f>VLOOKUP(A300,'[1]LOOKUP DATA'!$A$2:$D$300,4,0)</f>
        <v>80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47"/>
      <c r="X300" s="1">
        <f t="shared" si="6"/>
        <v>500.82191780821915</v>
      </c>
      <c r="Y300" s="12"/>
      <c r="Z300" s="12" t="s">
        <v>963</v>
      </c>
    </row>
    <row r="301" spans="1:26" s="16" customFormat="1" ht="19.5" customHeight="1" x14ac:dyDescent="0.25">
      <c r="A301" s="21" t="s">
        <v>995</v>
      </c>
      <c r="B301" s="22" t="s">
        <v>996</v>
      </c>
      <c r="C301" s="41" t="s">
        <v>1005</v>
      </c>
      <c r="D301" s="22" t="s">
        <v>402</v>
      </c>
      <c r="E301" s="12" t="s">
        <v>403</v>
      </c>
      <c r="F301" s="12" t="s">
        <v>404</v>
      </c>
      <c r="G301" s="23">
        <v>45642</v>
      </c>
      <c r="H301" s="23">
        <v>45739</v>
      </c>
      <c r="I301" s="1">
        <v>1000</v>
      </c>
      <c r="J301" s="1">
        <v>0.22465753424657534</v>
      </c>
      <c r="K301" s="1">
        <v>224.65753424657532</v>
      </c>
      <c r="L301" s="1">
        <f>VLOOKUP(A301,'[1]LOOKUP DATA'!$A$2:$D$300,4,0)</f>
        <v>0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47"/>
      <c r="X301" s="1">
        <f t="shared" si="6"/>
        <v>224.65753424657532</v>
      </c>
      <c r="Y301" s="12"/>
      <c r="Z301" s="12" t="s">
        <v>963</v>
      </c>
    </row>
    <row r="302" spans="1:26" s="16" customFormat="1" ht="19.5" customHeight="1" x14ac:dyDescent="0.25">
      <c r="A302" s="21" t="s">
        <v>997</v>
      </c>
      <c r="B302" s="22" t="s">
        <v>998</v>
      </c>
      <c r="C302" s="41" t="s">
        <v>1006</v>
      </c>
      <c r="D302" s="22" t="s">
        <v>402</v>
      </c>
      <c r="E302" s="12" t="s">
        <v>403</v>
      </c>
      <c r="F302" s="12" t="s">
        <v>404</v>
      </c>
      <c r="G302" s="23">
        <v>45649</v>
      </c>
      <c r="H302" s="23">
        <v>45869</v>
      </c>
      <c r="I302" s="1">
        <v>1000</v>
      </c>
      <c r="J302" s="1">
        <v>0.58082191780821912</v>
      </c>
      <c r="K302" s="1">
        <v>580.82191780821915</v>
      </c>
      <c r="L302" s="1">
        <f>VLOOKUP(A302,'[1]LOOKUP DATA'!$A$2:$D$300,4,0)</f>
        <v>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47"/>
      <c r="X302" s="1">
        <f t="shared" si="6"/>
        <v>580.82191780821915</v>
      </c>
      <c r="Y302" s="12"/>
      <c r="Z302" s="12" t="s">
        <v>963</v>
      </c>
    </row>
    <row r="303" spans="1:26" s="16" customFormat="1" ht="19.5" customHeight="1" x14ac:dyDescent="0.25">
      <c r="A303" s="21" t="s">
        <v>999</v>
      </c>
      <c r="B303" s="22" t="s">
        <v>1000</v>
      </c>
      <c r="C303" s="41" t="s">
        <v>1007</v>
      </c>
      <c r="D303" s="22" t="s">
        <v>402</v>
      </c>
      <c r="E303" s="12" t="s">
        <v>403</v>
      </c>
      <c r="F303" s="12" t="s">
        <v>404</v>
      </c>
      <c r="G303" s="23">
        <v>45649</v>
      </c>
      <c r="H303" s="23">
        <v>45738</v>
      </c>
      <c r="I303" s="1">
        <v>1000</v>
      </c>
      <c r="J303" s="1">
        <v>0.22191780821917809</v>
      </c>
      <c r="K303" s="1">
        <v>221.91780821917808</v>
      </c>
      <c r="L303" s="1">
        <f>VLOOKUP(A303,'[1]LOOKUP DATA'!$A$2:$D$300,4,0)</f>
        <v>0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47"/>
      <c r="X303" s="1">
        <f t="shared" si="6"/>
        <v>221.91780821917808</v>
      </c>
      <c r="Y303" s="12"/>
      <c r="Z303" s="12" t="s">
        <v>963</v>
      </c>
    </row>
    <row r="304" spans="1:26" s="16" customFormat="1" ht="19.5" customHeight="1" x14ac:dyDescent="0.25">
      <c r="A304" s="21" t="s">
        <v>1001</v>
      </c>
      <c r="B304" s="22" t="s">
        <v>1002</v>
      </c>
      <c r="C304" s="41" t="s">
        <v>1008</v>
      </c>
      <c r="D304" s="22" t="s">
        <v>402</v>
      </c>
      <c r="E304" s="12" t="s">
        <v>403</v>
      </c>
      <c r="F304" s="12" t="s">
        <v>404</v>
      </c>
      <c r="G304" s="23">
        <v>45663</v>
      </c>
      <c r="H304" s="23">
        <v>45752</v>
      </c>
      <c r="I304" s="1">
        <v>1000</v>
      </c>
      <c r="J304" s="1">
        <v>0.98630136986301364</v>
      </c>
      <c r="K304" s="1">
        <v>986.30136986301363</v>
      </c>
      <c r="L304" s="1">
        <f>VLOOKUP(A304,'[1]LOOKUP DATA'!$A$2:$D$300,4,0)</f>
        <v>0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47"/>
      <c r="X304" s="1">
        <f t="shared" si="6"/>
        <v>986.30136986301363</v>
      </c>
      <c r="Y304" s="12"/>
      <c r="Z304" s="12" t="s">
        <v>963</v>
      </c>
    </row>
    <row r="305" spans="1:26" s="16" customFormat="1" ht="19.5" customHeight="1" x14ac:dyDescent="0.25">
      <c r="A305" s="21" t="s">
        <v>1003</v>
      </c>
      <c r="B305" s="22" t="s">
        <v>1004</v>
      </c>
      <c r="C305" s="41" t="s">
        <v>1009</v>
      </c>
      <c r="D305" s="22" t="s">
        <v>402</v>
      </c>
      <c r="E305" s="12" t="s">
        <v>403</v>
      </c>
      <c r="F305" s="12" t="s">
        <v>430</v>
      </c>
      <c r="G305" s="23">
        <v>45663</v>
      </c>
      <c r="H305" s="23">
        <v>45869</v>
      </c>
      <c r="I305" s="1">
        <v>1000</v>
      </c>
      <c r="J305" s="1">
        <v>0.98630136986301364</v>
      </c>
      <c r="K305" s="1">
        <v>986.30136986301363</v>
      </c>
      <c r="L305" s="1">
        <f>VLOOKUP(A305,'[1]LOOKUP DATA'!$A$2:$D$300,4,0)</f>
        <v>0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47"/>
      <c r="X305" s="1">
        <f t="shared" si="6"/>
        <v>986.30136986301363</v>
      </c>
      <c r="Y305" s="12"/>
      <c r="Z305" s="12" t="s">
        <v>963</v>
      </c>
    </row>
    <row r="306" spans="1:26" s="16" customFormat="1" ht="19.5" customHeight="1" x14ac:dyDescent="0.25">
      <c r="A306" s="11" t="s">
        <v>894</v>
      </c>
      <c r="B306" s="12" t="s">
        <v>895</v>
      </c>
      <c r="C306" s="30" t="s">
        <v>897</v>
      </c>
      <c r="D306" s="12" t="s">
        <v>402</v>
      </c>
      <c r="E306" s="12" t="s">
        <v>403</v>
      </c>
      <c r="F306" s="12" t="s">
        <v>404</v>
      </c>
      <c r="G306" s="15">
        <v>45414</v>
      </c>
      <c r="H306" s="13">
        <v>45869</v>
      </c>
      <c r="I306" s="1">
        <v>1000</v>
      </c>
      <c r="J306" s="1">
        <v>0.58082191780821912</v>
      </c>
      <c r="K306" s="1">
        <v>580.82191780821915</v>
      </c>
      <c r="L306" s="1">
        <f>VLOOKUP(A306,'[1]LOOKUP DATA'!$A$2:$D$300,4,0)</f>
        <v>201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47"/>
      <c r="X306" s="1">
        <f t="shared" si="6"/>
        <v>379.82191780821915</v>
      </c>
      <c r="Y306" s="12"/>
      <c r="Z306" s="12" t="s">
        <v>963</v>
      </c>
    </row>
    <row r="307" spans="1:26" s="8" customFormat="1" ht="19" customHeight="1" x14ac:dyDescent="0.25">
      <c r="C307" s="42"/>
      <c r="J307" s="9"/>
      <c r="L307" s="10">
        <f>SUM(L7:L306)</f>
        <v>14693.5</v>
      </c>
      <c r="M307" s="10">
        <f t="shared" ref="M307:T307" si="7">SUM(M7:M306)</f>
        <v>0</v>
      </c>
      <c r="N307" s="10">
        <f t="shared" si="7"/>
        <v>0</v>
      </c>
      <c r="O307" s="10">
        <f t="shared" si="7"/>
        <v>0</v>
      </c>
      <c r="P307" s="10">
        <f t="shared" si="7"/>
        <v>0</v>
      </c>
      <c r="Q307" s="10">
        <f t="shared" si="7"/>
        <v>0</v>
      </c>
      <c r="R307" s="10">
        <f t="shared" si="7"/>
        <v>0</v>
      </c>
      <c r="S307" s="10">
        <f t="shared" si="7"/>
        <v>0</v>
      </c>
      <c r="T307" s="10">
        <f t="shared" si="7"/>
        <v>0</v>
      </c>
      <c r="U307" s="10">
        <f>SUM(U7:U306)</f>
        <v>0</v>
      </c>
      <c r="V307" s="10">
        <f>SUM(V7:V306)</f>
        <v>0</v>
      </c>
      <c r="W307" s="10">
        <f>SUM(W7:W306)</f>
        <v>0</v>
      </c>
      <c r="Z307" s="9"/>
    </row>
    <row r="308" spans="1:26" ht="12" customHeight="1" x14ac:dyDescent="0.25">
      <c r="J308" s="4"/>
      <c r="Z308" s="4"/>
    </row>
    <row r="309" spans="1:26" ht="12" customHeight="1" x14ac:dyDescent="0.25">
      <c r="J309" s="4"/>
      <c r="Z309" s="4"/>
    </row>
    <row r="310" spans="1:26" ht="12" customHeight="1" x14ac:dyDescent="0.25">
      <c r="J310" s="4"/>
      <c r="Z310" s="4"/>
    </row>
    <row r="311" spans="1:26" ht="12" customHeight="1" x14ac:dyDescent="0.25">
      <c r="J311" s="4"/>
      <c r="Z311" s="4"/>
    </row>
    <row r="312" spans="1:26" ht="12" customHeight="1" x14ac:dyDescent="0.25">
      <c r="J312" s="4"/>
      <c r="Z312" s="4"/>
    </row>
    <row r="313" spans="1:26" ht="12" customHeight="1" x14ac:dyDescent="0.25">
      <c r="J313" s="4"/>
      <c r="Z313" s="4"/>
    </row>
    <row r="314" spans="1:26" ht="12" customHeight="1" x14ac:dyDescent="0.25">
      <c r="J314" s="4"/>
      <c r="Z314" s="4"/>
    </row>
    <row r="315" spans="1:26" ht="12" customHeight="1" x14ac:dyDescent="0.25">
      <c r="J315" s="4"/>
      <c r="Z315" s="4"/>
    </row>
    <row r="316" spans="1:26" ht="12" customHeight="1" x14ac:dyDescent="0.25">
      <c r="J316" s="4"/>
      <c r="Z316" s="4"/>
    </row>
    <row r="317" spans="1:26" ht="12" customHeight="1" x14ac:dyDescent="0.25">
      <c r="J317" s="4"/>
      <c r="Z317" s="4"/>
    </row>
    <row r="318" spans="1:26" ht="12" customHeight="1" x14ac:dyDescent="0.25">
      <c r="J318" s="4"/>
      <c r="Z318" s="4"/>
    </row>
    <row r="319" spans="1:26" ht="12" customHeight="1" x14ac:dyDescent="0.25">
      <c r="J319" s="4"/>
      <c r="Z319" s="4"/>
    </row>
    <row r="320" spans="1:26" ht="12" customHeight="1" x14ac:dyDescent="0.25">
      <c r="J320" s="4"/>
      <c r="Z320" s="4"/>
    </row>
    <row r="321" spans="10:26" ht="12" customHeight="1" x14ac:dyDescent="0.25">
      <c r="J321" s="4"/>
      <c r="Z321" s="4"/>
    </row>
    <row r="322" spans="10:26" ht="12" customHeight="1" x14ac:dyDescent="0.25">
      <c r="J322" s="4"/>
      <c r="Z322" s="4"/>
    </row>
    <row r="323" spans="10:26" ht="12" customHeight="1" x14ac:dyDescent="0.25">
      <c r="J323" s="4"/>
      <c r="Z323" s="4"/>
    </row>
    <row r="324" spans="10:26" ht="12" customHeight="1" x14ac:dyDescent="0.25">
      <c r="J324" s="4"/>
      <c r="Z324" s="4"/>
    </row>
    <row r="325" spans="10:26" ht="12" customHeight="1" x14ac:dyDescent="0.25">
      <c r="J325" s="4"/>
      <c r="Z325" s="4"/>
    </row>
    <row r="326" spans="10:26" ht="12" customHeight="1" x14ac:dyDescent="0.25">
      <c r="J326" s="4"/>
      <c r="Z326" s="4"/>
    </row>
    <row r="327" spans="10:26" ht="12" customHeight="1" x14ac:dyDescent="0.25">
      <c r="J327" s="4"/>
      <c r="Z327" s="4"/>
    </row>
    <row r="328" spans="10:26" ht="12" customHeight="1" x14ac:dyDescent="0.25">
      <c r="J328" s="4"/>
      <c r="Z328" s="4"/>
    </row>
    <row r="329" spans="10:26" ht="12" customHeight="1" x14ac:dyDescent="0.25">
      <c r="J329" s="4"/>
      <c r="Z329" s="4"/>
    </row>
    <row r="330" spans="10:26" ht="12" customHeight="1" x14ac:dyDescent="0.25">
      <c r="J330" s="4"/>
      <c r="Z330" s="4"/>
    </row>
    <row r="331" spans="10:26" ht="12" customHeight="1" x14ac:dyDescent="0.25">
      <c r="J331" s="4"/>
      <c r="Z331" s="4"/>
    </row>
    <row r="332" spans="10:26" ht="12" customHeight="1" x14ac:dyDescent="0.25">
      <c r="J332" s="4"/>
      <c r="Z332" s="4"/>
    </row>
    <row r="333" spans="10:26" ht="12" customHeight="1" x14ac:dyDescent="0.25">
      <c r="J333" s="4"/>
      <c r="Z333" s="4"/>
    </row>
    <row r="334" spans="10:26" ht="12" customHeight="1" x14ac:dyDescent="0.25">
      <c r="J334" s="4"/>
      <c r="Z334" s="4"/>
    </row>
    <row r="335" spans="10:26" ht="12" customHeight="1" x14ac:dyDescent="0.25">
      <c r="J335" s="4"/>
      <c r="Z335" s="4"/>
    </row>
    <row r="336" spans="10:26" ht="12" customHeight="1" x14ac:dyDescent="0.25">
      <c r="J336" s="4"/>
      <c r="Z336" s="4"/>
    </row>
    <row r="337" spans="10:26" ht="12" customHeight="1" x14ac:dyDescent="0.25">
      <c r="J337" s="4"/>
      <c r="Z337" s="4"/>
    </row>
    <row r="338" spans="10:26" ht="12" customHeight="1" x14ac:dyDescent="0.25">
      <c r="J338" s="4"/>
      <c r="Z338" s="4"/>
    </row>
    <row r="339" spans="10:26" ht="12" customHeight="1" x14ac:dyDescent="0.25">
      <c r="J339" s="4"/>
      <c r="Z339" s="4"/>
    </row>
    <row r="340" spans="10:26" ht="12" customHeight="1" x14ac:dyDescent="0.25">
      <c r="J340" s="4"/>
      <c r="Z340" s="4"/>
    </row>
    <row r="341" spans="10:26" ht="12" customHeight="1" x14ac:dyDescent="0.25">
      <c r="J341" s="4"/>
      <c r="Z341" s="4"/>
    </row>
    <row r="342" spans="10:26" ht="12" customHeight="1" x14ac:dyDescent="0.25">
      <c r="J342" s="4"/>
      <c r="Z342" s="4"/>
    </row>
    <row r="343" spans="10:26" ht="12" customHeight="1" x14ac:dyDescent="0.25">
      <c r="J343" s="4"/>
      <c r="Z343" s="4"/>
    </row>
    <row r="344" spans="10:26" ht="12" customHeight="1" x14ac:dyDescent="0.25">
      <c r="J344" s="4"/>
      <c r="Z344" s="4"/>
    </row>
    <row r="345" spans="10:26" ht="12" customHeight="1" x14ac:dyDescent="0.25">
      <c r="J345" s="4"/>
      <c r="Z345" s="4"/>
    </row>
    <row r="346" spans="10:26" ht="12" customHeight="1" x14ac:dyDescent="0.25">
      <c r="J346" s="4"/>
      <c r="Z346" s="4"/>
    </row>
    <row r="347" spans="10:26" ht="12" customHeight="1" x14ac:dyDescent="0.25">
      <c r="J347" s="4"/>
      <c r="Z347" s="4"/>
    </row>
    <row r="348" spans="10:26" ht="12" customHeight="1" x14ac:dyDescent="0.25">
      <c r="J348" s="4"/>
      <c r="Z348" s="4"/>
    </row>
    <row r="349" spans="10:26" ht="12" customHeight="1" x14ac:dyDescent="0.25">
      <c r="J349" s="4"/>
      <c r="Z349" s="4"/>
    </row>
    <row r="350" spans="10:26" ht="12" customHeight="1" x14ac:dyDescent="0.25">
      <c r="J350" s="4"/>
      <c r="Z350" s="4"/>
    </row>
    <row r="351" spans="10:26" ht="12" customHeight="1" x14ac:dyDescent="0.25">
      <c r="J351" s="4"/>
      <c r="Z351" s="4"/>
    </row>
    <row r="352" spans="10:26" ht="12" customHeight="1" x14ac:dyDescent="0.25">
      <c r="J352" s="4"/>
      <c r="Z352" s="4"/>
    </row>
    <row r="353" spans="10:26" ht="12" customHeight="1" x14ac:dyDescent="0.25">
      <c r="J353" s="4"/>
      <c r="Z353" s="4"/>
    </row>
    <row r="354" spans="10:26" ht="12" customHeight="1" x14ac:dyDescent="0.25">
      <c r="J354" s="4"/>
      <c r="Z354" s="4"/>
    </row>
    <row r="355" spans="10:26" ht="12" customHeight="1" x14ac:dyDescent="0.25">
      <c r="J355" s="4"/>
      <c r="Z355" s="4"/>
    </row>
    <row r="356" spans="10:26" ht="12" customHeight="1" x14ac:dyDescent="0.25">
      <c r="J356" s="4"/>
      <c r="Z356" s="4"/>
    </row>
    <row r="357" spans="10:26" ht="12" customHeight="1" x14ac:dyDescent="0.25">
      <c r="J357" s="4"/>
      <c r="Z357" s="4"/>
    </row>
    <row r="358" spans="10:26" ht="12" customHeight="1" x14ac:dyDescent="0.25">
      <c r="J358" s="4"/>
      <c r="Z358" s="4"/>
    </row>
    <row r="359" spans="10:26" ht="12" customHeight="1" x14ac:dyDescent="0.25">
      <c r="J359" s="4"/>
      <c r="Z359" s="4"/>
    </row>
    <row r="360" spans="10:26" ht="12" customHeight="1" x14ac:dyDescent="0.25">
      <c r="J360" s="4"/>
      <c r="Z360" s="4"/>
    </row>
    <row r="361" spans="10:26" ht="12" customHeight="1" x14ac:dyDescent="0.25">
      <c r="J361" s="4"/>
      <c r="Z361" s="4"/>
    </row>
    <row r="362" spans="10:26" ht="12" customHeight="1" x14ac:dyDescent="0.25">
      <c r="J362" s="4"/>
      <c r="Z362" s="4"/>
    </row>
    <row r="363" spans="10:26" ht="12" customHeight="1" x14ac:dyDescent="0.25">
      <c r="J363" s="4"/>
      <c r="Z363" s="4"/>
    </row>
    <row r="364" spans="10:26" ht="12" customHeight="1" x14ac:dyDescent="0.25">
      <c r="J364" s="4"/>
      <c r="Z364" s="4"/>
    </row>
    <row r="365" spans="10:26" ht="12" customHeight="1" x14ac:dyDescent="0.25">
      <c r="J365" s="4"/>
      <c r="Z365" s="4"/>
    </row>
    <row r="366" spans="10:26" ht="12" customHeight="1" x14ac:dyDescent="0.25">
      <c r="J366" s="4"/>
      <c r="Z366" s="4"/>
    </row>
    <row r="367" spans="10:26" ht="12" customHeight="1" x14ac:dyDescent="0.25">
      <c r="J367" s="4"/>
      <c r="Z367" s="4"/>
    </row>
    <row r="368" spans="10:26" ht="12" customHeight="1" x14ac:dyDescent="0.25">
      <c r="J368" s="4"/>
      <c r="Z368" s="4"/>
    </row>
    <row r="369" spans="10:26" ht="12" customHeight="1" x14ac:dyDescent="0.25">
      <c r="J369" s="4"/>
      <c r="Z369" s="4"/>
    </row>
    <row r="370" spans="10:26" ht="12" customHeight="1" x14ac:dyDescent="0.25">
      <c r="J370" s="4"/>
      <c r="Z370" s="4"/>
    </row>
    <row r="371" spans="10:26" ht="12" customHeight="1" x14ac:dyDescent="0.25">
      <c r="J371" s="4"/>
      <c r="Z371" s="4"/>
    </row>
    <row r="372" spans="10:26" ht="12" customHeight="1" x14ac:dyDescent="0.25">
      <c r="J372" s="4"/>
      <c r="Z372" s="4"/>
    </row>
    <row r="373" spans="10:26" ht="12" customHeight="1" x14ac:dyDescent="0.25">
      <c r="J373" s="4"/>
      <c r="Z373" s="4"/>
    </row>
    <row r="374" spans="10:26" ht="12" customHeight="1" x14ac:dyDescent="0.25">
      <c r="J374" s="4"/>
      <c r="Z374" s="4"/>
    </row>
    <row r="375" spans="10:26" ht="12" customHeight="1" x14ac:dyDescent="0.25">
      <c r="J375" s="4"/>
      <c r="Z375" s="4"/>
    </row>
    <row r="376" spans="10:26" ht="12" customHeight="1" x14ac:dyDescent="0.25">
      <c r="J376" s="4"/>
      <c r="Z376" s="4"/>
    </row>
    <row r="377" spans="10:26" ht="12" customHeight="1" x14ac:dyDescent="0.25">
      <c r="J377" s="4"/>
      <c r="Z377" s="4"/>
    </row>
    <row r="378" spans="10:26" ht="12" customHeight="1" x14ac:dyDescent="0.25">
      <c r="J378" s="4"/>
      <c r="Z378" s="4"/>
    </row>
    <row r="379" spans="10:26" ht="12" customHeight="1" x14ac:dyDescent="0.25">
      <c r="J379" s="4"/>
      <c r="Z379" s="4"/>
    </row>
    <row r="380" spans="10:26" ht="12" customHeight="1" x14ac:dyDescent="0.25">
      <c r="J380" s="4"/>
      <c r="Z380" s="4"/>
    </row>
    <row r="381" spans="10:26" ht="12" customHeight="1" x14ac:dyDescent="0.25">
      <c r="J381" s="4"/>
      <c r="Z381" s="4"/>
    </row>
    <row r="382" spans="10:26" ht="12" customHeight="1" x14ac:dyDescent="0.25">
      <c r="J382" s="4"/>
      <c r="Z382" s="4"/>
    </row>
    <row r="383" spans="10:26" ht="12" customHeight="1" x14ac:dyDescent="0.25">
      <c r="J383" s="4"/>
      <c r="Z383" s="4"/>
    </row>
    <row r="384" spans="10:26" ht="12" customHeight="1" x14ac:dyDescent="0.25">
      <c r="J384" s="4"/>
      <c r="Z384" s="4"/>
    </row>
    <row r="385" spans="10:26" ht="12" customHeight="1" x14ac:dyDescent="0.25">
      <c r="J385" s="4"/>
      <c r="Z385" s="4"/>
    </row>
    <row r="386" spans="10:26" ht="12" customHeight="1" x14ac:dyDescent="0.25">
      <c r="J386" s="4"/>
      <c r="Z386" s="4"/>
    </row>
    <row r="387" spans="10:26" ht="12" customHeight="1" x14ac:dyDescent="0.25">
      <c r="J387" s="4"/>
      <c r="Z387" s="4"/>
    </row>
    <row r="388" spans="10:26" ht="12" customHeight="1" x14ac:dyDescent="0.25">
      <c r="J388" s="4"/>
      <c r="Z388" s="4"/>
    </row>
    <row r="389" spans="10:26" ht="12" customHeight="1" x14ac:dyDescent="0.25">
      <c r="J389" s="4"/>
      <c r="Z389" s="4"/>
    </row>
    <row r="390" spans="10:26" ht="12" customHeight="1" x14ac:dyDescent="0.25">
      <c r="J390" s="4"/>
      <c r="Z390" s="4"/>
    </row>
    <row r="391" spans="10:26" ht="12" customHeight="1" x14ac:dyDescent="0.25">
      <c r="J391" s="4"/>
      <c r="Z391" s="4"/>
    </row>
    <row r="392" spans="10:26" ht="12" customHeight="1" x14ac:dyDescent="0.25">
      <c r="J392" s="4"/>
      <c r="Z392" s="4"/>
    </row>
    <row r="393" spans="10:26" ht="12" customHeight="1" x14ac:dyDescent="0.25">
      <c r="J393" s="4"/>
      <c r="Z393" s="4"/>
    </row>
    <row r="394" spans="10:26" ht="12" customHeight="1" x14ac:dyDescent="0.25">
      <c r="J394" s="4"/>
      <c r="Z394" s="4"/>
    </row>
    <row r="395" spans="10:26" ht="12" customHeight="1" x14ac:dyDescent="0.25">
      <c r="J395" s="4"/>
      <c r="Z395" s="4"/>
    </row>
    <row r="396" spans="10:26" ht="12" customHeight="1" x14ac:dyDescent="0.25">
      <c r="J396" s="4"/>
      <c r="Z396" s="4"/>
    </row>
    <row r="397" spans="10:26" ht="12" customHeight="1" x14ac:dyDescent="0.25">
      <c r="J397" s="4"/>
      <c r="Z397" s="4"/>
    </row>
    <row r="398" spans="10:26" ht="12" customHeight="1" x14ac:dyDescent="0.25">
      <c r="J398" s="4"/>
      <c r="Z398" s="4"/>
    </row>
    <row r="399" spans="10:26" ht="12" customHeight="1" x14ac:dyDescent="0.25">
      <c r="J399" s="4"/>
      <c r="Z399" s="4"/>
    </row>
    <row r="400" spans="10:26" ht="12" customHeight="1" x14ac:dyDescent="0.25">
      <c r="J400" s="4"/>
      <c r="Z400" s="4"/>
    </row>
    <row r="401" spans="10:26" ht="12" customHeight="1" x14ac:dyDescent="0.25">
      <c r="J401" s="4"/>
      <c r="Z401" s="4"/>
    </row>
    <row r="402" spans="10:26" ht="12" customHeight="1" x14ac:dyDescent="0.25">
      <c r="J402" s="4"/>
      <c r="Z402" s="4"/>
    </row>
    <row r="403" spans="10:26" ht="12" customHeight="1" x14ac:dyDescent="0.25">
      <c r="J403" s="4"/>
      <c r="Z403" s="4"/>
    </row>
    <row r="404" spans="10:26" ht="12" customHeight="1" x14ac:dyDescent="0.25">
      <c r="J404" s="4"/>
      <c r="Z404" s="4"/>
    </row>
    <row r="405" spans="10:26" ht="12" customHeight="1" x14ac:dyDescent="0.25">
      <c r="J405" s="4"/>
      <c r="Z405" s="4"/>
    </row>
    <row r="406" spans="10:26" ht="12" customHeight="1" x14ac:dyDescent="0.25">
      <c r="J406" s="4"/>
      <c r="Z406" s="4"/>
    </row>
    <row r="407" spans="10:26" ht="12" customHeight="1" x14ac:dyDescent="0.25">
      <c r="J407" s="4"/>
      <c r="Z407" s="4"/>
    </row>
    <row r="408" spans="10:26" ht="12" customHeight="1" x14ac:dyDescent="0.25">
      <c r="J408" s="4"/>
      <c r="Z408" s="4"/>
    </row>
    <row r="409" spans="10:26" ht="12" customHeight="1" x14ac:dyDescent="0.25">
      <c r="J409" s="4"/>
      <c r="Z409" s="4"/>
    </row>
    <row r="410" spans="10:26" ht="12" customHeight="1" x14ac:dyDescent="0.25">
      <c r="J410" s="4"/>
      <c r="Z410" s="4"/>
    </row>
    <row r="411" spans="10:26" ht="12" customHeight="1" x14ac:dyDescent="0.25">
      <c r="J411" s="4"/>
      <c r="Z411" s="4"/>
    </row>
    <row r="412" spans="10:26" ht="12" customHeight="1" x14ac:dyDescent="0.25">
      <c r="J412" s="4"/>
      <c r="Z412" s="4"/>
    </row>
    <row r="413" spans="10:26" ht="12" customHeight="1" x14ac:dyDescent="0.25">
      <c r="J413" s="4"/>
      <c r="Z413" s="4"/>
    </row>
    <row r="414" spans="10:26" ht="12" customHeight="1" x14ac:dyDescent="0.25">
      <c r="J414" s="4"/>
      <c r="Z414" s="4"/>
    </row>
    <row r="415" spans="10:26" ht="12" customHeight="1" x14ac:dyDescent="0.25">
      <c r="J415" s="4"/>
      <c r="Z415" s="4"/>
    </row>
    <row r="416" spans="10:26" ht="12" customHeight="1" x14ac:dyDescent="0.25">
      <c r="J416" s="4"/>
      <c r="Z416" s="4"/>
    </row>
    <row r="417" spans="10:26" ht="12" customHeight="1" x14ac:dyDescent="0.25">
      <c r="J417" s="4"/>
      <c r="Z417" s="4"/>
    </row>
    <row r="418" spans="10:26" ht="12" customHeight="1" x14ac:dyDescent="0.25">
      <c r="J418" s="4"/>
      <c r="Z418" s="4"/>
    </row>
    <row r="419" spans="10:26" ht="12" customHeight="1" x14ac:dyDescent="0.25">
      <c r="J419" s="4"/>
      <c r="Z419" s="4"/>
    </row>
    <row r="420" spans="10:26" ht="12" customHeight="1" x14ac:dyDescent="0.25">
      <c r="J420" s="4"/>
      <c r="Z420" s="4"/>
    </row>
    <row r="421" spans="10:26" ht="12" customHeight="1" x14ac:dyDescent="0.25">
      <c r="J421" s="4"/>
      <c r="Z421" s="4"/>
    </row>
    <row r="422" spans="10:26" ht="12" customHeight="1" x14ac:dyDescent="0.25">
      <c r="J422" s="4"/>
      <c r="Z422" s="4"/>
    </row>
    <row r="423" spans="10:26" ht="12" customHeight="1" x14ac:dyDescent="0.25">
      <c r="J423" s="4"/>
      <c r="Z423" s="4"/>
    </row>
    <row r="424" spans="10:26" ht="12" customHeight="1" x14ac:dyDescent="0.25">
      <c r="J424" s="4"/>
      <c r="Z424" s="4"/>
    </row>
    <row r="425" spans="10:26" ht="12" customHeight="1" x14ac:dyDescent="0.25">
      <c r="J425" s="4"/>
      <c r="Z425" s="4"/>
    </row>
    <row r="426" spans="10:26" ht="12" customHeight="1" x14ac:dyDescent="0.25">
      <c r="J426" s="4"/>
      <c r="Z426" s="4"/>
    </row>
    <row r="427" spans="10:26" ht="12" customHeight="1" x14ac:dyDescent="0.25">
      <c r="J427" s="4"/>
      <c r="Z427" s="4"/>
    </row>
    <row r="428" spans="10:26" ht="12" customHeight="1" x14ac:dyDescent="0.25">
      <c r="J428" s="4"/>
      <c r="Z428" s="4"/>
    </row>
    <row r="429" spans="10:26" ht="12" customHeight="1" x14ac:dyDescent="0.25">
      <c r="J429" s="4"/>
      <c r="Z429" s="4"/>
    </row>
    <row r="430" spans="10:26" ht="12" customHeight="1" x14ac:dyDescent="0.25">
      <c r="J430" s="4"/>
      <c r="Z430" s="4"/>
    </row>
    <row r="431" spans="10:26" ht="12" customHeight="1" x14ac:dyDescent="0.25">
      <c r="J431" s="4"/>
      <c r="Z431" s="4"/>
    </row>
    <row r="432" spans="10:26" ht="12" customHeight="1" x14ac:dyDescent="0.25">
      <c r="J432" s="4"/>
      <c r="Z432" s="4"/>
    </row>
    <row r="433" spans="10:26" ht="12" customHeight="1" x14ac:dyDescent="0.25">
      <c r="J433" s="4"/>
      <c r="Z433" s="4"/>
    </row>
    <row r="434" spans="10:26" ht="12" customHeight="1" x14ac:dyDescent="0.25">
      <c r="J434" s="4"/>
      <c r="Z434" s="4"/>
    </row>
    <row r="435" spans="10:26" ht="12" customHeight="1" x14ac:dyDescent="0.25">
      <c r="J435" s="4"/>
      <c r="Z435" s="4"/>
    </row>
    <row r="436" spans="10:26" ht="12" customHeight="1" x14ac:dyDescent="0.25">
      <c r="J436" s="4"/>
      <c r="Z436" s="4"/>
    </row>
    <row r="437" spans="10:26" ht="12" customHeight="1" x14ac:dyDescent="0.25">
      <c r="J437" s="4"/>
      <c r="Z437" s="4"/>
    </row>
    <row r="438" spans="10:26" ht="12" customHeight="1" x14ac:dyDescent="0.25">
      <c r="J438" s="4"/>
      <c r="Z438" s="4"/>
    </row>
    <row r="439" spans="10:26" ht="12" customHeight="1" x14ac:dyDescent="0.25">
      <c r="J439" s="4"/>
      <c r="Z439" s="4"/>
    </row>
    <row r="440" spans="10:26" ht="12" customHeight="1" x14ac:dyDescent="0.25">
      <c r="J440" s="4"/>
      <c r="Z440" s="4"/>
    </row>
    <row r="441" spans="10:26" ht="12" customHeight="1" x14ac:dyDescent="0.25">
      <c r="J441" s="4"/>
      <c r="Z441" s="4"/>
    </row>
    <row r="442" spans="10:26" ht="12" customHeight="1" x14ac:dyDescent="0.25">
      <c r="J442" s="4"/>
      <c r="Z442" s="4"/>
    </row>
    <row r="443" spans="10:26" ht="12" customHeight="1" x14ac:dyDescent="0.25">
      <c r="J443" s="4"/>
      <c r="Z443" s="4"/>
    </row>
    <row r="444" spans="10:26" ht="12" customHeight="1" x14ac:dyDescent="0.25">
      <c r="J444" s="4"/>
      <c r="Z444" s="4"/>
    </row>
    <row r="445" spans="10:26" ht="12" customHeight="1" x14ac:dyDescent="0.25">
      <c r="J445" s="4"/>
      <c r="Z445" s="4"/>
    </row>
    <row r="446" spans="10:26" ht="12" customHeight="1" x14ac:dyDescent="0.25">
      <c r="J446" s="4"/>
      <c r="Z446" s="4"/>
    </row>
    <row r="447" spans="10:26" ht="12" customHeight="1" x14ac:dyDescent="0.25">
      <c r="J447" s="4"/>
      <c r="Z447" s="4"/>
    </row>
    <row r="448" spans="10:26" ht="12" customHeight="1" x14ac:dyDescent="0.25">
      <c r="J448" s="4"/>
      <c r="Z448" s="4"/>
    </row>
    <row r="449" spans="10:26" ht="12" customHeight="1" x14ac:dyDescent="0.25">
      <c r="J449" s="4"/>
      <c r="Z449" s="4"/>
    </row>
    <row r="450" spans="10:26" ht="12" customHeight="1" x14ac:dyDescent="0.25">
      <c r="J450" s="4"/>
      <c r="Z450" s="4"/>
    </row>
    <row r="451" spans="10:26" ht="12" customHeight="1" x14ac:dyDescent="0.25">
      <c r="J451" s="4"/>
      <c r="Z451" s="4"/>
    </row>
    <row r="452" spans="10:26" ht="12" customHeight="1" x14ac:dyDescent="0.25">
      <c r="J452" s="4"/>
      <c r="Z452" s="4"/>
    </row>
    <row r="453" spans="10:26" ht="12" customHeight="1" x14ac:dyDescent="0.25">
      <c r="J453" s="4"/>
      <c r="Z453" s="4"/>
    </row>
    <row r="454" spans="10:26" ht="12" customHeight="1" x14ac:dyDescent="0.25">
      <c r="J454" s="4"/>
      <c r="Z454" s="4"/>
    </row>
    <row r="455" spans="10:26" ht="12" customHeight="1" x14ac:dyDescent="0.25">
      <c r="J455" s="4"/>
      <c r="Z455" s="4"/>
    </row>
    <row r="456" spans="10:26" ht="12" customHeight="1" x14ac:dyDescent="0.25">
      <c r="J456" s="4"/>
      <c r="Z456" s="4"/>
    </row>
    <row r="457" spans="10:26" ht="12" customHeight="1" x14ac:dyDescent="0.25">
      <c r="J457" s="4"/>
      <c r="Z457" s="4"/>
    </row>
    <row r="458" spans="10:26" ht="12" customHeight="1" x14ac:dyDescent="0.25">
      <c r="J458" s="4"/>
      <c r="Z458" s="4"/>
    </row>
    <row r="459" spans="10:26" ht="12" customHeight="1" x14ac:dyDescent="0.25">
      <c r="J459" s="4"/>
      <c r="Z459" s="4"/>
    </row>
    <row r="460" spans="10:26" ht="12" customHeight="1" x14ac:dyDescent="0.25">
      <c r="J460" s="4"/>
      <c r="Z460" s="4"/>
    </row>
    <row r="461" spans="10:26" ht="12" customHeight="1" x14ac:dyDescent="0.25">
      <c r="J461" s="4"/>
      <c r="Z461" s="4"/>
    </row>
    <row r="462" spans="10:26" ht="12" customHeight="1" x14ac:dyDescent="0.25">
      <c r="J462" s="4"/>
      <c r="Z462" s="4"/>
    </row>
    <row r="463" spans="10:26" ht="12" customHeight="1" x14ac:dyDescent="0.25">
      <c r="J463" s="4"/>
      <c r="Z463" s="4"/>
    </row>
    <row r="464" spans="10:26" ht="12" customHeight="1" x14ac:dyDescent="0.25">
      <c r="J464" s="4"/>
      <c r="Z464" s="4"/>
    </row>
    <row r="465" spans="10:26" ht="12" customHeight="1" x14ac:dyDescent="0.25">
      <c r="J465" s="4"/>
      <c r="Z465" s="4"/>
    </row>
    <row r="466" spans="10:26" ht="12" customHeight="1" x14ac:dyDescent="0.25">
      <c r="J466" s="4"/>
      <c r="Z466" s="4"/>
    </row>
    <row r="467" spans="10:26" ht="12" customHeight="1" x14ac:dyDescent="0.25">
      <c r="J467" s="4"/>
      <c r="Z467" s="4"/>
    </row>
    <row r="468" spans="10:26" ht="12" customHeight="1" x14ac:dyDescent="0.25">
      <c r="J468" s="4"/>
      <c r="Z468" s="4"/>
    </row>
    <row r="469" spans="10:26" ht="12" customHeight="1" x14ac:dyDescent="0.25">
      <c r="J469" s="4"/>
      <c r="Z469" s="4"/>
    </row>
    <row r="470" spans="10:26" ht="12" customHeight="1" x14ac:dyDescent="0.25">
      <c r="J470" s="4"/>
      <c r="Z470" s="4"/>
    </row>
    <row r="471" spans="10:26" ht="12" customHeight="1" x14ac:dyDescent="0.25">
      <c r="J471" s="4"/>
      <c r="Z471" s="4"/>
    </row>
    <row r="472" spans="10:26" ht="12" customHeight="1" x14ac:dyDescent="0.25">
      <c r="J472" s="4"/>
      <c r="Z472" s="4"/>
    </row>
    <row r="473" spans="10:26" ht="12" customHeight="1" x14ac:dyDescent="0.25">
      <c r="J473" s="4"/>
      <c r="Z473" s="4"/>
    </row>
    <row r="474" spans="10:26" ht="12" customHeight="1" x14ac:dyDescent="0.25">
      <c r="J474" s="4"/>
      <c r="Z474" s="4"/>
    </row>
    <row r="475" spans="10:26" ht="12" customHeight="1" x14ac:dyDescent="0.25">
      <c r="J475" s="4"/>
      <c r="Z475" s="4"/>
    </row>
    <row r="476" spans="10:26" ht="12" customHeight="1" x14ac:dyDescent="0.25">
      <c r="J476" s="4"/>
      <c r="Z476" s="4"/>
    </row>
    <row r="477" spans="10:26" ht="12" customHeight="1" x14ac:dyDescent="0.25">
      <c r="J477" s="4"/>
      <c r="Z477" s="4"/>
    </row>
    <row r="478" spans="10:26" ht="12" customHeight="1" x14ac:dyDescent="0.25">
      <c r="J478" s="4"/>
      <c r="Z478" s="4"/>
    </row>
    <row r="479" spans="10:26" ht="12" customHeight="1" x14ac:dyDescent="0.25">
      <c r="J479" s="4"/>
      <c r="Z479" s="4"/>
    </row>
    <row r="480" spans="10:26" ht="12" customHeight="1" x14ac:dyDescent="0.25">
      <c r="J480" s="4"/>
      <c r="Z480" s="4"/>
    </row>
    <row r="481" spans="10:26" ht="12" customHeight="1" x14ac:dyDescent="0.25">
      <c r="J481" s="4"/>
      <c r="Z481" s="4"/>
    </row>
    <row r="482" spans="10:26" ht="12" customHeight="1" x14ac:dyDescent="0.25">
      <c r="J482" s="4"/>
      <c r="Z482" s="4"/>
    </row>
    <row r="483" spans="10:26" ht="12" customHeight="1" x14ac:dyDescent="0.25">
      <c r="J483" s="4"/>
      <c r="Z483" s="4"/>
    </row>
    <row r="484" spans="10:26" ht="12" customHeight="1" x14ac:dyDescent="0.25">
      <c r="J484" s="4"/>
      <c r="Z484" s="4"/>
    </row>
    <row r="485" spans="10:26" ht="12" customHeight="1" x14ac:dyDescent="0.25">
      <c r="J485" s="4"/>
      <c r="Z485" s="4"/>
    </row>
    <row r="486" spans="10:26" ht="12" customHeight="1" x14ac:dyDescent="0.25">
      <c r="J486" s="4"/>
      <c r="Z486" s="4"/>
    </row>
    <row r="487" spans="10:26" ht="12" customHeight="1" x14ac:dyDescent="0.25">
      <c r="J487" s="4"/>
      <c r="Z487" s="4"/>
    </row>
    <row r="488" spans="10:26" ht="12" customHeight="1" x14ac:dyDescent="0.25">
      <c r="J488" s="4"/>
      <c r="Z488" s="4"/>
    </row>
    <row r="489" spans="10:26" ht="12" customHeight="1" x14ac:dyDescent="0.25">
      <c r="J489" s="4"/>
      <c r="Z489" s="4"/>
    </row>
    <row r="490" spans="10:26" ht="12" customHeight="1" x14ac:dyDescent="0.25">
      <c r="J490" s="4"/>
      <c r="Z490" s="4"/>
    </row>
    <row r="491" spans="10:26" ht="12" customHeight="1" x14ac:dyDescent="0.25">
      <c r="J491" s="4"/>
      <c r="Z491" s="4"/>
    </row>
    <row r="492" spans="10:26" ht="12" customHeight="1" x14ac:dyDescent="0.25">
      <c r="J492" s="4"/>
      <c r="Z492" s="4"/>
    </row>
    <row r="493" spans="10:26" ht="12" customHeight="1" x14ac:dyDescent="0.25">
      <c r="J493" s="4"/>
      <c r="Z493" s="4"/>
    </row>
    <row r="494" spans="10:26" ht="12" customHeight="1" x14ac:dyDescent="0.25">
      <c r="J494" s="4"/>
      <c r="Z494" s="4"/>
    </row>
    <row r="495" spans="10:26" ht="12" customHeight="1" x14ac:dyDescent="0.25">
      <c r="J495" s="4"/>
      <c r="Z495" s="4"/>
    </row>
    <row r="496" spans="10:26" ht="12" customHeight="1" x14ac:dyDescent="0.25">
      <c r="J496" s="4"/>
      <c r="Z496" s="4"/>
    </row>
    <row r="497" spans="10:26" ht="12" customHeight="1" x14ac:dyDescent="0.25">
      <c r="J497" s="4"/>
      <c r="Z497" s="4"/>
    </row>
    <row r="498" spans="10:26" ht="12" customHeight="1" x14ac:dyDescent="0.25">
      <c r="J498" s="4"/>
      <c r="Z498" s="4"/>
    </row>
    <row r="499" spans="10:26" ht="12" customHeight="1" x14ac:dyDescent="0.25">
      <c r="J499" s="4"/>
      <c r="Z499" s="4"/>
    </row>
    <row r="500" spans="10:26" ht="12" customHeight="1" x14ac:dyDescent="0.25">
      <c r="J500" s="4"/>
      <c r="Z500" s="4"/>
    </row>
    <row r="501" spans="10:26" ht="12" customHeight="1" x14ac:dyDescent="0.25">
      <c r="J501" s="4"/>
      <c r="Z501" s="4"/>
    </row>
    <row r="502" spans="10:26" ht="12" customHeight="1" x14ac:dyDescent="0.25">
      <c r="J502" s="4"/>
      <c r="Z502" s="4"/>
    </row>
    <row r="503" spans="10:26" ht="12" customHeight="1" x14ac:dyDescent="0.25">
      <c r="J503" s="4"/>
      <c r="Z503" s="4"/>
    </row>
    <row r="504" spans="10:26" ht="12" customHeight="1" x14ac:dyDescent="0.25">
      <c r="J504" s="4"/>
      <c r="Z504" s="4"/>
    </row>
    <row r="505" spans="10:26" ht="12" customHeight="1" x14ac:dyDescent="0.25">
      <c r="J505" s="4"/>
      <c r="Z505" s="4"/>
    </row>
    <row r="506" spans="10:26" ht="12" customHeight="1" x14ac:dyDescent="0.25">
      <c r="J506" s="4"/>
      <c r="Z506" s="4"/>
    </row>
    <row r="507" spans="10:26" ht="12" customHeight="1" x14ac:dyDescent="0.25">
      <c r="J507" s="4"/>
      <c r="Z507" s="4"/>
    </row>
    <row r="508" spans="10:26" ht="12" customHeight="1" x14ac:dyDescent="0.25">
      <c r="J508" s="4"/>
      <c r="Z508" s="4"/>
    </row>
    <row r="509" spans="10:26" ht="12" customHeight="1" x14ac:dyDescent="0.25">
      <c r="J509" s="4"/>
      <c r="Z509" s="4"/>
    </row>
    <row r="510" spans="10:26" ht="12" customHeight="1" x14ac:dyDescent="0.25">
      <c r="J510" s="4"/>
      <c r="Z510" s="4"/>
    </row>
    <row r="511" spans="10:26" ht="12" customHeight="1" x14ac:dyDescent="0.25">
      <c r="J511" s="4"/>
      <c r="Z511" s="4"/>
    </row>
    <row r="512" spans="10:26" ht="12" customHeight="1" x14ac:dyDescent="0.25">
      <c r="J512" s="4"/>
      <c r="Z512" s="4"/>
    </row>
    <row r="513" spans="10:26" ht="12" customHeight="1" x14ac:dyDescent="0.25">
      <c r="J513" s="4"/>
      <c r="Z513" s="4"/>
    </row>
    <row r="514" spans="10:26" ht="12" customHeight="1" x14ac:dyDescent="0.25">
      <c r="J514" s="4"/>
      <c r="Z514" s="4"/>
    </row>
    <row r="515" spans="10:26" ht="12" customHeight="1" x14ac:dyDescent="0.25">
      <c r="J515" s="4"/>
      <c r="Z515" s="4"/>
    </row>
    <row r="516" spans="10:26" ht="12" customHeight="1" x14ac:dyDescent="0.25">
      <c r="J516" s="4"/>
      <c r="Z516" s="4"/>
    </row>
    <row r="517" spans="10:26" ht="12" customHeight="1" x14ac:dyDescent="0.25">
      <c r="J517" s="4"/>
      <c r="Z517" s="4"/>
    </row>
    <row r="518" spans="10:26" ht="12" customHeight="1" x14ac:dyDescent="0.25">
      <c r="J518" s="4"/>
      <c r="Z518" s="4"/>
    </row>
    <row r="519" spans="10:26" ht="12" customHeight="1" x14ac:dyDescent="0.25">
      <c r="J519" s="4"/>
      <c r="Z519" s="4"/>
    </row>
    <row r="520" spans="10:26" ht="12" customHeight="1" x14ac:dyDescent="0.25">
      <c r="J520" s="4"/>
      <c r="Z520" s="4"/>
    </row>
    <row r="521" spans="10:26" ht="12" customHeight="1" x14ac:dyDescent="0.25">
      <c r="J521" s="4"/>
      <c r="Z521" s="4"/>
    </row>
    <row r="522" spans="10:26" ht="12" customHeight="1" x14ac:dyDescent="0.25">
      <c r="J522" s="4"/>
      <c r="Z522" s="4"/>
    </row>
    <row r="523" spans="10:26" ht="12" customHeight="1" x14ac:dyDescent="0.25">
      <c r="J523" s="4"/>
      <c r="Z523" s="4"/>
    </row>
    <row r="524" spans="10:26" ht="12" customHeight="1" x14ac:dyDescent="0.25">
      <c r="J524" s="4"/>
      <c r="Z524" s="4"/>
    </row>
    <row r="525" spans="10:26" ht="12" customHeight="1" x14ac:dyDescent="0.25">
      <c r="J525" s="4"/>
      <c r="Z525" s="4"/>
    </row>
    <row r="526" spans="10:26" ht="12" customHeight="1" x14ac:dyDescent="0.25">
      <c r="J526" s="4"/>
      <c r="Z526" s="4"/>
    </row>
    <row r="527" spans="10:26" ht="12" customHeight="1" x14ac:dyDescent="0.25">
      <c r="J527" s="4"/>
      <c r="Z527" s="4"/>
    </row>
    <row r="528" spans="10:26" ht="12" customHeight="1" x14ac:dyDescent="0.25">
      <c r="J528" s="4"/>
      <c r="Z528" s="4"/>
    </row>
    <row r="529" spans="10:26" ht="12" customHeight="1" x14ac:dyDescent="0.25">
      <c r="J529" s="4"/>
      <c r="Z529" s="4"/>
    </row>
    <row r="530" spans="10:26" ht="12" customHeight="1" x14ac:dyDescent="0.25">
      <c r="J530" s="4"/>
      <c r="Z530" s="4"/>
    </row>
    <row r="531" spans="10:26" ht="12" customHeight="1" x14ac:dyDescent="0.25">
      <c r="J531" s="4"/>
      <c r="Z531" s="4"/>
    </row>
    <row r="532" spans="10:26" ht="12" customHeight="1" x14ac:dyDescent="0.25">
      <c r="J532" s="4"/>
      <c r="Z532" s="4"/>
    </row>
    <row r="533" spans="10:26" ht="12" customHeight="1" x14ac:dyDescent="0.25">
      <c r="J533" s="4"/>
      <c r="Z533" s="4"/>
    </row>
    <row r="534" spans="10:26" ht="12" customHeight="1" x14ac:dyDescent="0.25">
      <c r="J534" s="4"/>
      <c r="Z534" s="4"/>
    </row>
    <row r="535" spans="10:26" ht="12" customHeight="1" x14ac:dyDescent="0.25">
      <c r="J535" s="4"/>
      <c r="Z535" s="4"/>
    </row>
    <row r="536" spans="10:26" ht="12" customHeight="1" x14ac:dyDescent="0.25">
      <c r="J536" s="4"/>
      <c r="Z536" s="4"/>
    </row>
    <row r="537" spans="10:26" ht="12" customHeight="1" x14ac:dyDescent="0.25">
      <c r="J537" s="4"/>
      <c r="Z537" s="4"/>
    </row>
    <row r="538" spans="10:26" ht="12" customHeight="1" x14ac:dyDescent="0.25">
      <c r="J538" s="4"/>
      <c r="Z538" s="4"/>
    </row>
    <row r="539" spans="10:26" ht="12" customHeight="1" x14ac:dyDescent="0.25">
      <c r="J539" s="4"/>
      <c r="Z539" s="4"/>
    </row>
    <row r="540" spans="10:26" ht="12" customHeight="1" x14ac:dyDescent="0.25">
      <c r="J540" s="4"/>
      <c r="Z540" s="4"/>
    </row>
    <row r="541" spans="10:26" ht="12" customHeight="1" x14ac:dyDescent="0.25">
      <c r="J541" s="4"/>
      <c r="Z541" s="4"/>
    </row>
    <row r="542" spans="10:26" ht="12" customHeight="1" x14ac:dyDescent="0.25">
      <c r="J542" s="4"/>
      <c r="Z542" s="4"/>
    </row>
    <row r="543" spans="10:26" ht="12" customHeight="1" x14ac:dyDescent="0.25">
      <c r="J543" s="4"/>
      <c r="Z543" s="4"/>
    </row>
    <row r="544" spans="10:26" ht="12" customHeight="1" x14ac:dyDescent="0.25">
      <c r="J544" s="4"/>
      <c r="Z544" s="4"/>
    </row>
    <row r="545" spans="10:26" ht="12" customHeight="1" x14ac:dyDescent="0.25">
      <c r="J545" s="4"/>
      <c r="Z545" s="4"/>
    </row>
    <row r="546" spans="10:26" ht="12" customHeight="1" x14ac:dyDescent="0.25">
      <c r="J546" s="4"/>
      <c r="Z546" s="4"/>
    </row>
    <row r="547" spans="10:26" ht="12" customHeight="1" x14ac:dyDescent="0.25">
      <c r="J547" s="4"/>
      <c r="Z547" s="4"/>
    </row>
    <row r="548" spans="10:26" ht="12" customHeight="1" x14ac:dyDescent="0.25">
      <c r="J548" s="4"/>
      <c r="Z548" s="4"/>
    </row>
    <row r="549" spans="10:26" ht="12" customHeight="1" x14ac:dyDescent="0.25">
      <c r="J549" s="4"/>
      <c r="Z549" s="4"/>
    </row>
    <row r="550" spans="10:26" ht="12" customHeight="1" x14ac:dyDescent="0.25">
      <c r="J550" s="4"/>
      <c r="Z550" s="4"/>
    </row>
    <row r="551" spans="10:26" ht="12" customHeight="1" x14ac:dyDescent="0.25">
      <c r="J551" s="4"/>
      <c r="Z551" s="4"/>
    </row>
    <row r="552" spans="10:26" ht="12" customHeight="1" x14ac:dyDescent="0.25">
      <c r="J552" s="4"/>
      <c r="Z552" s="4"/>
    </row>
    <row r="553" spans="10:26" ht="12" customHeight="1" x14ac:dyDescent="0.25">
      <c r="J553" s="4"/>
      <c r="Z553" s="4"/>
    </row>
    <row r="554" spans="10:26" ht="12" customHeight="1" x14ac:dyDescent="0.25">
      <c r="J554" s="4"/>
      <c r="Z554" s="4"/>
    </row>
    <row r="555" spans="10:26" ht="12" customHeight="1" x14ac:dyDescent="0.25">
      <c r="J555" s="4"/>
      <c r="Z555" s="4"/>
    </row>
    <row r="556" spans="10:26" ht="12" customHeight="1" x14ac:dyDescent="0.25">
      <c r="J556" s="4"/>
      <c r="Z556" s="4"/>
    </row>
    <row r="557" spans="10:26" ht="12" customHeight="1" x14ac:dyDescent="0.25">
      <c r="J557" s="4"/>
      <c r="Z557" s="4"/>
    </row>
    <row r="558" spans="10:26" ht="12" customHeight="1" x14ac:dyDescent="0.25">
      <c r="J558" s="4"/>
      <c r="Z558" s="4"/>
    </row>
    <row r="559" spans="10:26" ht="12" customHeight="1" x14ac:dyDescent="0.25">
      <c r="J559" s="4"/>
      <c r="Z559" s="4"/>
    </row>
    <row r="560" spans="10:26" ht="12" customHeight="1" x14ac:dyDescent="0.25">
      <c r="J560" s="4"/>
      <c r="Z560" s="4"/>
    </row>
    <row r="561" spans="10:26" ht="12" customHeight="1" x14ac:dyDescent="0.25">
      <c r="J561" s="4"/>
      <c r="Z561" s="4"/>
    </row>
    <row r="562" spans="10:26" ht="12" customHeight="1" x14ac:dyDescent="0.25">
      <c r="J562" s="4"/>
      <c r="Z562" s="4"/>
    </row>
    <row r="563" spans="10:26" ht="12" customHeight="1" x14ac:dyDescent="0.25">
      <c r="J563" s="4"/>
      <c r="Z563" s="4"/>
    </row>
    <row r="564" spans="10:26" ht="12" customHeight="1" x14ac:dyDescent="0.25">
      <c r="J564" s="4"/>
      <c r="Z564" s="4"/>
    </row>
    <row r="565" spans="10:26" ht="12" customHeight="1" x14ac:dyDescent="0.25">
      <c r="J565" s="4"/>
      <c r="Z565" s="4"/>
    </row>
    <row r="566" spans="10:26" ht="12" customHeight="1" x14ac:dyDescent="0.25">
      <c r="J566" s="4"/>
      <c r="Z566" s="4"/>
    </row>
    <row r="567" spans="10:26" ht="12" customHeight="1" x14ac:dyDescent="0.25">
      <c r="J567" s="4"/>
      <c r="Z567" s="4"/>
    </row>
    <row r="568" spans="10:26" ht="12" customHeight="1" x14ac:dyDescent="0.25">
      <c r="J568" s="4"/>
      <c r="Z568" s="4"/>
    </row>
    <row r="569" spans="10:26" ht="12" customHeight="1" x14ac:dyDescent="0.25">
      <c r="J569" s="4"/>
      <c r="Z569" s="4"/>
    </row>
    <row r="570" spans="10:26" ht="12" customHeight="1" x14ac:dyDescent="0.25">
      <c r="J570" s="4"/>
      <c r="Z570" s="4"/>
    </row>
    <row r="571" spans="10:26" ht="12" customHeight="1" x14ac:dyDescent="0.25">
      <c r="J571" s="4"/>
      <c r="Z571" s="4"/>
    </row>
    <row r="572" spans="10:26" ht="12" customHeight="1" x14ac:dyDescent="0.25">
      <c r="J572" s="4"/>
      <c r="Z572" s="4"/>
    </row>
    <row r="573" spans="10:26" ht="12" customHeight="1" x14ac:dyDescent="0.25">
      <c r="J573" s="4"/>
      <c r="Z573" s="4"/>
    </row>
    <row r="574" spans="10:26" ht="12" customHeight="1" x14ac:dyDescent="0.25">
      <c r="J574" s="4"/>
      <c r="Z574" s="4"/>
    </row>
    <row r="575" spans="10:26" ht="12" customHeight="1" x14ac:dyDescent="0.25">
      <c r="J575" s="4"/>
      <c r="Z575" s="4"/>
    </row>
    <row r="576" spans="10:26" ht="12" customHeight="1" x14ac:dyDescent="0.25">
      <c r="J576" s="4"/>
      <c r="Z576" s="4"/>
    </row>
    <row r="577" spans="10:26" ht="12" customHeight="1" x14ac:dyDescent="0.25">
      <c r="J577" s="4"/>
      <c r="Z577" s="4"/>
    </row>
    <row r="578" spans="10:26" ht="12" customHeight="1" x14ac:dyDescent="0.25">
      <c r="J578" s="4"/>
      <c r="Z578" s="4"/>
    </row>
    <row r="579" spans="10:26" ht="12" customHeight="1" x14ac:dyDescent="0.25">
      <c r="J579" s="4"/>
      <c r="Z579" s="4"/>
    </row>
    <row r="580" spans="10:26" ht="12" customHeight="1" x14ac:dyDescent="0.25">
      <c r="J580" s="4"/>
      <c r="Z580" s="4"/>
    </row>
    <row r="581" spans="10:26" ht="12" customHeight="1" x14ac:dyDescent="0.25">
      <c r="J581" s="4"/>
      <c r="Z581" s="4"/>
    </row>
    <row r="582" spans="10:26" ht="12" customHeight="1" x14ac:dyDescent="0.25">
      <c r="J582" s="4"/>
      <c r="Z582" s="4"/>
    </row>
    <row r="583" spans="10:26" ht="12" customHeight="1" x14ac:dyDescent="0.25">
      <c r="J583" s="4"/>
      <c r="Z583" s="4"/>
    </row>
    <row r="584" spans="10:26" ht="12" customHeight="1" x14ac:dyDescent="0.25">
      <c r="J584" s="4"/>
      <c r="Z584" s="4"/>
    </row>
    <row r="585" spans="10:26" ht="12" customHeight="1" x14ac:dyDescent="0.25">
      <c r="J585" s="4"/>
      <c r="Z585" s="4"/>
    </row>
    <row r="586" spans="10:26" ht="12" customHeight="1" x14ac:dyDescent="0.25">
      <c r="J586" s="4"/>
      <c r="Z586" s="4"/>
    </row>
    <row r="587" spans="10:26" ht="12" customHeight="1" x14ac:dyDescent="0.25">
      <c r="J587" s="4"/>
      <c r="Z587" s="4"/>
    </row>
    <row r="588" spans="10:26" ht="12" customHeight="1" x14ac:dyDescent="0.25">
      <c r="J588" s="4"/>
      <c r="Z588" s="4"/>
    </row>
    <row r="589" spans="10:26" ht="12" customHeight="1" x14ac:dyDescent="0.25">
      <c r="J589" s="4"/>
      <c r="Z589" s="4"/>
    </row>
    <row r="590" spans="10:26" ht="12" customHeight="1" x14ac:dyDescent="0.25">
      <c r="J590" s="4"/>
      <c r="Z590" s="4"/>
    </row>
    <row r="591" spans="10:26" ht="12" customHeight="1" x14ac:dyDescent="0.25">
      <c r="J591" s="4"/>
      <c r="Z591" s="4"/>
    </row>
    <row r="592" spans="10:26" ht="12" customHeight="1" x14ac:dyDescent="0.25">
      <c r="J592" s="4"/>
      <c r="Z592" s="4"/>
    </row>
    <row r="593" spans="10:26" ht="12" customHeight="1" x14ac:dyDescent="0.25">
      <c r="J593" s="4"/>
      <c r="Z593" s="4"/>
    </row>
    <row r="594" spans="10:26" ht="12" customHeight="1" x14ac:dyDescent="0.25">
      <c r="J594" s="4"/>
      <c r="Z594" s="4"/>
    </row>
    <row r="595" spans="10:26" ht="12" customHeight="1" x14ac:dyDescent="0.25">
      <c r="J595" s="4"/>
      <c r="Z595" s="4"/>
    </row>
    <row r="596" spans="10:26" ht="12" customHeight="1" x14ac:dyDescent="0.25">
      <c r="J596" s="4"/>
      <c r="Z596" s="4"/>
    </row>
    <row r="597" spans="10:26" ht="12" customHeight="1" x14ac:dyDescent="0.25">
      <c r="J597" s="4"/>
      <c r="Z597" s="4"/>
    </row>
    <row r="598" spans="10:26" ht="12" customHeight="1" x14ac:dyDescent="0.25">
      <c r="J598" s="4"/>
      <c r="Z598" s="4"/>
    </row>
    <row r="599" spans="10:26" ht="12" customHeight="1" x14ac:dyDescent="0.25">
      <c r="J599" s="4"/>
      <c r="Z599" s="4"/>
    </row>
    <row r="600" spans="10:26" ht="12" customHeight="1" x14ac:dyDescent="0.25">
      <c r="J600" s="4"/>
      <c r="Z600" s="4"/>
    </row>
    <row r="601" spans="10:26" ht="12" customHeight="1" x14ac:dyDescent="0.25">
      <c r="J601" s="4"/>
      <c r="Z601" s="4"/>
    </row>
    <row r="602" spans="10:26" ht="12" customHeight="1" x14ac:dyDescent="0.25">
      <c r="J602" s="4"/>
      <c r="Z602" s="4"/>
    </row>
    <row r="603" spans="10:26" ht="12" customHeight="1" x14ac:dyDescent="0.25">
      <c r="J603" s="4"/>
      <c r="Z603" s="4"/>
    </row>
    <row r="604" spans="10:26" ht="12" customHeight="1" x14ac:dyDescent="0.25">
      <c r="J604" s="4"/>
      <c r="Z604" s="4"/>
    </row>
    <row r="605" spans="10:26" ht="12" customHeight="1" x14ac:dyDescent="0.25">
      <c r="J605" s="4"/>
      <c r="Z605" s="4"/>
    </row>
    <row r="606" spans="10:26" ht="12" customHeight="1" x14ac:dyDescent="0.25">
      <c r="J606" s="4"/>
      <c r="Z606" s="4"/>
    </row>
    <row r="607" spans="10:26" ht="12" customHeight="1" x14ac:dyDescent="0.25">
      <c r="J607" s="4"/>
      <c r="Z607" s="4"/>
    </row>
    <row r="608" spans="10:26" ht="12" customHeight="1" x14ac:dyDescent="0.25">
      <c r="J608" s="4"/>
      <c r="Z608" s="4"/>
    </row>
    <row r="609" spans="10:26" ht="12" customHeight="1" x14ac:dyDescent="0.25">
      <c r="J609" s="4"/>
      <c r="Z609" s="4"/>
    </row>
    <row r="610" spans="10:26" ht="12" customHeight="1" x14ac:dyDescent="0.25">
      <c r="J610" s="4"/>
      <c r="Z610" s="4"/>
    </row>
    <row r="611" spans="10:26" ht="12" customHeight="1" x14ac:dyDescent="0.25">
      <c r="J611" s="4"/>
      <c r="Z611" s="4"/>
    </row>
    <row r="612" spans="10:26" ht="12" customHeight="1" x14ac:dyDescent="0.25">
      <c r="J612" s="4"/>
      <c r="Z612" s="4"/>
    </row>
    <row r="613" spans="10:26" ht="12" customHeight="1" x14ac:dyDescent="0.25">
      <c r="J613" s="4"/>
      <c r="Z613" s="4"/>
    </row>
    <row r="614" spans="10:26" ht="12" customHeight="1" x14ac:dyDescent="0.25">
      <c r="J614" s="4"/>
      <c r="Z614" s="4"/>
    </row>
    <row r="615" spans="10:26" ht="12" customHeight="1" x14ac:dyDescent="0.25">
      <c r="J615" s="4"/>
      <c r="Z615" s="4"/>
    </row>
    <row r="616" spans="10:26" ht="12" customHeight="1" x14ac:dyDescent="0.25">
      <c r="J616" s="4"/>
      <c r="Z616" s="4"/>
    </row>
    <row r="617" spans="10:26" ht="12" customHeight="1" x14ac:dyDescent="0.25">
      <c r="J617" s="4"/>
      <c r="Z617" s="4"/>
    </row>
    <row r="618" spans="10:26" ht="12" customHeight="1" x14ac:dyDescent="0.25">
      <c r="J618" s="4"/>
      <c r="Z618" s="4"/>
    </row>
    <row r="619" spans="10:26" ht="12" customHeight="1" x14ac:dyDescent="0.25">
      <c r="J619" s="4"/>
      <c r="Z619" s="4"/>
    </row>
    <row r="620" spans="10:26" ht="12" customHeight="1" x14ac:dyDescent="0.25">
      <c r="J620" s="4"/>
      <c r="Z620" s="4"/>
    </row>
    <row r="621" spans="10:26" ht="12" customHeight="1" x14ac:dyDescent="0.25">
      <c r="J621" s="4"/>
      <c r="Z621" s="4"/>
    </row>
    <row r="622" spans="10:26" ht="12" customHeight="1" x14ac:dyDescent="0.25">
      <c r="J622" s="4"/>
      <c r="Z622" s="4"/>
    </row>
    <row r="623" spans="10:26" ht="12" customHeight="1" x14ac:dyDescent="0.25">
      <c r="J623" s="4"/>
      <c r="Z623" s="4"/>
    </row>
    <row r="624" spans="10:26" ht="12" customHeight="1" x14ac:dyDescent="0.25">
      <c r="J624" s="4"/>
      <c r="Z624" s="4"/>
    </row>
    <row r="625" spans="10:26" ht="12" customHeight="1" x14ac:dyDescent="0.25">
      <c r="J625" s="4"/>
      <c r="Z625" s="4"/>
    </row>
    <row r="626" spans="10:26" ht="12" customHeight="1" x14ac:dyDescent="0.25">
      <c r="J626" s="4"/>
      <c r="Z626" s="4"/>
    </row>
    <row r="627" spans="10:26" ht="12" customHeight="1" x14ac:dyDescent="0.25">
      <c r="J627" s="4"/>
      <c r="Z627" s="4"/>
    </row>
    <row r="628" spans="10:26" ht="12" customHeight="1" x14ac:dyDescent="0.25">
      <c r="J628" s="4"/>
      <c r="Z628" s="4"/>
    </row>
    <row r="629" spans="10:26" ht="12" customHeight="1" x14ac:dyDescent="0.25">
      <c r="J629" s="4"/>
      <c r="Z629" s="4"/>
    </row>
    <row r="630" spans="10:26" ht="12" customHeight="1" x14ac:dyDescent="0.25">
      <c r="J630" s="4"/>
      <c r="Z630" s="4"/>
    </row>
    <row r="631" spans="10:26" ht="12" customHeight="1" x14ac:dyDescent="0.25">
      <c r="J631" s="4"/>
      <c r="Z631" s="4"/>
    </row>
    <row r="632" spans="10:26" ht="12" customHeight="1" x14ac:dyDescent="0.25">
      <c r="J632" s="4"/>
      <c r="Z632" s="4"/>
    </row>
    <row r="633" spans="10:26" ht="12" customHeight="1" x14ac:dyDescent="0.25">
      <c r="J633" s="4"/>
      <c r="Z633" s="4"/>
    </row>
    <row r="634" spans="10:26" ht="12" customHeight="1" x14ac:dyDescent="0.25">
      <c r="J634" s="4"/>
      <c r="Z634" s="4"/>
    </row>
    <row r="635" spans="10:26" ht="12" customHeight="1" x14ac:dyDescent="0.25">
      <c r="J635" s="4"/>
      <c r="Z635" s="4"/>
    </row>
    <row r="636" spans="10:26" ht="12" customHeight="1" x14ac:dyDescent="0.25">
      <c r="J636" s="4"/>
      <c r="Z636" s="4"/>
    </row>
    <row r="637" spans="10:26" ht="12" customHeight="1" x14ac:dyDescent="0.25">
      <c r="J637" s="4"/>
      <c r="Z637" s="4"/>
    </row>
    <row r="638" spans="10:26" ht="12" customHeight="1" x14ac:dyDescent="0.25">
      <c r="J638" s="4"/>
      <c r="Z638" s="4"/>
    </row>
    <row r="639" spans="10:26" ht="12" customHeight="1" x14ac:dyDescent="0.25">
      <c r="J639" s="4"/>
      <c r="Z639" s="4"/>
    </row>
    <row r="640" spans="10:26" ht="12" customHeight="1" x14ac:dyDescent="0.25">
      <c r="J640" s="4"/>
      <c r="Z640" s="4"/>
    </row>
    <row r="641" spans="10:26" ht="12" customHeight="1" x14ac:dyDescent="0.25">
      <c r="J641" s="4"/>
      <c r="Z641" s="4"/>
    </row>
    <row r="642" spans="10:26" ht="12" customHeight="1" x14ac:dyDescent="0.25">
      <c r="J642" s="4"/>
      <c r="Z642" s="4"/>
    </row>
    <row r="643" spans="10:26" ht="12" customHeight="1" x14ac:dyDescent="0.25">
      <c r="J643" s="4"/>
      <c r="Z643" s="4"/>
    </row>
    <row r="644" spans="10:26" ht="12" customHeight="1" x14ac:dyDescent="0.25">
      <c r="J644" s="4"/>
      <c r="Z644" s="4"/>
    </row>
    <row r="645" spans="10:26" ht="12" customHeight="1" x14ac:dyDescent="0.25">
      <c r="J645" s="4"/>
      <c r="Z645" s="4"/>
    </row>
    <row r="646" spans="10:26" ht="12" customHeight="1" x14ac:dyDescent="0.25">
      <c r="J646" s="4"/>
      <c r="Z646" s="4"/>
    </row>
    <row r="647" spans="10:26" ht="12" customHeight="1" x14ac:dyDescent="0.25">
      <c r="J647" s="4"/>
      <c r="Z647" s="4"/>
    </row>
    <row r="648" spans="10:26" ht="12" customHeight="1" x14ac:dyDescent="0.25">
      <c r="J648" s="4"/>
      <c r="Z648" s="4"/>
    </row>
    <row r="649" spans="10:26" ht="12" customHeight="1" x14ac:dyDescent="0.25">
      <c r="J649" s="4"/>
      <c r="Z649" s="4"/>
    </row>
    <row r="650" spans="10:26" ht="12" customHeight="1" x14ac:dyDescent="0.25">
      <c r="J650" s="4"/>
      <c r="Z650" s="4"/>
    </row>
    <row r="651" spans="10:26" ht="12" customHeight="1" x14ac:dyDescent="0.25">
      <c r="J651" s="4"/>
      <c r="Z651" s="4"/>
    </row>
    <row r="652" spans="10:26" ht="12" customHeight="1" x14ac:dyDescent="0.25">
      <c r="J652" s="4"/>
      <c r="Z652" s="4"/>
    </row>
    <row r="653" spans="10:26" ht="12" customHeight="1" x14ac:dyDescent="0.25">
      <c r="J653" s="4"/>
      <c r="Z653" s="4"/>
    </row>
    <row r="654" spans="10:26" ht="12" customHeight="1" x14ac:dyDescent="0.25">
      <c r="J654" s="4"/>
      <c r="Z654" s="4"/>
    </row>
    <row r="655" spans="10:26" ht="12" customHeight="1" x14ac:dyDescent="0.25">
      <c r="J655" s="4"/>
      <c r="Z655" s="4"/>
    </row>
    <row r="656" spans="10:26" ht="12" customHeight="1" x14ac:dyDescent="0.25">
      <c r="J656" s="4"/>
      <c r="Z656" s="4"/>
    </row>
    <row r="657" spans="10:26" ht="12" customHeight="1" x14ac:dyDescent="0.25">
      <c r="J657" s="4"/>
      <c r="Z657" s="4"/>
    </row>
    <row r="658" spans="10:26" ht="12" customHeight="1" x14ac:dyDescent="0.25">
      <c r="J658" s="4"/>
      <c r="Z658" s="4"/>
    </row>
    <row r="659" spans="10:26" ht="12" customHeight="1" x14ac:dyDescent="0.25">
      <c r="J659" s="4"/>
      <c r="Z659" s="4"/>
    </row>
    <row r="660" spans="10:26" ht="12" customHeight="1" x14ac:dyDescent="0.25">
      <c r="J660" s="4"/>
      <c r="Z660" s="4"/>
    </row>
    <row r="661" spans="10:26" ht="12" customHeight="1" x14ac:dyDescent="0.25">
      <c r="J661" s="4"/>
      <c r="Z661" s="4"/>
    </row>
    <row r="662" spans="10:26" ht="12" customHeight="1" x14ac:dyDescent="0.25">
      <c r="J662" s="4"/>
      <c r="Z662" s="4"/>
    </row>
    <row r="663" spans="10:26" ht="12" customHeight="1" x14ac:dyDescent="0.25">
      <c r="J663" s="4"/>
      <c r="Z663" s="4"/>
    </row>
    <row r="664" spans="10:26" ht="12" customHeight="1" x14ac:dyDescent="0.25">
      <c r="J664" s="4"/>
      <c r="Z664" s="4"/>
    </row>
    <row r="665" spans="10:26" ht="12" customHeight="1" x14ac:dyDescent="0.25">
      <c r="J665" s="4"/>
      <c r="Z665" s="4"/>
    </row>
    <row r="666" spans="10:26" ht="12" customHeight="1" x14ac:dyDescent="0.25">
      <c r="J666" s="4"/>
      <c r="Z666" s="4"/>
    </row>
    <row r="667" spans="10:26" ht="12" customHeight="1" x14ac:dyDescent="0.25">
      <c r="J667" s="4"/>
      <c r="Z667" s="4"/>
    </row>
    <row r="668" spans="10:26" ht="12" customHeight="1" x14ac:dyDescent="0.25">
      <c r="J668" s="4"/>
      <c r="Z668" s="4"/>
    </row>
    <row r="669" spans="10:26" ht="12" customHeight="1" x14ac:dyDescent="0.25">
      <c r="J669" s="4"/>
      <c r="Z669" s="4"/>
    </row>
    <row r="670" spans="10:26" ht="12" customHeight="1" x14ac:dyDescent="0.25">
      <c r="J670" s="4"/>
      <c r="Z670" s="4"/>
    </row>
    <row r="671" spans="10:26" ht="12" customHeight="1" x14ac:dyDescent="0.25">
      <c r="J671" s="4"/>
      <c r="Z671" s="4"/>
    </row>
    <row r="672" spans="10:26" ht="12" customHeight="1" x14ac:dyDescent="0.25">
      <c r="J672" s="4"/>
      <c r="Z672" s="4"/>
    </row>
    <row r="673" spans="10:26" ht="12" customHeight="1" x14ac:dyDescent="0.25">
      <c r="J673" s="4"/>
      <c r="Z673" s="4"/>
    </row>
    <row r="674" spans="10:26" ht="12" customHeight="1" x14ac:dyDescent="0.25">
      <c r="J674" s="4"/>
      <c r="Z674" s="4"/>
    </row>
    <row r="675" spans="10:26" ht="12" customHeight="1" x14ac:dyDescent="0.25">
      <c r="J675" s="4"/>
      <c r="Z675" s="4"/>
    </row>
    <row r="676" spans="10:26" ht="12" customHeight="1" x14ac:dyDescent="0.25">
      <c r="J676" s="4"/>
      <c r="Z676" s="4"/>
    </row>
    <row r="677" spans="10:26" ht="12" customHeight="1" x14ac:dyDescent="0.25">
      <c r="J677" s="4"/>
      <c r="Z677" s="4"/>
    </row>
    <row r="678" spans="10:26" ht="12" customHeight="1" x14ac:dyDescent="0.25">
      <c r="J678" s="4"/>
      <c r="Z678" s="4"/>
    </row>
    <row r="679" spans="10:26" ht="12" customHeight="1" x14ac:dyDescent="0.25">
      <c r="J679" s="4"/>
      <c r="Z679" s="4"/>
    </row>
    <row r="680" spans="10:26" ht="12" customHeight="1" x14ac:dyDescent="0.25">
      <c r="J680" s="4"/>
      <c r="Z680" s="4"/>
    </row>
    <row r="681" spans="10:26" ht="12" customHeight="1" x14ac:dyDescent="0.25">
      <c r="J681" s="4"/>
      <c r="Z681" s="4"/>
    </row>
    <row r="682" spans="10:26" ht="12" customHeight="1" x14ac:dyDescent="0.25">
      <c r="J682" s="4"/>
      <c r="Z682" s="4"/>
    </row>
    <row r="683" spans="10:26" ht="12" customHeight="1" x14ac:dyDescent="0.25">
      <c r="J683" s="4"/>
      <c r="Z683" s="4"/>
    </row>
    <row r="684" spans="10:26" ht="12" customHeight="1" x14ac:dyDescent="0.25">
      <c r="J684" s="4"/>
      <c r="Z684" s="4"/>
    </row>
    <row r="685" spans="10:26" ht="12" customHeight="1" x14ac:dyDescent="0.25">
      <c r="J685" s="4"/>
      <c r="Z685" s="4"/>
    </row>
    <row r="686" spans="10:26" ht="12" customHeight="1" x14ac:dyDescent="0.25">
      <c r="J686" s="4"/>
      <c r="Z686" s="4"/>
    </row>
    <row r="687" spans="10:26" ht="12" customHeight="1" x14ac:dyDescent="0.25">
      <c r="J687" s="4"/>
      <c r="Z687" s="4"/>
    </row>
    <row r="688" spans="10:26" ht="12" customHeight="1" x14ac:dyDescent="0.25">
      <c r="J688" s="4"/>
      <c r="Z688" s="4"/>
    </row>
    <row r="689" spans="10:26" ht="12" customHeight="1" x14ac:dyDescent="0.25">
      <c r="J689" s="4"/>
      <c r="Z689" s="4"/>
    </row>
    <row r="690" spans="10:26" ht="12" customHeight="1" x14ac:dyDescent="0.25">
      <c r="J690" s="4"/>
      <c r="Z690" s="4"/>
    </row>
    <row r="691" spans="10:26" ht="12" customHeight="1" x14ac:dyDescent="0.25">
      <c r="J691" s="4"/>
      <c r="Z691" s="4"/>
    </row>
    <row r="692" spans="10:26" ht="12" customHeight="1" x14ac:dyDescent="0.25">
      <c r="J692" s="4"/>
      <c r="Z692" s="4"/>
    </row>
    <row r="693" spans="10:26" ht="12" customHeight="1" x14ac:dyDescent="0.25">
      <c r="J693" s="4"/>
      <c r="Z693" s="4"/>
    </row>
    <row r="694" spans="10:26" ht="12" customHeight="1" x14ac:dyDescent="0.25">
      <c r="J694" s="4"/>
      <c r="Z694" s="4"/>
    </row>
    <row r="695" spans="10:26" ht="12" customHeight="1" x14ac:dyDescent="0.25">
      <c r="J695" s="4"/>
      <c r="Z695" s="4"/>
    </row>
    <row r="696" spans="10:26" ht="12" customHeight="1" x14ac:dyDescent="0.25">
      <c r="J696" s="4"/>
      <c r="Z696" s="4"/>
    </row>
    <row r="697" spans="10:26" ht="12" customHeight="1" x14ac:dyDescent="0.25">
      <c r="J697" s="4"/>
      <c r="Z697" s="4"/>
    </row>
    <row r="698" spans="10:26" ht="12" customHeight="1" x14ac:dyDescent="0.25">
      <c r="J698" s="4"/>
      <c r="Z698" s="4"/>
    </row>
    <row r="699" spans="10:26" ht="12" customHeight="1" x14ac:dyDescent="0.25">
      <c r="J699" s="4"/>
      <c r="Z699" s="4"/>
    </row>
    <row r="700" spans="10:26" ht="12" customHeight="1" x14ac:dyDescent="0.25">
      <c r="J700" s="4"/>
      <c r="Z700" s="4"/>
    </row>
    <row r="701" spans="10:26" ht="12" customHeight="1" x14ac:dyDescent="0.25">
      <c r="J701" s="4"/>
      <c r="Z701" s="4"/>
    </row>
    <row r="702" spans="10:26" ht="12" customHeight="1" x14ac:dyDescent="0.25">
      <c r="J702" s="4"/>
      <c r="Z702" s="4"/>
    </row>
    <row r="703" spans="10:26" ht="12" customHeight="1" x14ac:dyDescent="0.25">
      <c r="J703" s="4"/>
      <c r="Z703" s="4"/>
    </row>
    <row r="704" spans="10:26" ht="12" customHeight="1" x14ac:dyDescent="0.25">
      <c r="J704" s="4"/>
      <c r="Z704" s="4"/>
    </row>
    <row r="705" spans="10:26" ht="12" customHeight="1" x14ac:dyDescent="0.25">
      <c r="J705" s="4"/>
      <c r="Z705" s="4"/>
    </row>
    <row r="706" spans="10:26" ht="12" customHeight="1" x14ac:dyDescent="0.25">
      <c r="J706" s="4"/>
      <c r="Z706" s="4"/>
    </row>
    <row r="707" spans="10:26" ht="12" customHeight="1" x14ac:dyDescent="0.25">
      <c r="J707" s="4"/>
      <c r="Z707" s="4"/>
    </row>
    <row r="708" spans="10:26" ht="12" customHeight="1" x14ac:dyDescent="0.25">
      <c r="J708" s="4"/>
      <c r="Z708" s="4"/>
    </row>
    <row r="709" spans="10:26" ht="12" customHeight="1" x14ac:dyDescent="0.25">
      <c r="J709" s="4"/>
      <c r="Z709" s="4"/>
    </row>
    <row r="710" spans="10:26" ht="12" customHeight="1" x14ac:dyDescent="0.25">
      <c r="J710" s="4"/>
      <c r="Z710" s="4"/>
    </row>
    <row r="711" spans="10:26" ht="12" customHeight="1" x14ac:dyDescent="0.25">
      <c r="J711" s="4"/>
      <c r="Z711" s="4"/>
    </row>
    <row r="712" spans="10:26" ht="12" customHeight="1" x14ac:dyDescent="0.25">
      <c r="J712" s="4"/>
      <c r="Z712" s="4"/>
    </row>
    <row r="713" spans="10:26" ht="12" customHeight="1" x14ac:dyDescent="0.25">
      <c r="J713" s="4"/>
      <c r="Z713" s="4"/>
    </row>
    <row r="714" spans="10:26" ht="12" customHeight="1" x14ac:dyDescent="0.25">
      <c r="J714" s="4"/>
      <c r="Z714" s="4"/>
    </row>
    <row r="715" spans="10:26" ht="12" customHeight="1" x14ac:dyDescent="0.25">
      <c r="J715" s="4"/>
      <c r="Z715" s="4"/>
    </row>
    <row r="716" spans="10:26" ht="12" customHeight="1" x14ac:dyDescent="0.25">
      <c r="J716" s="4"/>
      <c r="Z716" s="4"/>
    </row>
    <row r="717" spans="10:26" ht="12" customHeight="1" x14ac:dyDescent="0.25">
      <c r="J717" s="4"/>
      <c r="Z717" s="4"/>
    </row>
    <row r="718" spans="10:26" ht="12" customHeight="1" x14ac:dyDescent="0.25">
      <c r="J718" s="4"/>
      <c r="Z718" s="4"/>
    </row>
    <row r="719" spans="10:26" ht="12" customHeight="1" x14ac:dyDescent="0.25">
      <c r="J719" s="4"/>
      <c r="Z719" s="4"/>
    </row>
    <row r="720" spans="10:26" ht="12" customHeight="1" x14ac:dyDescent="0.25">
      <c r="J720" s="4"/>
      <c r="Z720" s="4"/>
    </row>
    <row r="721" spans="10:26" ht="12" customHeight="1" x14ac:dyDescent="0.25">
      <c r="J721" s="4"/>
      <c r="Z721" s="4"/>
    </row>
    <row r="722" spans="10:26" ht="12" customHeight="1" x14ac:dyDescent="0.25">
      <c r="J722" s="4"/>
      <c r="Z722" s="4"/>
    </row>
    <row r="723" spans="10:26" ht="12" customHeight="1" x14ac:dyDescent="0.25">
      <c r="J723" s="4"/>
      <c r="Z723" s="4"/>
    </row>
    <row r="724" spans="10:26" ht="12" customHeight="1" x14ac:dyDescent="0.25">
      <c r="J724" s="4"/>
      <c r="Z724" s="4"/>
    </row>
    <row r="725" spans="10:26" ht="12" customHeight="1" x14ac:dyDescent="0.25">
      <c r="J725" s="4"/>
      <c r="Z725" s="4"/>
    </row>
    <row r="726" spans="10:26" ht="12" customHeight="1" x14ac:dyDescent="0.25">
      <c r="J726" s="4"/>
      <c r="Z726" s="4"/>
    </row>
    <row r="727" spans="10:26" ht="12" customHeight="1" x14ac:dyDescent="0.25">
      <c r="J727" s="4"/>
      <c r="Z727" s="4"/>
    </row>
    <row r="728" spans="10:26" ht="12" customHeight="1" x14ac:dyDescent="0.25">
      <c r="J728" s="4"/>
      <c r="Z728" s="4"/>
    </row>
    <row r="729" spans="10:26" ht="12" customHeight="1" x14ac:dyDescent="0.25">
      <c r="J729" s="4"/>
      <c r="Z729" s="4"/>
    </row>
    <row r="730" spans="10:26" ht="12" customHeight="1" x14ac:dyDescent="0.25">
      <c r="J730" s="4"/>
      <c r="Z730" s="4"/>
    </row>
    <row r="731" spans="10:26" ht="12" customHeight="1" x14ac:dyDescent="0.25">
      <c r="J731" s="4"/>
      <c r="Z731" s="4"/>
    </row>
    <row r="732" spans="10:26" ht="12" customHeight="1" x14ac:dyDescent="0.25">
      <c r="J732" s="4"/>
      <c r="Z732" s="4"/>
    </row>
    <row r="733" spans="10:26" ht="12" customHeight="1" x14ac:dyDescent="0.25">
      <c r="J733" s="4"/>
      <c r="Z733" s="4"/>
    </row>
    <row r="734" spans="10:26" ht="12" customHeight="1" x14ac:dyDescent="0.25">
      <c r="J734" s="4"/>
      <c r="Z734" s="4"/>
    </row>
    <row r="735" spans="10:26" ht="12" customHeight="1" x14ac:dyDescent="0.25">
      <c r="J735" s="4"/>
      <c r="Z735" s="4"/>
    </row>
    <row r="736" spans="10:26" ht="12" customHeight="1" x14ac:dyDescent="0.25">
      <c r="J736" s="4"/>
      <c r="Z736" s="4"/>
    </row>
    <row r="737" spans="10:26" ht="12" customHeight="1" x14ac:dyDescent="0.25">
      <c r="J737" s="4"/>
      <c r="Z737" s="4"/>
    </row>
    <row r="738" spans="10:26" ht="12" customHeight="1" x14ac:dyDescent="0.25">
      <c r="J738" s="4"/>
      <c r="Z738" s="4"/>
    </row>
    <row r="739" spans="10:26" ht="12" customHeight="1" x14ac:dyDescent="0.25">
      <c r="J739" s="4"/>
      <c r="Z739" s="4"/>
    </row>
    <row r="740" spans="10:26" ht="12" customHeight="1" x14ac:dyDescent="0.25">
      <c r="J740" s="4"/>
      <c r="Z740" s="4"/>
    </row>
    <row r="741" spans="10:26" ht="12" customHeight="1" x14ac:dyDescent="0.25">
      <c r="J741" s="4"/>
      <c r="Z741" s="4"/>
    </row>
    <row r="742" spans="10:26" ht="12" customHeight="1" x14ac:dyDescent="0.25">
      <c r="J742" s="4"/>
      <c r="Z742" s="4"/>
    </row>
    <row r="743" spans="10:26" ht="12" customHeight="1" x14ac:dyDescent="0.25">
      <c r="J743" s="4"/>
      <c r="Z743" s="4"/>
    </row>
    <row r="744" spans="10:26" ht="12" customHeight="1" x14ac:dyDescent="0.25">
      <c r="J744" s="4"/>
      <c r="Z744" s="4"/>
    </row>
    <row r="745" spans="10:26" ht="12" customHeight="1" x14ac:dyDescent="0.25">
      <c r="J745" s="4"/>
      <c r="Z745" s="4"/>
    </row>
    <row r="746" spans="10:26" ht="12" customHeight="1" x14ac:dyDescent="0.25">
      <c r="J746" s="4"/>
      <c r="Z746" s="4"/>
    </row>
    <row r="747" spans="10:26" ht="12" customHeight="1" x14ac:dyDescent="0.25">
      <c r="J747" s="4"/>
      <c r="Z747" s="4"/>
    </row>
    <row r="748" spans="10:26" ht="12" customHeight="1" x14ac:dyDescent="0.25">
      <c r="J748" s="4"/>
      <c r="Z748" s="4"/>
    </row>
    <row r="749" spans="10:26" ht="12" customHeight="1" x14ac:dyDescent="0.25">
      <c r="J749" s="4"/>
      <c r="Z749" s="4"/>
    </row>
    <row r="750" spans="10:26" ht="12" customHeight="1" x14ac:dyDescent="0.25">
      <c r="J750" s="4"/>
      <c r="Z750" s="4"/>
    </row>
    <row r="751" spans="10:26" ht="12" customHeight="1" x14ac:dyDescent="0.25">
      <c r="J751" s="4"/>
      <c r="Z751" s="4"/>
    </row>
    <row r="752" spans="10:26" ht="12" customHeight="1" x14ac:dyDescent="0.25">
      <c r="J752" s="4"/>
      <c r="Z752" s="4"/>
    </row>
    <row r="753" spans="10:26" ht="12" customHeight="1" x14ac:dyDescent="0.25">
      <c r="J753" s="4"/>
      <c r="Z753" s="4"/>
    </row>
    <row r="754" spans="10:26" ht="12" customHeight="1" x14ac:dyDescent="0.25">
      <c r="J754" s="4"/>
      <c r="Z754" s="4"/>
    </row>
    <row r="755" spans="10:26" ht="12" customHeight="1" x14ac:dyDescent="0.25">
      <c r="J755" s="4"/>
      <c r="Z755" s="4"/>
    </row>
    <row r="756" spans="10:26" ht="12" customHeight="1" x14ac:dyDescent="0.25">
      <c r="J756" s="4"/>
      <c r="Z756" s="4"/>
    </row>
    <row r="757" spans="10:26" ht="12" customHeight="1" x14ac:dyDescent="0.25">
      <c r="J757" s="4"/>
      <c r="Z757" s="4"/>
    </row>
    <row r="758" spans="10:26" ht="12" customHeight="1" x14ac:dyDescent="0.25">
      <c r="J758" s="4"/>
      <c r="Z758" s="4"/>
    </row>
    <row r="759" spans="10:26" ht="12" customHeight="1" x14ac:dyDescent="0.25">
      <c r="J759" s="4"/>
      <c r="Z759" s="4"/>
    </row>
    <row r="760" spans="10:26" ht="12" customHeight="1" x14ac:dyDescent="0.25">
      <c r="J760" s="4"/>
      <c r="Z760" s="4"/>
    </row>
    <row r="761" spans="10:26" ht="12" customHeight="1" x14ac:dyDescent="0.25">
      <c r="J761" s="4"/>
      <c r="Z761" s="4"/>
    </row>
    <row r="762" spans="10:26" ht="12" customHeight="1" x14ac:dyDescent="0.25">
      <c r="J762" s="4"/>
      <c r="Z762" s="4"/>
    </row>
    <row r="763" spans="10:26" ht="12" customHeight="1" x14ac:dyDescent="0.25">
      <c r="J763" s="4"/>
      <c r="Z763" s="4"/>
    </row>
    <row r="764" spans="10:26" ht="12" customHeight="1" x14ac:dyDescent="0.25">
      <c r="J764" s="4"/>
      <c r="Z764" s="4"/>
    </row>
    <row r="765" spans="10:26" ht="12" customHeight="1" x14ac:dyDescent="0.25">
      <c r="J765" s="4"/>
      <c r="Z765" s="4"/>
    </row>
    <row r="766" spans="10:26" ht="12" customHeight="1" x14ac:dyDescent="0.25">
      <c r="J766" s="4"/>
      <c r="Z766" s="4"/>
    </row>
    <row r="767" spans="10:26" ht="12" customHeight="1" x14ac:dyDescent="0.25">
      <c r="J767" s="4"/>
      <c r="Z767" s="4"/>
    </row>
    <row r="768" spans="10:26" ht="12" customHeight="1" x14ac:dyDescent="0.25">
      <c r="J768" s="4"/>
      <c r="Z768" s="4"/>
    </row>
    <row r="769" spans="10:26" ht="12" customHeight="1" x14ac:dyDescent="0.25">
      <c r="J769" s="4"/>
      <c r="Z769" s="4"/>
    </row>
    <row r="770" spans="10:26" ht="12" customHeight="1" x14ac:dyDescent="0.25">
      <c r="J770" s="4"/>
      <c r="Z770" s="4"/>
    </row>
    <row r="771" spans="10:26" ht="12" customHeight="1" x14ac:dyDescent="0.25">
      <c r="J771" s="4"/>
      <c r="Z771" s="4"/>
    </row>
    <row r="772" spans="10:26" ht="12" customHeight="1" x14ac:dyDescent="0.25">
      <c r="J772" s="4"/>
      <c r="Z772" s="4"/>
    </row>
    <row r="773" spans="10:26" ht="12" customHeight="1" x14ac:dyDescent="0.25">
      <c r="J773" s="4"/>
      <c r="Z773" s="4"/>
    </row>
    <row r="774" spans="10:26" ht="12" customHeight="1" x14ac:dyDescent="0.25">
      <c r="J774" s="4"/>
      <c r="Z774" s="4"/>
    </row>
    <row r="775" spans="10:26" ht="12" customHeight="1" x14ac:dyDescent="0.25">
      <c r="J775" s="4"/>
      <c r="Z775" s="4"/>
    </row>
    <row r="776" spans="10:26" ht="12" customHeight="1" x14ac:dyDescent="0.25">
      <c r="J776" s="4"/>
      <c r="Z776" s="4"/>
    </row>
    <row r="777" spans="10:26" ht="12" customHeight="1" x14ac:dyDescent="0.25">
      <c r="J777" s="4"/>
      <c r="Z777" s="4"/>
    </row>
    <row r="778" spans="10:26" ht="12" customHeight="1" x14ac:dyDescent="0.25">
      <c r="J778" s="4"/>
      <c r="Z778" s="4"/>
    </row>
    <row r="779" spans="10:26" ht="12" customHeight="1" x14ac:dyDescent="0.25">
      <c r="J779" s="4"/>
      <c r="Z779" s="4"/>
    </row>
    <row r="780" spans="10:26" ht="12" customHeight="1" x14ac:dyDescent="0.25">
      <c r="J780" s="4"/>
      <c r="Z780" s="4"/>
    </row>
    <row r="781" spans="10:26" ht="12" customHeight="1" x14ac:dyDescent="0.25">
      <c r="J781" s="4"/>
      <c r="Z781" s="4"/>
    </row>
    <row r="782" spans="10:26" ht="12" customHeight="1" x14ac:dyDescent="0.25">
      <c r="J782" s="4"/>
      <c r="Z782" s="4"/>
    </row>
    <row r="783" spans="10:26" ht="12" customHeight="1" x14ac:dyDescent="0.25">
      <c r="J783" s="4"/>
      <c r="Z783" s="4"/>
    </row>
    <row r="784" spans="10:26" ht="12" customHeight="1" x14ac:dyDescent="0.25">
      <c r="J784" s="4"/>
      <c r="Z784" s="4"/>
    </row>
    <row r="785" spans="10:26" ht="12" customHeight="1" x14ac:dyDescent="0.25">
      <c r="J785" s="4"/>
      <c r="Z785" s="4"/>
    </row>
    <row r="786" spans="10:26" ht="12" customHeight="1" x14ac:dyDescent="0.25">
      <c r="J786" s="4"/>
      <c r="Z786" s="4"/>
    </row>
    <row r="787" spans="10:26" ht="12" customHeight="1" x14ac:dyDescent="0.25">
      <c r="J787" s="4"/>
      <c r="Z787" s="4"/>
    </row>
    <row r="788" spans="10:26" ht="12" customHeight="1" x14ac:dyDescent="0.25">
      <c r="J788" s="4"/>
      <c r="Z788" s="4"/>
    </row>
    <row r="789" spans="10:26" ht="12" customHeight="1" x14ac:dyDescent="0.25">
      <c r="J789" s="4"/>
      <c r="Z789" s="4"/>
    </row>
    <row r="790" spans="10:26" ht="12" customHeight="1" x14ac:dyDescent="0.25">
      <c r="J790" s="4"/>
      <c r="Z790" s="4"/>
    </row>
    <row r="791" spans="10:26" ht="12" customHeight="1" x14ac:dyDescent="0.25">
      <c r="J791" s="4"/>
      <c r="Z791" s="4"/>
    </row>
    <row r="792" spans="10:26" ht="12" customHeight="1" x14ac:dyDescent="0.25">
      <c r="J792" s="4"/>
      <c r="Z792" s="4"/>
    </row>
    <row r="793" spans="10:26" ht="12" customHeight="1" x14ac:dyDescent="0.25">
      <c r="J793" s="4"/>
      <c r="Z793" s="4"/>
    </row>
    <row r="794" spans="10:26" ht="12" customHeight="1" x14ac:dyDescent="0.25">
      <c r="J794" s="4"/>
      <c r="Z794" s="4"/>
    </row>
    <row r="795" spans="10:26" ht="12" customHeight="1" x14ac:dyDescent="0.25">
      <c r="J795" s="4"/>
      <c r="Z795" s="4"/>
    </row>
    <row r="796" spans="10:26" ht="12" customHeight="1" x14ac:dyDescent="0.25">
      <c r="J796" s="4"/>
      <c r="Z796" s="4"/>
    </row>
    <row r="797" spans="10:26" ht="12" customHeight="1" x14ac:dyDescent="0.25">
      <c r="J797" s="4"/>
      <c r="Z797" s="4"/>
    </row>
    <row r="798" spans="10:26" ht="12" customHeight="1" x14ac:dyDescent="0.25">
      <c r="J798" s="4"/>
      <c r="Z798" s="4"/>
    </row>
    <row r="799" spans="10:26" ht="12" customHeight="1" x14ac:dyDescent="0.25">
      <c r="J799" s="4"/>
      <c r="Z799" s="4"/>
    </row>
    <row r="800" spans="10:26" ht="12" customHeight="1" x14ac:dyDescent="0.25">
      <c r="J800" s="4"/>
      <c r="Z800" s="4"/>
    </row>
    <row r="801" spans="10:26" ht="12" customHeight="1" x14ac:dyDescent="0.25">
      <c r="J801" s="4"/>
      <c r="Z801" s="4"/>
    </row>
    <row r="802" spans="10:26" ht="12" customHeight="1" x14ac:dyDescent="0.25">
      <c r="J802" s="4"/>
      <c r="Z802" s="4"/>
    </row>
    <row r="803" spans="10:26" ht="12" customHeight="1" x14ac:dyDescent="0.25">
      <c r="J803" s="4"/>
      <c r="Z803" s="4"/>
    </row>
    <row r="804" spans="10:26" ht="12" customHeight="1" x14ac:dyDescent="0.25">
      <c r="J804" s="4"/>
      <c r="Z804" s="4"/>
    </row>
    <row r="805" spans="10:26" ht="12" customHeight="1" x14ac:dyDescent="0.25">
      <c r="J805" s="4"/>
      <c r="Z805" s="4"/>
    </row>
    <row r="806" spans="10:26" ht="12" customHeight="1" x14ac:dyDescent="0.25">
      <c r="J806" s="4"/>
      <c r="Z806" s="4"/>
    </row>
    <row r="807" spans="10:26" ht="12" customHeight="1" x14ac:dyDescent="0.25">
      <c r="J807" s="4"/>
      <c r="Z807" s="4"/>
    </row>
    <row r="808" spans="10:26" ht="12" customHeight="1" x14ac:dyDescent="0.25">
      <c r="J808" s="4"/>
      <c r="Z808" s="4"/>
    </row>
    <row r="809" spans="10:26" ht="12" customHeight="1" x14ac:dyDescent="0.25">
      <c r="J809" s="4"/>
      <c r="Z809" s="4"/>
    </row>
    <row r="810" spans="10:26" ht="12" customHeight="1" x14ac:dyDescent="0.25">
      <c r="J810" s="4"/>
      <c r="Z810" s="4"/>
    </row>
    <row r="811" spans="10:26" ht="12" customHeight="1" x14ac:dyDescent="0.25">
      <c r="J811" s="4"/>
      <c r="Z811" s="4"/>
    </row>
    <row r="812" spans="10:26" ht="12" customHeight="1" x14ac:dyDescent="0.25">
      <c r="J812" s="4"/>
      <c r="Z812" s="4"/>
    </row>
    <row r="813" spans="10:26" ht="12" customHeight="1" x14ac:dyDescent="0.25">
      <c r="J813" s="4"/>
      <c r="Z813" s="4"/>
    </row>
    <row r="814" spans="10:26" ht="12" customHeight="1" x14ac:dyDescent="0.25">
      <c r="J814" s="4"/>
      <c r="Z814" s="4"/>
    </row>
    <row r="815" spans="10:26" ht="12" customHeight="1" x14ac:dyDescent="0.25">
      <c r="J815" s="4"/>
      <c r="Z815" s="4"/>
    </row>
    <row r="816" spans="10:26" ht="12" customHeight="1" x14ac:dyDescent="0.25">
      <c r="J816" s="4"/>
      <c r="Z816" s="4"/>
    </row>
    <row r="817" spans="10:26" ht="12" customHeight="1" x14ac:dyDescent="0.25">
      <c r="J817" s="4"/>
      <c r="Z817" s="4"/>
    </row>
    <row r="818" spans="10:26" ht="12" customHeight="1" x14ac:dyDescent="0.25">
      <c r="J818" s="4"/>
      <c r="Z818" s="4"/>
    </row>
    <row r="819" spans="10:26" ht="12" customHeight="1" x14ac:dyDescent="0.25">
      <c r="J819" s="4"/>
      <c r="Z819" s="4"/>
    </row>
    <row r="820" spans="10:26" ht="12" customHeight="1" x14ac:dyDescent="0.25">
      <c r="J820" s="4"/>
      <c r="Z820" s="4"/>
    </row>
    <row r="821" spans="10:26" ht="12" customHeight="1" x14ac:dyDescent="0.25">
      <c r="J821" s="4"/>
      <c r="Z821" s="4"/>
    </row>
    <row r="822" spans="10:26" ht="12" customHeight="1" x14ac:dyDescent="0.25">
      <c r="J822" s="4"/>
      <c r="Z822" s="4"/>
    </row>
    <row r="823" spans="10:26" ht="12" customHeight="1" x14ac:dyDescent="0.25">
      <c r="J823" s="4"/>
      <c r="Z823" s="4"/>
    </row>
    <row r="824" spans="10:26" ht="12" customHeight="1" x14ac:dyDescent="0.25">
      <c r="J824" s="4"/>
      <c r="Z824" s="4"/>
    </row>
    <row r="825" spans="10:26" ht="12" customHeight="1" x14ac:dyDescent="0.25">
      <c r="J825" s="4"/>
      <c r="Z825" s="4"/>
    </row>
    <row r="826" spans="10:26" ht="12" customHeight="1" x14ac:dyDescent="0.25">
      <c r="J826" s="4"/>
      <c r="Z826" s="4"/>
    </row>
    <row r="827" spans="10:26" ht="12" customHeight="1" x14ac:dyDescent="0.25">
      <c r="J827" s="4"/>
      <c r="Z827" s="4"/>
    </row>
    <row r="828" spans="10:26" ht="12" customHeight="1" x14ac:dyDescent="0.25">
      <c r="J828" s="4"/>
      <c r="Z828" s="4"/>
    </row>
    <row r="829" spans="10:26" ht="12" customHeight="1" x14ac:dyDescent="0.25">
      <c r="J829" s="4"/>
      <c r="Z829" s="4"/>
    </row>
    <row r="830" spans="10:26" ht="12" customHeight="1" x14ac:dyDescent="0.25">
      <c r="J830" s="4"/>
      <c r="Z830" s="4"/>
    </row>
    <row r="831" spans="10:26" ht="12" customHeight="1" x14ac:dyDescent="0.25">
      <c r="J831" s="4"/>
      <c r="Z831" s="4"/>
    </row>
    <row r="832" spans="10:26" ht="12" customHeight="1" x14ac:dyDescent="0.25">
      <c r="J832" s="4"/>
      <c r="Z832" s="4"/>
    </row>
    <row r="833" spans="10:26" ht="12" customHeight="1" x14ac:dyDescent="0.25">
      <c r="J833" s="4"/>
      <c r="Z833" s="4"/>
    </row>
    <row r="834" spans="10:26" ht="12" customHeight="1" x14ac:dyDescent="0.25">
      <c r="J834" s="4"/>
      <c r="Z834" s="4"/>
    </row>
    <row r="835" spans="10:26" ht="12" customHeight="1" x14ac:dyDescent="0.25">
      <c r="J835" s="4"/>
      <c r="Z835" s="4"/>
    </row>
    <row r="836" spans="10:26" ht="12" customHeight="1" x14ac:dyDescent="0.25">
      <c r="J836" s="4"/>
      <c r="Z836" s="4"/>
    </row>
    <row r="837" spans="10:26" ht="12" customHeight="1" x14ac:dyDescent="0.25">
      <c r="J837" s="4"/>
      <c r="Z837" s="4"/>
    </row>
    <row r="838" spans="10:26" ht="12" customHeight="1" x14ac:dyDescent="0.25">
      <c r="J838" s="4"/>
      <c r="Z838" s="4"/>
    </row>
    <row r="839" spans="10:26" ht="12" customHeight="1" x14ac:dyDescent="0.25">
      <c r="J839" s="4"/>
      <c r="Z839" s="4"/>
    </row>
    <row r="840" spans="10:26" ht="12" customHeight="1" x14ac:dyDescent="0.25">
      <c r="J840" s="4"/>
      <c r="Z840" s="4"/>
    </row>
    <row r="841" spans="10:26" ht="12" customHeight="1" x14ac:dyDescent="0.25">
      <c r="J841" s="4"/>
      <c r="Z841" s="4"/>
    </row>
    <row r="842" spans="10:26" ht="12" customHeight="1" x14ac:dyDescent="0.25">
      <c r="J842" s="4"/>
      <c r="Z842" s="4"/>
    </row>
    <row r="843" spans="10:26" ht="12" customHeight="1" x14ac:dyDescent="0.25">
      <c r="J843" s="4"/>
      <c r="Z843" s="4"/>
    </row>
    <row r="844" spans="10:26" ht="12" customHeight="1" x14ac:dyDescent="0.25">
      <c r="J844" s="4"/>
      <c r="Z844" s="4"/>
    </row>
    <row r="845" spans="10:26" ht="12" customHeight="1" x14ac:dyDescent="0.25">
      <c r="J845" s="4"/>
      <c r="Z845" s="4"/>
    </row>
    <row r="846" spans="10:26" ht="12" customHeight="1" x14ac:dyDescent="0.25">
      <c r="J846" s="4"/>
      <c r="Z846" s="4"/>
    </row>
    <row r="847" spans="10:26" ht="12" customHeight="1" x14ac:dyDescent="0.25">
      <c r="J847" s="4"/>
      <c r="Z847" s="4"/>
    </row>
    <row r="848" spans="10:26" ht="12" customHeight="1" x14ac:dyDescent="0.25">
      <c r="J848" s="4"/>
      <c r="Z848" s="4"/>
    </row>
    <row r="849" spans="10:26" ht="12" customHeight="1" x14ac:dyDescent="0.25">
      <c r="J849" s="4"/>
      <c r="Z849" s="4"/>
    </row>
    <row r="850" spans="10:26" ht="12" customHeight="1" x14ac:dyDescent="0.25">
      <c r="J850" s="4"/>
      <c r="Z850" s="4"/>
    </row>
    <row r="851" spans="10:26" ht="12" customHeight="1" x14ac:dyDescent="0.25">
      <c r="J851" s="4"/>
      <c r="Z851" s="4"/>
    </row>
    <row r="852" spans="10:26" ht="12" customHeight="1" x14ac:dyDescent="0.25">
      <c r="J852" s="4"/>
      <c r="Z852" s="4"/>
    </row>
    <row r="853" spans="10:26" ht="12" customHeight="1" x14ac:dyDescent="0.25">
      <c r="J853" s="4"/>
      <c r="Z853" s="4"/>
    </row>
    <row r="854" spans="10:26" ht="12" customHeight="1" x14ac:dyDescent="0.25">
      <c r="J854" s="4"/>
      <c r="Z854" s="4"/>
    </row>
    <row r="855" spans="10:26" ht="12" customHeight="1" x14ac:dyDescent="0.25">
      <c r="J855" s="4"/>
      <c r="Z855" s="4"/>
    </row>
    <row r="856" spans="10:26" ht="12" customHeight="1" x14ac:dyDescent="0.25">
      <c r="J856" s="4"/>
      <c r="Z856" s="4"/>
    </row>
    <row r="857" spans="10:26" ht="12" customHeight="1" x14ac:dyDescent="0.25">
      <c r="J857" s="4"/>
      <c r="Z857" s="4"/>
    </row>
    <row r="858" spans="10:26" ht="12" customHeight="1" x14ac:dyDescent="0.25">
      <c r="J858" s="4"/>
      <c r="Z858" s="4"/>
    </row>
    <row r="859" spans="10:26" ht="12" customHeight="1" x14ac:dyDescent="0.25">
      <c r="J859" s="4"/>
      <c r="Z859" s="4"/>
    </row>
    <row r="860" spans="10:26" ht="12" customHeight="1" x14ac:dyDescent="0.25">
      <c r="J860" s="4"/>
      <c r="Z860" s="4"/>
    </row>
    <row r="861" spans="10:26" ht="12" customHeight="1" x14ac:dyDescent="0.25">
      <c r="J861" s="4"/>
      <c r="Z861" s="4"/>
    </row>
    <row r="862" spans="10:26" ht="12" customHeight="1" x14ac:dyDescent="0.25">
      <c r="J862" s="4"/>
      <c r="Z862" s="4"/>
    </row>
    <row r="863" spans="10:26" ht="12" customHeight="1" x14ac:dyDescent="0.25">
      <c r="J863" s="4"/>
      <c r="Z863" s="4"/>
    </row>
    <row r="864" spans="10:26" ht="12" customHeight="1" x14ac:dyDescent="0.25">
      <c r="J864" s="4"/>
      <c r="Z864" s="4"/>
    </row>
    <row r="865" spans="10:26" ht="12" customHeight="1" x14ac:dyDescent="0.25">
      <c r="J865" s="4"/>
      <c r="Z865" s="4"/>
    </row>
    <row r="866" spans="10:26" ht="12" customHeight="1" x14ac:dyDescent="0.25">
      <c r="J866" s="4"/>
      <c r="Z866" s="4"/>
    </row>
    <row r="867" spans="10:26" ht="12" customHeight="1" x14ac:dyDescent="0.25">
      <c r="J867" s="4"/>
      <c r="Z867" s="4"/>
    </row>
    <row r="868" spans="10:26" ht="12" customHeight="1" x14ac:dyDescent="0.25">
      <c r="J868" s="4"/>
      <c r="Z868" s="4"/>
    </row>
    <row r="869" spans="10:26" ht="12" customHeight="1" x14ac:dyDescent="0.25">
      <c r="J869" s="4"/>
      <c r="Z869" s="4"/>
    </row>
    <row r="870" spans="10:26" ht="12" customHeight="1" x14ac:dyDescent="0.25">
      <c r="J870" s="4"/>
      <c r="Z870" s="4"/>
    </row>
    <row r="871" spans="10:26" ht="12" customHeight="1" x14ac:dyDescent="0.25">
      <c r="J871" s="4"/>
      <c r="Z871" s="4"/>
    </row>
    <row r="872" spans="10:26" ht="12" customHeight="1" x14ac:dyDescent="0.25">
      <c r="J872" s="4"/>
      <c r="Z872" s="4"/>
    </row>
    <row r="873" spans="10:26" ht="12" customHeight="1" x14ac:dyDescent="0.25">
      <c r="J873" s="4"/>
      <c r="Z873" s="4"/>
    </row>
    <row r="874" spans="10:26" ht="12" customHeight="1" x14ac:dyDescent="0.25">
      <c r="J874" s="4"/>
      <c r="Z874" s="4"/>
    </row>
    <row r="875" spans="10:26" ht="12" customHeight="1" x14ac:dyDescent="0.25">
      <c r="J875" s="4"/>
      <c r="Z875" s="4"/>
    </row>
    <row r="876" spans="10:26" ht="12" customHeight="1" x14ac:dyDescent="0.25">
      <c r="J876" s="4"/>
      <c r="Z876" s="4"/>
    </row>
    <row r="877" spans="10:26" ht="12" customHeight="1" x14ac:dyDescent="0.25">
      <c r="J877" s="4"/>
      <c r="Z877" s="4"/>
    </row>
    <row r="878" spans="10:26" ht="12" customHeight="1" x14ac:dyDescent="0.25">
      <c r="J878" s="4"/>
      <c r="Z878" s="4"/>
    </row>
    <row r="879" spans="10:26" ht="12" customHeight="1" x14ac:dyDescent="0.25">
      <c r="J879" s="4"/>
      <c r="Z879" s="4"/>
    </row>
    <row r="880" spans="10:26" ht="12" customHeight="1" x14ac:dyDescent="0.25">
      <c r="J880" s="4"/>
      <c r="Z880" s="4"/>
    </row>
    <row r="881" spans="10:26" ht="12" customHeight="1" x14ac:dyDescent="0.25">
      <c r="J881" s="4"/>
      <c r="Z881" s="4"/>
    </row>
    <row r="882" spans="10:26" ht="12" customHeight="1" x14ac:dyDescent="0.25">
      <c r="J882" s="4"/>
      <c r="Z882" s="4"/>
    </row>
    <row r="883" spans="10:26" ht="12" customHeight="1" x14ac:dyDescent="0.25">
      <c r="J883" s="4"/>
      <c r="Z883" s="4"/>
    </row>
    <row r="884" spans="10:26" ht="12" customHeight="1" x14ac:dyDescent="0.25">
      <c r="J884" s="4"/>
      <c r="Z884" s="4"/>
    </row>
    <row r="885" spans="10:26" ht="12" customHeight="1" x14ac:dyDescent="0.25">
      <c r="J885" s="4"/>
      <c r="Z885" s="4"/>
    </row>
    <row r="886" spans="10:26" ht="12" customHeight="1" x14ac:dyDescent="0.25">
      <c r="J886" s="4"/>
      <c r="Z886" s="4"/>
    </row>
    <row r="887" spans="10:26" ht="12" customHeight="1" x14ac:dyDescent="0.25">
      <c r="J887" s="4"/>
      <c r="Z887" s="4"/>
    </row>
    <row r="888" spans="10:26" ht="12" customHeight="1" x14ac:dyDescent="0.25">
      <c r="J888" s="4"/>
      <c r="Z888" s="4"/>
    </row>
    <row r="889" spans="10:26" ht="12" customHeight="1" x14ac:dyDescent="0.25">
      <c r="J889" s="4"/>
      <c r="Z889" s="4"/>
    </row>
    <row r="890" spans="10:26" ht="12" customHeight="1" x14ac:dyDescent="0.25">
      <c r="J890" s="4"/>
      <c r="Z890" s="4"/>
    </row>
    <row r="891" spans="10:26" ht="12" customHeight="1" x14ac:dyDescent="0.25">
      <c r="J891" s="4"/>
      <c r="Z891" s="4"/>
    </row>
    <row r="892" spans="10:26" ht="12" customHeight="1" x14ac:dyDescent="0.25">
      <c r="J892" s="4"/>
      <c r="Z892" s="4"/>
    </row>
    <row r="893" spans="10:26" ht="12" customHeight="1" x14ac:dyDescent="0.25">
      <c r="J893" s="4"/>
      <c r="Z893" s="4"/>
    </row>
    <row r="894" spans="10:26" ht="12" customHeight="1" x14ac:dyDescent="0.25">
      <c r="J894" s="4"/>
      <c r="Z894" s="4"/>
    </row>
    <row r="895" spans="10:26" ht="12" customHeight="1" x14ac:dyDescent="0.25">
      <c r="J895" s="4"/>
      <c r="Z895" s="4"/>
    </row>
    <row r="896" spans="10:26" ht="12" customHeight="1" x14ac:dyDescent="0.25">
      <c r="J896" s="4"/>
      <c r="Z896" s="4"/>
    </row>
    <row r="897" spans="10:26" ht="12" customHeight="1" x14ac:dyDescent="0.25">
      <c r="J897" s="4"/>
      <c r="Z897" s="4"/>
    </row>
    <row r="898" spans="10:26" ht="12" customHeight="1" x14ac:dyDescent="0.25">
      <c r="J898" s="4"/>
      <c r="Z898" s="4"/>
    </row>
    <row r="899" spans="10:26" ht="12" customHeight="1" x14ac:dyDescent="0.25">
      <c r="J899" s="4"/>
      <c r="Z899" s="4"/>
    </row>
    <row r="900" spans="10:26" ht="12" customHeight="1" x14ac:dyDescent="0.25">
      <c r="J900" s="4"/>
      <c r="Z900" s="4"/>
    </row>
    <row r="901" spans="10:26" ht="12" customHeight="1" x14ac:dyDescent="0.25">
      <c r="J901" s="4"/>
      <c r="Z901" s="4"/>
    </row>
    <row r="902" spans="10:26" ht="12" customHeight="1" x14ac:dyDescent="0.25">
      <c r="J902" s="4"/>
      <c r="Z902" s="4"/>
    </row>
    <row r="903" spans="10:26" ht="12" customHeight="1" x14ac:dyDescent="0.25">
      <c r="J903" s="4"/>
      <c r="Z903" s="4"/>
    </row>
    <row r="904" spans="10:26" ht="12" customHeight="1" x14ac:dyDescent="0.25">
      <c r="J904" s="4"/>
      <c r="Z904" s="4"/>
    </row>
    <row r="905" spans="10:26" ht="12" customHeight="1" x14ac:dyDescent="0.25">
      <c r="J905" s="4"/>
      <c r="Z905" s="4"/>
    </row>
    <row r="906" spans="10:26" ht="12" customHeight="1" x14ac:dyDescent="0.25">
      <c r="J906" s="4"/>
      <c r="Z906" s="4"/>
    </row>
    <row r="907" spans="10:26" ht="12" customHeight="1" x14ac:dyDescent="0.25">
      <c r="J907" s="4"/>
      <c r="Z907" s="4"/>
    </row>
    <row r="908" spans="10:26" ht="12" customHeight="1" x14ac:dyDescent="0.25">
      <c r="J908" s="4"/>
      <c r="Z908" s="4"/>
    </row>
    <row r="909" spans="10:26" ht="12" customHeight="1" x14ac:dyDescent="0.25">
      <c r="J909" s="4"/>
      <c r="Z909" s="4"/>
    </row>
    <row r="910" spans="10:26" ht="12" customHeight="1" x14ac:dyDescent="0.25">
      <c r="J910" s="4"/>
      <c r="Z910" s="4"/>
    </row>
    <row r="911" spans="10:26" ht="12" customHeight="1" x14ac:dyDescent="0.25">
      <c r="J911" s="4"/>
      <c r="Z911" s="4"/>
    </row>
    <row r="912" spans="10:26" ht="12" customHeight="1" x14ac:dyDescent="0.25">
      <c r="J912" s="4"/>
      <c r="Z912" s="4"/>
    </row>
    <row r="913" spans="10:26" ht="12" customHeight="1" x14ac:dyDescent="0.25">
      <c r="J913" s="4"/>
      <c r="Z913" s="4"/>
    </row>
    <row r="914" spans="10:26" ht="12" customHeight="1" x14ac:dyDescent="0.25">
      <c r="J914" s="4"/>
      <c r="Z914" s="4"/>
    </row>
    <row r="915" spans="10:26" ht="12" customHeight="1" x14ac:dyDescent="0.25">
      <c r="J915" s="4"/>
      <c r="Z915" s="4"/>
    </row>
    <row r="916" spans="10:26" ht="12" customHeight="1" x14ac:dyDescent="0.25">
      <c r="J916" s="4"/>
      <c r="Z916" s="4"/>
    </row>
    <row r="917" spans="10:26" ht="12" customHeight="1" x14ac:dyDescent="0.25">
      <c r="J917" s="4"/>
      <c r="Z917" s="4"/>
    </row>
    <row r="918" spans="10:26" ht="12" customHeight="1" x14ac:dyDescent="0.25">
      <c r="J918" s="4"/>
      <c r="Z918" s="4"/>
    </row>
    <row r="919" spans="10:26" ht="12" customHeight="1" x14ac:dyDescent="0.25">
      <c r="J919" s="4"/>
      <c r="Z919" s="4"/>
    </row>
    <row r="920" spans="10:26" ht="12" customHeight="1" x14ac:dyDescent="0.25">
      <c r="J920" s="4"/>
      <c r="Z920" s="4"/>
    </row>
    <row r="921" spans="10:26" ht="12" customHeight="1" x14ac:dyDescent="0.25">
      <c r="J921" s="4"/>
      <c r="Z921" s="4"/>
    </row>
    <row r="922" spans="10:26" ht="12" customHeight="1" x14ac:dyDescent="0.25">
      <c r="J922" s="4"/>
      <c r="Z922" s="4"/>
    </row>
    <row r="923" spans="10:26" ht="12" customHeight="1" x14ac:dyDescent="0.25">
      <c r="J923" s="4"/>
      <c r="Z923" s="4"/>
    </row>
    <row r="924" spans="10:26" ht="12" customHeight="1" x14ac:dyDescent="0.25">
      <c r="J924" s="4"/>
      <c r="Z924" s="4"/>
    </row>
    <row r="925" spans="10:26" ht="12" customHeight="1" x14ac:dyDescent="0.25">
      <c r="J925" s="4"/>
      <c r="Z925" s="4"/>
    </row>
    <row r="926" spans="10:26" ht="12" customHeight="1" x14ac:dyDescent="0.25">
      <c r="J926" s="4"/>
      <c r="Z926" s="4"/>
    </row>
    <row r="927" spans="10:26" ht="12" customHeight="1" x14ac:dyDescent="0.25">
      <c r="J927" s="4"/>
      <c r="Z927" s="4"/>
    </row>
    <row r="928" spans="10:26" ht="12" customHeight="1" x14ac:dyDescent="0.25">
      <c r="J928" s="4"/>
      <c r="Z928" s="4"/>
    </row>
    <row r="929" spans="10:26" ht="12" customHeight="1" x14ac:dyDescent="0.25">
      <c r="J929" s="4"/>
      <c r="Z929" s="4"/>
    </row>
    <row r="930" spans="10:26" ht="12" customHeight="1" x14ac:dyDescent="0.25">
      <c r="J930" s="4"/>
      <c r="Z930" s="4"/>
    </row>
    <row r="931" spans="10:26" ht="12" customHeight="1" x14ac:dyDescent="0.25">
      <c r="J931" s="4"/>
      <c r="Z931" s="4"/>
    </row>
    <row r="932" spans="10:26" ht="12" customHeight="1" x14ac:dyDescent="0.25">
      <c r="J932" s="4"/>
      <c r="Z932" s="4"/>
    </row>
    <row r="933" spans="10:26" ht="12" customHeight="1" x14ac:dyDescent="0.25">
      <c r="J933" s="4"/>
      <c r="Z933" s="4"/>
    </row>
    <row r="934" spans="10:26" ht="12" customHeight="1" x14ac:dyDescent="0.25">
      <c r="J934" s="4"/>
      <c r="Z934" s="4"/>
    </row>
    <row r="935" spans="10:26" ht="12" customHeight="1" x14ac:dyDescent="0.25">
      <c r="J935" s="4"/>
      <c r="Z935" s="4"/>
    </row>
    <row r="936" spans="10:26" ht="12" customHeight="1" x14ac:dyDescent="0.25">
      <c r="J936" s="4"/>
      <c r="Z936" s="4"/>
    </row>
    <row r="937" spans="10:26" ht="12" customHeight="1" x14ac:dyDescent="0.25">
      <c r="J937" s="4"/>
      <c r="Z937" s="4"/>
    </row>
    <row r="938" spans="10:26" ht="12" customHeight="1" x14ac:dyDescent="0.25">
      <c r="J938" s="4"/>
      <c r="Z938" s="4"/>
    </row>
    <row r="939" spans="10:26" ht="12" customHeight="1" x14ac:dyDescent="0.25">
      <c r="J939" s="4"/>
      <c r="Z939" s="4"/>
    </row>
    <row r="940" spans="10:26" ht="12" customHeight="1" x14ac:dyDescent="0.25">
      <c r="J940" s="4"/>
      <c r="Z940" s="4"/>
    </row>
    <row r="941" spans="10:26" ht="12" customHeight="1" x14ac:dyDescent="0.25">
      <c r="J941" s="4"/>
      <c r="Z941" s="4"/>
    </row>
    <row r="942" spans="10:26" ht="12" customHeight="1" x14ac:dyDescent="0.25">
      <c r="J942" s="4"/>
      <c r="Z942" s="4"/>
    </row>
    <row r="943" spans="10:26" ht="12" customHeight="1" x14ac:dyDescent="0.25">
      <c r="J943" s="4"/>
      <c r="Z943" s="4"/>
    </row>
    <row r="944" spans="10:26" ht="12" customHeight="1" x14ac:dyDescent="0.25">
      <c r="J944" s="4"/>
      <c r="Z944" s="4"/>
    </row>
    <row r="945" spans="10:26" ht="12" customHeight="1" x14ac:dyDescent="0.25">
      <c r="J945" s="4"/>
      <c r="Z945" s="4"/>
    </row>
    <row r="946" spans="10:26" ht="12" customHeight="1" x14ac:dyDescent="0.25">
      <c r="J946" s="4"/>
      <c r="Z946" s="4"/>
    </row>
    <row r="947" spans="10:26" ht="12" customHeight="1" x14ac:dyDescent="0.25">
      <c r="J947" s="4"/>
      <c r="Z947" s="4"/>
    </row>
    <row r="948" spans="10:26" ht="12" customHeight="1" x14ac:dyDescent="0.25">
      <c r="J948" s="4"/>
      <c r="Z948" s="4"/>
    </row>
    <row r="949" spans="10:26" ht="12" customHeight="1" x14ac:dyDescent="0.25">
      <c r="J949" s="4"/>
      <c r="Z949" s="4"/>
    </row>
    <row r="950" spans="10:26" ht="12" customHeight="1" x14ac:dyDescent="0.25">
      <c r="J950" s="4"/>
      <c r="Z950" s="4"/>
    </row>
    <row r="951" spans="10:26" ht="12" customHeight="1" x14ac:dyDescent="0.25">
      <c r="J951" s="4"/>
      <c r="Z951" s="4"/>
    </row>
    <row r="952" spans="10:26" ht="12" customHeight="1" x14ac:dyDescent="0.25">
      <c r="J952" s="4"/>
      <c r="Z952" s="4"/>
    </row>
    <row r="953" spans="10:26" ht="12" customHeight="1" x14ac:dyDescent="0.25">
      <c r="J953" s="4"/>
      <c r="Z953" s="4"/>
    </row>
    <row r="954" spans="10:26" ht="12" customHeight="1" x14ac:dyDescent="0.25">
      <c r="J954" s="4"/>
      <c r="Z954" s="4"/>
    </row>
    <row r="955" spans="10:26" ht="12" customHeight="1" x14ac:dyDescent="0.25">
      <c r="J955" s="4"/>
      <c r="Z955" s="4"/>
    </row>
    <row r="956" spans="10:26" ht="12" customHeight="1" x14ac:dyDescent="0.25">
      <c r="J956" s="4"/>
      <c r="Z956" s="4"/>
    </row>
    <row r="957" spans="10:26" ht="12" customHeight="1" x14ac:dyDescent="0.25">
      <c r="J957" s="4"/>
      <c r="Z957" s="4"/>
    </row>
    <row r="958" spans="10:26" ht="12" customHeight="1" x14ac:dyDescent="0.25">
      <c r="J958" s="4"/>
      <c r="Z958" s="4"/>
    </row>
    <row r="959" spans="10:26" ht="12" customHeight="1" x14ac:dyDescent="0.25">
      <c r="J959" s="4"/>
      <c r="Z959" s="4"/>
    </row>
    <row r="960" spans="10:26" ht="12" customHeight="1" x14ac:dyDescent="0.25">
      <c r="J960" s="4"/>
      <c r="Z960" s="4"/>
    </row>
    <row r="961" spans="10:26" ht="12" customHeight="1" x14ac:dyDescent="0.25">
      <c r="J961" s="4"/>
      <c r="Z961" s="4"/>
    </row>
    <row r="962" spans="10:26" ht="12" customHeight="1" x14ac:dyDescent="0.25">
      <c r="J962" s="4"/>
      <c r="Z962" s="4"/>
    </row>
    <row r="963" spans="10:26" ht="12" customHeight="1" x14ac:dyDescent="0.25">
      <c r="J963" s="4"/>
      <c r="Z963" s="4"/>
    </row>
    <row r="964" spans="10:26" ht="12" customHeight="1" x14ac:dyDescent="0.25">
      <c r="J964" s="4"/>
      <c r="Z964" s="4"/>
    </row>
    <row r="965" spans="10:26" ht="12" customHeight="1" x14ac:dyDescent="0.25">
      <c r="J965" s="4"/>
      <c r="Z965" s="4"/>
    </row>
    <row r="966" spans="10:26" ht="12" customHeight="1" x14ac:dyDescent="0.25">
      <c r="J966" s="4"/>
      <c r="Z966" s="4"/>
    </row>
    <row r="967" spans="10:26" ht="12" customHeight="1" x14ac:dyDescent="0.25">
      <c r="J967" s="4"/>
      <c r="Z967" s="4"/>
    </row>
    <row r="968" spans="10:26" ht="12" customHeight="1" x14ac:dyDescent="0.25">
      <c r="J968" s="4"/>
      <c r="Z968" s="4"/>
    </row>
    <row r="969" spans="10:26" ht="12" customHeight="1" x14ac:dyDescent="0.25">
      <c r="J969" s="4"/>
      <c r="Z969" s="4"/>
    </row>
    <row r="970" spans="10:26" ht="12" customHeight="1" x14ac:dyDescent="0.25">
      <c r="J970" s="4"/>
      <c r="Z970" s="4"/>
    </row>
    <row r="971" spans="10:26" ht="12" customHeight="1" x14ac:dyDescent="0.25">
      <c r="J971" s="4"/>
      <c r="Z971" s="4"/>
    </row>
    <row r="972" spans="10:26" ht="12" customHeight="1" x14ac:dyDescent="0.25">
      <c r="J972" s="4"/>
      <c r="Z972" s="4"/>
    </row>
    <row r="973" spans="10:26" ht="12" customHeight="1" x14ac:dyDescent="0.25">
      <c r="J973" s="4"/>
      <c r="Z973" s="4"/>
    </row>
    <row r="974" spans="10:26" ht="12" customHeight="1" x14ac:dyDescent="0.25">
      <c r="J974" s="4"/>
      <c r="Z974" s="4"/>
    </row>
    <row r="975" spans="10:26" ht="12" customHeight="1" x14ac:dyDescent="0.25">
      <c r="J975" s="4"/>
      <c r="Z975" s="4"/>
    </row>
    <row r="976" spans="10:26" ht="12" customHeight="1" x14ac:dyDescent="0.25">
      <c r="J976" s="4"/>
      <c r="Z976" s="4"/>
    </row>
    <row r="977" spans="10:26" ht="12" customHeight="1" x14ac:dyDescent="0.25">
      <c r="J977" s="4"/>
      <c r="Z977" s="4"/>
    </row>
    <row r="978" spans="10:26" ht="12" customHeight="1" x14ac:dyDescent="0.25">
      <c r="J978" s="4"/>
      <c r="Z978" s="4"/>
    </row>
    <row r="979" spans="10:26" ht="12" customHeight="1" x14ac:dyDescent="0.25">
      <c r="J979" s="4"/>
      <c r="Z979" s="4"/>
    </row>
    <row r="980" spans="10:26" ht="12" customHeight="1" x14ac:dyDescent="0.25">
      <c r="J980" s="4"/>
      <c r="Z980" s="4"/>
    </row>
    <row r="981" spans="10:26" ht="12" customHeight="1" x14ac:dyDescent="0.25">
      <c r="J981" s="4"/>
      <c r="Z981" s="4"/>
    </row>
    <row r="982" spans="10:26" ht="12" customHeight="1" x14ac:dyDescent="0.25">
      <c r="J982" s="4"/>
      <c r="Z982" s="4"/>
    </row>
    <row r="983" spans="10:26" ht="12" customHeight="1" x14ac:dyDescent="0.25">
      <c r="J983" s="4"/>
      <c r="Z983" s="4"/>
    </row>
    <row r="984" spans="10:26" ht="12" customHeight="1" x14ac:dyDescent="0.25">
      <c r="J984" s="4"/>
      <c r="Z984" s="4"/>
    </row>
    <row r="985" spans="10:26" ht="12" customHeight="1" x14ac:dyDescent="0.25">
      <c r="J985" s="4"/>
      <c r="Z985" s="4"/>
    </row>
    <row r="986" spans="10:26" ht="12" customHeight="1" x14ac:dyDescent="0.25">
      <c r="J986" s="4"/>
      <c r="Z986" s="4"/>
    </row>
    <row r="987" spans="10:26" ht="12" customHeight="1" x14ac:dyDescent="0.25">
      <c r="J987" s="4"/>
      <c r="Z987" s="4"/>
    </row>
    <row r="988" spans="10:26" ht="12" customHeight="1" x14ac:dyDescent="0.25">
      <c r="J988" s="4"/>
      <c r="Z988" s="4"/>
    </row>
    <row r="989" spans="10:26" ht="12" customHeight="1" x14ac:dyDescent="0.25">
      <c r="J989" s="4"/>
      <c r="Z989" s="4"/>
    </row>
    <row r="990" spans="10:26" ht="12" customHeight="1" x14ac:dyDescent="0.25">
      <c r="J990" s="4"/>
      <c r="Z990" s="4"/>
    </row>
    <row r="991" spans="10:26" ht="12" customHeight="1" x14ac:dyDescent="0.25">
      <c r="J991" s="4"/>
      <c r="Z991" s="4"/>
    </row>
    <row r="992" spans="10:26" ht="12" customHeight="1" x14ac:dyDescent="0.25">
      <c r="J992" s="4"/>
      <c r="Z992" s="4"/>
    </row>
    <row r="993" spans="10:26" ht="12" customHeight="1" x14ac:dyDescent="0.25">
      <c r="J993" s="4"/>
      <c r="Z993" s="4"/>
    </row>
    <row r="994" spans="10:26" ht="12" customHeight="1" x14ac:dyDescent="0.25">
      <c r="J994" s="4"/>
      <c r="Z994" s="4"/>
    </row>
    <row r="995" spans="10:26" ht="12" customHeight="1" x14ac:dyDescent="0.25">
      <c r="J995" s="4"/>
      <c r="Z995" s="4"/>
    </row>
    <row r="996" spans="10:26" ht="12" customHeight="1" x14ac:dyDescent="0.25">
      <c r="J996" s="4"/>
      <c r="Z996" s="4"/>
    </row>
    <row r="997" spans="10:26" ht="12" customHeight="1" x14ac:dyDescent="0.25">
      <c r="J997" s="4"/>
      <c r="Z997" s="4"/>
    </row>
    <row r="998" spans="10:26" ht="12" customHeight="1" x14ac:dyDescent="0.25">
      <c r="J998" s="4"/>
      <c r="Z998" s="4"/>
    </row>
    <row r="999" spans="10:26" ht="12" customHeight="1" x14ac:dyDescent="0.25">
      <c r="J999" s="4"/>
      <c r="Z999" s="4"/>
    </row>
    <row r="1000" spans="10:26" ht="12" customHeight="1" x14ac:dyDescent="0.25">
      <c r="J1000" s="4"/>
      <c r="Z1000" s="4"/>
    </row>
    <row r="1001" spans="10:26" ht="12" customHeight="1" x14ac:dyDescent="0.25">
      <c r="J1001" s="4"/>
      <c r="Z1001" s="4"/>
    </row>
    <row r="1002" spans="10:26" ht="12" customHeight="1" x14ac:dyDescent="0.25">
      <c r="J1002" s="4"/>
      <c r="Z1002" s="4"/>
    </row>
    <row r="1003" spans="10:26" ht="12" customHeight="1" x14ac:dyDescent="0.25">
      <c r="J1003" s="4"/>
      <c r="Z1003" s="4"/>
    </row>
    <row r="1004" spans="10:26" ht="12" customHeight="1" x14ac:dyDescent="0.25">
      <c r="J1004" s="4"/>
      <c r="Z1004" s="4"/>
    </row>
    <row r="1005" spans="10:26" ht="12" customHeight="1" x14ac:dyDescent="0.25">
      <c r="J1005" s="4"/>
      <c r="Z1005" s="4"/>
    </row>
    <row r="1006" spans="10:26" ht="15" customHeight="1" x14ac:dyDescent="0.25">
      <c r="J1006" s="4"/>
      <c r="Z1006" s="4"/>
    </row>
    <row r="1007" spans="10:26" ht="15" customHeight="1" x14ac:dyDescent="0.25">
      <c r="J1007" s="4"/>
      <c r="Z1007" s="4"/>
    </row>
    <row r="1008" spans="10:26" ht="15" customHeight="1" x14ac:dyDescent="0.25">
      <c r="J1008" s="4"/>
      <c r="Z1008" s="4"/>
    </row>
    <row r="1009" spans="10:26" ht="15" customHeight="1" x14ac:dyDescent="0.25">
      <c r="J1009" s="4"/>
      <c r="Z1009" s="4"/>
    </row>
    <row r="1010" spans="10:26" ht="15" customHeight="1" x14ac:dyDescent="0.25">
      <c r="J1010" s="4"/>
      <c r="Z1010" s="4"/>
    </row>
    <row r="1011" spans="10:26" ht="15" customHeight="1" x14ac:dyDescent="0.25">
      <c r="J1011" s="4"/>
      <c r="Z1011" s="4"/>
    </row>
    <row r="1012" spans="10:26" ht="15" customHeight="1" x14ac:dyDescent="0.25">
      <c r="J1012" s="4"/>
      <c r="Z1012" s="4"/>
    </row>
    <row r="1013" spans="10:26" ht="15" customHeight="1" x14ac:dyDescent="0.25">
      <c r="J1013" s="4"/>
      <c r="Z1013" s="4"/>
    </row>
    <row r="1014" spans="10:26" ht="15" customHeight="1" x14ac:dyDescent="0.25">
      <c r="J1014" s="4"/>
      <c r="Z1014" s="4"/>
    </row>
    <row r="1015" spans="10:26" ht="15" customHeight="1" x14ac:dyDescent="0.25">
      <c r="J1015" s="4"/>
      <c r="Z1015" s="4"/>
    </row>
    <row r="1016" spans="10:26" ht="15" customHeight="1" x14ac:dyDescent="0.25">
      <c r="J1016" s="4"/>
      <c r="Z1016" s="4"/>
    </row>
    <row r="1017" spans="10:26" ht="15" customHeight="1" x14ac:dyDescent="0.25">
      <c r="J1017" s="4"/>
      <c r="Z1017" s="4"/>
    </row>
    <row r="1018" spans="10:26" ht="15" customHeight="1" x14ac:dyDescent="0.25">
      <c r="J1018" s="4"/>
      <c r="Z1018" s="4"/>
    </row>
  </sheetData>
  <autoFilter ref="A6:Z307" xr:uid="{91FEB2AA-3B82-45AD-8FD4-D3AA063C75DD}"/>
  <conditionalFormatting sqref="X1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8:X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1:X306 X7:X1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  <drawing r:id="rId2"/>
  <legacyDrawing r:id="rId3"/>
  <controls>
    <mc:AlternateContent xmlns:mc="http://schemas.openxmlformats.org/markup-compatibility/2006">
      <mc:Choice Requires="x14">
        <control shapeId="19457" r:id="rId4" name="Control 1">
          <controlPr defaultSize="0" r:id="rId5">
            <anchor moveWithCells="1">
              <from>
                <xdr:col>2</xdr:col>
                <xdr:colOff>0</xdr:colOff>
                <xdr:row>670</xdr:row>
                <xdr:rowOff>82550</xdr:rowOff>
              </from>
              <to>
                <xdr:col>2</xdr:col>
                <xdr:colOff>177800</xdr:colOff>
                <xdr:row>671</xdr:row>
                <xdr:rowOff>133350</xdr:rowOff>
              </to>
            </anchor>
          </controlPr>
        </control>
      </mc:Choice>
      <mc:Fallback>
        <control shapeId="19457" r:id="rId4" name="Control 1"/>
      </mc:Fallback>
    </mc:AlternateContent>
    <mc:AlternateContent xmlns:mc="http://schemas.openxmlformats.org/markup-compatibility/2006">
      <mc:Choice Requires="x14">
        <control shapeId="19458" r:id="rId6" name="Control 2">
          <controlPr defaultSize="0" r:id="rId5">
            <anchor moveWithCells="1">
              <from>
                <xdr:col>2</xdr:col>
                <xdr:colOff>0</xdr:colOff>
                <xdr:row>670</xdr:row>
                <xdr:rowOff>82550</xdr:rowOff>
              </from>
              <to>
                <xdr:col>2</xdr:col>
                <xdr:colOff>177800</xdr:colOff>
                <xdr:row>671</xdr:row>
                <xdr:rowOff>133350</xdr:rowOff>
              </to>
            </anchor>
          </controlPr>
        </control>
      </mc:Choice>
      <mc:Fallback>
        <control shapeId="19458" r:id="rId6" name="Control 2"/>
      </mc:Fallback>
    </mc:AlternateContent>
    <mc:AlternateContent xmlns:mc="http://schemas.openxmlformats.org/markup-compatibility/2006">
      <mc:Choice Requires="x14">
        <control shapeId="19459" r:id="rId7" name="Control 3">
          <controlPr defaultSize="0" r:id="rId8">
            <anchor moveWithCells="1">
              <from>
                <xdr:col>2</xdr:col>
                <xdr:colOff>0</xdr:colOff>
                <xdr:row>653</xdr:row>
                <xdr:rowOff>114300</xdr:rowOff>
              </from>
              <to>
                <xdr:col>2</xdr:col>
                <xdr:colOff>177800</xdr:colOff>
                <xdr:row>655</xdr:row>
                <xdr:rowOff>19050</xdr:rowOff>
              </to>
            </anchor>
          </controlPr>
        </control>
      </mc:Choice>
      <mc:Fallback>
        <control shapeId="19459" r:id="rId7" name="Control 3"/>
      </mc:Fallback>
    </mc:AlternateContent>
    <mc:AlternateContent xmlns:mc="http://schemas.openxmlformats.org/markup-compatibility/2006">
      <mc:Choice Requires="x14">
        <control shapeId="19460" r:id="rId9" name="Control 4">
          <controlPr defaultSize="0" r:id="rId10">
            <anchor moveWithCells="1">
              <from>
                <xdr:col>2</xdr:col>
                <xdr:colOff>0</xdr:colOff>
                <xdr:row>644</xdr:row>
                <xdr:rowOff>6350</xdr:rowOff>
              </from>
              <to>
                <xdr:col>2</xdr:col>
                <xdr:colOff>177800</xdr:colOff>
                <xdr:row>645</xdr:row>
                <xdr:rowOff>57150</xdr:rowOff>
              </to>
            </anchor>
          </controlPr>
        </control>
      </mc:Choice>
      <mc:Fallback>
        <control shapeId="19460" r:id="rId9" name="Control 4"/>
      </mc:Fallback>
    </mc:AlternateContent>
    <mc:AlternateContent xmlns:mc="http://schemas.openxmlformats.org/markup-compatibility/2006">
      <mc:Choice Requires="x14">
        <control shapeId="19461" r:id="rId11" name="Control 5">
          <controlPr defaultSize="0" r:id="rId5">
            <anchor moveWithCells="1">
              <from>
                <xdr:col>2</xdr:col>
                <xdr:colOff>0</xdr:colOff>
                <xdr:row>605</xdr:row>
                <xdr:rowOff>139700</xdr:rowOff>
              </from>
              <to>
                <xdr:col>2</xdr:col>
                <xdr:colOff>177800</xdr:colOff>
                <xdr:row>607</xdr:row>
                <xdr:rowOff>38100</xdr:rowOff>
              </to>
            </anchor>
          </controlPr>
        </control>
      </mc:Choice>
      <mc:Fallback>
        <control shapeId="19461" r:id="rId11" name="Control 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E350-3E10-4B55-AD63-414F80A0BEF9}">
  <sheetPr codeName="Sheet4">
    <tabColor rgb="FFFBD4B4"/>
  </sheetPr>
  <dimension ref="A1:Z1018"/>
  <sheetViews>
    <sheetView tabSelected="1" zoomScale="88" zoomScaleNormal="88" workbookViewId="0">
      <pane xSplit="2" ySplit="6" topLeftCell="I7" activePane="bottomRight" state="frozen"/>
      <selection activeCell="B307" sqref="B307"/>
      <selection pane="topRight" activeCell="B307" sqref="B307"/>
      <selection pane="bottomLeft" activeCell="B307" sqref="B307"/>
      <selection pane="bottomRight" activeCell="O303" sqref="O303"/>
    </sheetView>
  </sheetViews>
  <sheetFormatPr defaultColWidth="12.6328125" defaultRowHeight="15" customHeight="1" x14ac:dyDescent="0.25"/>
  <cols>
    <col min="1" max="1" width="10.1796875" style="2" customWidth="1"/>
    <col min="2" max="2" width="50.81640625" style="2" customWidth="1"/>
    <col min="3" max="3" width="17.81640625" style="20" customWidth="1"/>
    <col min="4" max="4" width="14.90625" style="2" customWidth="1"/>
    <col min="5" max="5" width="49.90625" style="2" customWidth="1"/>
    <col min="6" max="6" width="48.6328125" style="2" customWidth="1"/>
    <col min="7" max="7" width="13" style="2" customWidth="1"/>
    <col min="8" max="8" width="13.6328125" style="2" customWidth="1"/>
    <col min="9" max="9" width="15" style="2" customWidth="1"/>
    <col min="10" max="10" width="11.90625" style="2" customWidth="1"/>
    <col min="11" max="11" width="12.453125" style="2" customWidth="1"/>
    <col min="12" max="22" width="11.90625" style="2" customWidth="1"/>
    <col min="23" max="23" width="11.90625" style="45" customWidth="1"/>
    <col min="24" max="24" width="11.90625" style="2" customWidth="1"/>
    <col min="25" max="25" width="11.1796875" style="2" customWidth="1"/>
    <col min="26" max="26" width="27.453125" style="2" customWidth="1"/>
    <col min="27" max="16384" width="12.6328125" style="2"/>
  </cols>
  <sheetData>
    <row r="1" spans="1:26" ht="12.75" customHeight="1" x14ac:dyDescent="0.25">
      <c r="A1" s="3" t="s">
        <v>966</v>
      </c>
      <c r="J1" s="4"/>
      <c r="Z1" s="4"/>
    </row>
    <row r="2" spans="1:26" ht="12" customHeight="1" x14ac:dyDescent="0.25">
      <c r="J2" s="4"/>
      <c r="Z2" s="4"/>
    </row>
    <row r="3" spans="1:26" ht="12.75" customHeight="1" x14ac:dyDescent="0.25">
      <c r="A3" s="3" t="s">
        <v>1010</v>
      </c>
      <c r="J3" s="5"/>
      <c r="Z3" s="4"/>
    </row>
    <row r="4" spans="1:26" ht="12" customHeight="1" x14ac:dyDescent="0.25">
      <c r="J4" s="6">
        <v>45657</v>
      </c>
      <c r="Z4" s="4"/>
    </row>
    <row r="5" spans="1:26" ht="12" customHeight="1" x14ac:dyDescent="0.25">
      <c r="J5" s="6">
        <v>46023</v>
      </c>
      <c r="Z5" s="4"/>
    </row>
    <row r="6" spans="1:26" ht="54" customHeight="1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4" t="s">
        <v>8</v>
      </c>
      <c r="J6" s="24" t="s">
        <v>9</v>
      </c>
      <c r="K6" s="24" t="s">
        <v>10</v>
      </c>
      <c r="L6" s="24" t="s">
        <v>11</v>
      </c>
      <c r="M6" s="24" t="s">
        <v>12</v>
      </c>
      <c r="N6" s="24" t="s">
        <v>13</v>
      </c>
      <c r="O6" s="24" t="s">
        <v>14</v>
      </c>
      <c r="P6" s="24" t="s">
        <v>15</v>
      </c>
      <c r="Q6" s="24" t="s">
        <v>16</v>
      </c>
      <c r="R6" s="24" t="s">
        <v>17</v>
      </c>
      <c r="S6" s="24" t="s">
        <v>18</v>
      </c>
      <c r="T6" s="24" t="s">
        <v>19</v>
      </c>
      <c r="U6" s="24" t="s">
        <v>20</v>
      </c>
      <c r="V6" s="24" t="s">
        <v>21</v>
      </c>
      <c r="W6" s="46" t="s">
        <v>22</v>
      </c>
      <c r="X6" s="24" t="s">
        <v>23</v>
      </c>
      <c r="Y6" s="24" t="s">
        <v>24</v>
      </c>
      <c r="Z6" s="24" t="s">
        <v>25</v>
      </c>
    </row>
    <row r="7" spans="1:26" s="7" customFormat="1" ht="19.5" customHeight="1" x14ac:dyDescent="0.25">
      <c r="A7" s="11" t="s">
        <v>833</v>
      </c>
      <c r="B7" s="12" t="s">
        <v>251</v>
      </c>
      <c r="C7" s="35" t="s">
        <v>252</v>
      </c>
      <c r="D7" s="12" t="s">
        <v>59</v>
      </c>
      <c r="E7" s="12" t="s">
        <v>834</v>
      </c>
      <c r="F7" s="12" t="s">
        <v>30</v>
      </c>
      <c r="G7" s="13">
        <v>45323</v>
      </c>
      <c r="H7" s="25">
        <v>46053</v>
      </c>
      <c r="I7" s="1">
        <v>1500</v>
      </c>
      <c r="J7" s="1">
        <v>1</v>
      </c>
      <c r="K7" s="1">
        <v>1500</v>
      </c>
      <c r="L7" s="1">
        <f>'Non Panel'!L7+Panel!L7</f>
        <v>0</v>
      </c>
      <c r="M7" s="1">
        <f>'Non Panel'!M7+Panel!M7</f>
        <v>0</v>
      </c>
      <c r="N7" s="1">
        <f>'Non Panel'!N7+Panel!N7</f>
        <v>0</v>
      </c>
      <c r="O7" s="1"/>
      <c r="P7" s="1"/>
      <c r="Q7" s="1"/>
      <c r="R7" s="1"/>
      <c r="S7" s="1"/>
      <c r="T7" s="1"/>
      <c r="U7" s="1"/>
      <c r="V7" s="1"/>
      <c r="W7" s="47"/>
      <c r="X7" s="1">
        <f t="shared" ref="X7:X30" si="0">K7-(SUM(L7:W7))</f>
        <v>1500</v>
      </c>
      <c r="Y7" s="12"/>
      <c r="Z7" s="12" t="s">
        <v>253</v>
      </c>
    </row>
    <row r="8" spans="1:26" s="7" customFormat="1" ht="19.5" customHeight="1" x14ac:dyDescent="0.25">
      <c r="A8" s="12" t="s">
        <v>272</v>
      </c>
      <c r="B8" s="12" t="s">
        <v>273</v>
      </c>
      <c r="C8" s="35" t="s">
        <v>274</v>
      </c>
      <c r="D8" s="12" t="s">
        <v>34</v>
      </c>
      <c r="E8" s="12" t="s">
        <v>201</v>
      </c>
      <c r="F8" s="12" t="s">
        <v>51</v>
      </c>
      <c r="G8" s="13">
        <v>44545</v>
      </c>
      <c r="H8" s="13"/>
      <c r="I8" s="1">
        <v>1500</v>
      </c>
      <c r="J8" s="1">
        <v>1</v>
      </c>
      <c r="K8" s="1">
        <v>1500</v>
      </c>
      <c r="L8" s="1">
        <f>'Non Panel'!L8+Panel!L8</f>
        <v>49</v>
      </c>
      <c r="M8" s="1">
        <f>'Non Panel'!M8+Panel!M8</f>
        <v>0</v>
      </c>
      <c r="N8" s="1">
        <f>'Non Panel'!N8+Panel!N8</f>
        <v>0</v>
      </c>
      <c r="O8" s="1"/>
      <c r="P8" s="1"/>
      <c r="Q8" s="1"/>
      <c r="R8" s="1"/>
      <c r="S8" s="1"/>
      <c r="T8" s="1"/>
      <c r="U8" s="1"/>
      <c r="V8" s="1"/>
      <c r="W8" s="47"/>
      <c r="X8" s="1">
        <f t="shared" si="0"/>
        <v>1451</v>
      </c>
      <c r="Y8" s="12"/>
      <c r="Z8" s="12" t="s">
        <v>964</v>
      </c>
    </row>
    <row r="9" spans="1:26" s="7" customFormat="1" ht="19.5" customHeight="1" x14ac:dyDescent="0.25">
      <c r="A9" s="12" t="s">
        <v>294</v>
      </c>
      <c r="B9" s="12" t="s">
        <v>295</v>
      </c>
      <c r="C9" s="35" t="s">
        <v>296</v>
      </c>
      <c r="D9" s="12" t="s">
        <v>165</v>
      </c>
      <c r="E9" s="12" t="s">
        <v>35</v>
      </c>
      <c r="F9" s="12" t="s">
        <v>39</v>
      </c>
      <c r="G9" s="13">
        <v>44621</v>
      </c>
      <c r="H9" s="25"/>
      <c r="I9" s="1">
        <v>1500</v>
      </c>
      <c r="J9" s="1">
        <v>1</v>
      </c>
      <c r="K9" s="1">
        <v>1500</v>
      </c>
      <c r="L9" s="1">
        <f>'Non Panel'!L9+Panel!L9</f>
        <v>0</v>
      </c>
      <c r="M9" s="1">
        <f>'Non Panel'!M9+Panel!M9</f>
        <v>0</v>
      </c>
      <c r="N9" s="1">
        <f>'Non Panel'!N9+Panel!N9</f>
        <v>0</v>
      </c>
      <c r="O9" s="1"/>
      <c r="P9" s="1"/>
      <c r="Q9" s="1"/>
      <c r="R9" s="1"/>
      <c r="S9" s="1"/>
      <c r="T9" s="1"/>
      <c r="U9" s="1"/>
      <c r="V9" s="1"/>
      <c r="W9" s="47"/>
      <c r="X9" s="1">
        <f t="shared" si="0"/>
        <v>1500</v>
      </c>
      <c r="Y9" s="12"/>
      <c r="Z9" s="12" t="s">
        <v>964</v>
      </c>
    </row>
    <row r="10" spans="1:26" s="7" customFormat="1" ht="19.5" customHeight="1" x14ac:dyDescent="0.25">
      <c r="A10" s="12" t="s">
        <v>316</v>
      </c>
      <c r="B10" s="12" t="s">
        <v>317</v>
      </c>
      <c r="C10" s="35" t="s">
        <v>318</v>
      </c>
      <c r="D10" s="12" t="s">
        <v>165</v>
      </c>
      <c r="E10" s="12" t="s">
        <v>35</v>
      </c>
      <c r="F10" s="12" t="s">
        <v>222</v>
      </c>
      <c r="G10" s="13">
        <v>44746</v>
      </c>
      <c r="H10" s="25">
        <v>46207</v>
      </c>
      <c r="I10" s="1">
        <v>1500</v>
      </c>
      <c r="J10" s="1">
        <v>1</v>
      </c>
      <c r="K10" s="1">
        <v>1500</v>
      </c>
      <c r="L10" s="1">
        <f>'Non Panel'!L10+Panel!L10</f>
        <v>383</v>
      </c>
      <c r="M10" s="1">
        <f>'Non Panel'!M10+Panel!M10</f>
        <v>0</v>
      </c>
      <c r="N10" s="1">
        <f>'Non Panel'!N10+Panel!N10</f>
        <v>0</v>
      </c>
      <c r="O10" s="1"/>
      <c r="P10" s="1"/>
      <c r="Q10" s="1"/>
      <c r="R10" s="1"/>
      <c r="S10" s="1"/>
      <c r="T10" s="1"/>
      <c r="U10" s="1"/>
      <c r="V10" s="1"/>
      <c r="W10" s="47"/>
      <c r="X10" s="1">
        <f t="shared" si="0"/>
        <v>1117</v>
      </c>
      <c r="Y10" s="12"/>
      <c r="Z10" s="12" t="s">
        <v>964</v>
      </c>
    </row>
    <row r="11" spans="1:26" s="7" customFormat="1" ht="19.5" customHeight="1" x14ac:dyDescent="0.25">
      <c r="A11" s="12" t="s">
        <v>46</v>
      </c>
      <c r="B11" s="12" t="s">
        <v>47</v>
      </c>
      <c r="C11" s="35" t="s">
        <v>48</v>
      </c>
      <c r="D11" s="12" t="s">
        <v>49</v>
      </c>
      <c r="E11" s="12" t="s">
        <v>50</v>
      </c>
      <c r="F11" s="12" t="s">
        <v>51</v>
      </c>
      <c r="G11" s="13">
        <v>41358</v>
      </c>
      <c r="H11" s="13"/>
      <c r="I11" s="1">
        <v>1500</v>
      </c>
      <c r="J11" s="1">
        <v>1</v>
      </c>
      <c r="K11" s="1">
        <v>1500</v>
      </c>
      <c r="L11" s="1">
        <f>'Non Panel'!L11+Panel!L11</f>
        <v>0</v>
      </c>
      <c r="M11" s="1">
        <f>'Non Panel'!M11+Panel!M11</f>
        <v>0</v>
      </c>
      <c r="N11" s="1">
        <f>'Non Panel'!N11+Panel!N11</f>
        <v>0</v>
      </c>
      <c r="O11" s="1"/>
      <c r="P11" s="1"/>
      <c r="Q11" s="1"/>
      <c r="R11" s="1"/>
      <c r="S11" s="1"/>
      <c r="T11" s="1"/>
      <c r="U11" s="1"/>
      <c r="V11" s="1"/>
      <c r="W11" s="47"/>
      <c r="X11" s="1">
        <f t="shared" si="0"/>
        <v>1500</v>
      </c>
      <c r="Y11" s="12"/>
      <c r="Z11" s="12" t="s">
        <v>961</v>
      </c>
    </row>
    <row r="12" spans="1:26" s="7" customFormat="1" ht="19.5" customHeight="1" x14ac:dyDescent="0.25">
      <c r="A12" s="12" t="s">
        <v>137</v>
      </c>
      <c r="B12" s="12" t="s">
        <v>138</v>
      </c>
      <c r="C12" s="35" t="s">
        <v>139</v>
      </c>
      <c r="D12" s="12" t="s">
        <v>82</v>
      </c>
      <c r="E12" s="12" t="s">
        <v>140</v>
      </c>
      <c r="F12" s="12" t="s">
        <v>141</v>
      </c>
      <c r="G12" s="13">
        <v>42857</v>
      </c>
      <c r="H12" s="25">
        <v>46143</v>
      </c>
      <c r="I12" s="1">
        <v>1500</v>
      </c>
      <c r="J12" s="1">
        <v>1</v>
      </c>
      <c r="K12" s="1">
        <v>1500</v>
      </c>
      <c r="L12" s="1">
        <f>'Non Panel'!L12+Panel!L12</f>
        <v>157</v>
      </c>
      <c r="M12" s="1">
        <f>'Non Panel'!M12+Panel!M12</f>
        <v>0</v>
      </c>
      <c r="N12" s="1">
        <f>'Non Panel'!N12+Panel!N12</f>
        <v>22</v>
      </c>
      <c r="O12" s="1"/>
      <c r="P12" s="1"/>
      <c r="Q12" s="1"/>
      <c r="R12" s="1"/>
      <c r="S12" s="1"/>
      <c r="T12" s="1"/>
      <c r="U12" s="1"/>
      <c r="V12" s="1"/>
      <c r="W12" s="47"/>
      <c r="X12" s="1">
        <f t="shared" si="0"/>
        <v>1321</v>
      </c>
      <c r="Y12" s="12"/>
      <c r="Z12" s="12" t="s">
        <v>961</v>
      </c>
    </row>
    <row r="13" spans="1:26" s="7" customFormat="1" ht="19.5" customHeight="1" x14ac:dyDescent="0.25">
      <c r="A13" s="12" t="s">
        <v>162</v>
      </c>
      <c r="B13" s="12" t="s">
        <v>163</v>
      </c>
      <c r="C13" s="35" t="s">
        <v>164</v>
      </c>
      <c r="D13" s="12" t="s">
        <v>165</v>
      </c>
      <c r="E13" s="12" t="s">
        <v>166</v>
      </c>
      <c r="F13" s="12" t="s">
        <v>141</v>
      </c>
      <c r="G13" s="13">
        <v>43108</v>
      </c>
      <c r="H13" s="25"/>
      <c r="I13" s="1">
        <v>1500</v>
      </c>
      <c r="J13" s="1">
        <v>1</v>
      </c>
      <c r="K13" s="1">
        <v>1500</v>
      </c>
      <c r="L13" s="1">
        <f>'Non Panel'!L13+Panel!L13</f>
        <v>0</v>
      </c>
      <c r="M13" s="1">
        <f>'Non Panel'!M13+Panel!M13</f>
        <v>150</v>
      </c>
      <c r="N13" s="1">
        <f>'Non Panel'!N13+Panel!N13</f>
        <v>0</v>
      </c>
      <c r="O13" s="1"/>
      <c r="P13" s="1"/>
      <c r="Q13" s="1"/>
      <c r="R13" s="1"/>
      <c r="S13" s="1"/>
      <c r="T13" s="1"/>
      <c r="U13" s="1"/>
      <c r="V13" s="1"/>
      <c r="W13" s="47"/>
      <c r="X13" s="1">
        <f t="shared" si="0"/>
        <v>1350</v>
      </c>
      <c r="Y13" s="12"/>
      <c r="Z13" s="12" t="s">
        <v>961</v>
      </c>
    </row>
    <row r="14" spans="1:26" s="7" customFormat="1" ht="19.5" customHeight="1" x14ac:dyDescent="0.25">
      <c r="A14" s="12" t="s">
        <v>232</v>
      </c>
      <c r="B14" s="12" t="s">
        <v>233</v>
      </c>
      <c r="C14" s="35" t="s">
        <v>234</v>
      </c>
      <c r="D14" s="12" t="s">
        <v>59</v>
      </c>
      <c r="E14" s="12" t="s">
        <v>35</v>
      </c>
      <c r="F14" s="12" t="s">
        <v>235</v>
      </c>
      <c r="G14" s="13">
        <v>44166</v>
      </c>
      <c r="H14" s="13"/>
      <c r="I14" s="1">
        <v>1500</v>
      </c>
      <c r="J14" s="1">
        <v>1</v>
      </c>
      <c r="K14" s="1">
        <v>1500</v>
      </c>
      <c r="L14" s="1">
        <f>'Non Panel'!L14+Panel!L14</f>
        <v>168</v>
      </c>
      <c r="M14" s="1">
        <f>'Non Panel'!M14+Panel!M14</f>
        <v>0</v>
      </c>
      <c r="N14" s="1">
        <f>'Non Panel'!N14+Panel!N14</f>
        <v>0</v>
      </c>
      <c r="O14" s="1"/>
      <c r="P14" s="1"/>
      <c r="Q14" s="1"/>
      <c r="R14" s="1"/>
      <c r="S14" s="1"/>
      <c r="T14" s="1"/>
      <c r="U14" s="1"/>
      <c r="V14" s="1"/>
      <c r="W14" s="47"/>
      <c r="X14" s="1">
        <f t="shared" si="0"/>
        <v>1332</v>
      </c>
      <c r="Y14" s="12"/>
      <c r="Z14" s="12" t="s">
        <v>961</v>
      </c>
    </row>
    <row r="15" spans="1:26" s="7" customFormat="1" ht="19.5" customHeight="1" x14ac:dyDescent="0.25">
      <c r="A15" s="12" t="s">
        <v>304</v>
      </c>
      <c r="B15" s="12" t="s">
        <v>305</v>
      </c>
      <c r="C15" s="35" t="s">
        <v>306</v>
      </c>
      <c r="D15" s="12" t="s">
        <v>82</v>
      </c>
      <c r="E15" s="12" t="s">
        <v>151</v>
      </c>
      <c r="F15" s="12" t="s">
        <v>141</v>
      </c>
      <c r="G15" s="13">
        <v>44648</v>
      </c>
      <c r="H15" s="25"/>
      <c r="I15" s="1">
        <v>1500</v>
      </c>
      <c r="J15" s="1">
        <v>1</v>
      </c>
      <c r="K15" s="1">
        <v>1500</v>
      </c>
      <c r="L15" s="1">
        <f>'Non Panel'!L15+Panel!L15</f>
        <v>0</v>
      </c>
      <c r="M15" s="1">
        <f>'Non Panel'!M15+Panel!M15</f>
        <v>0</v>
      </c>
      <c r="N15" s="1">
        <f>'Non Panel'!N15+Panel!N15</f>
        <v>0</v>
      </c>
      <c r="O15" s="1"/>
      <c r="P15" s="1"/>
      <c r="Q15" s="1"/>
      <c r="R15" s="1"/>
      <c r="S15" s="1"/>
      <c r="T15" s="1"/>
      <c r="U15" s="1"/>
      <c r="V15" s="1"/>
      <c r="W15" s="47"/>
      <c r="X15" s="1">
        <f t="shared" si="0"/>
        <v>1500</v>
      </c>
      <c r="Y15" s="12"/>
      <c r="Z15" s="12" t="s">
        <v>961</v>
      </c>
    </row>
    <row r="16" spans="1:26" s="7" customFormat="1" ht="19.5" customHeight="1" x14ac:dyDescent="0.25">
      <c r="A16" s="12" t="s">
        <v>898</v>
      </c>
      <c r="B16" s="12" t="s">
        <v>26</v>
      </c>
      <c r="C16" s="35" t="s">
        <v>27</v>
      </c>
      <c r="D16" s="12" t="s">
        <v>28</v>
      </c>
      <c r="E16" s="12" t="s">
        <v>63</v>
      </c>
      <c r="F16" s="12" t="s">
        <v>51</v>
      </c>
      <c r="G16" s="13">
        <v>45139</v>
      </c>
      <c r="H16" s="13"/>
      <c r="I16" s="1">
        <v>1500</v>
      </c>
      <c r="J16" s="1">
        <v>1</v>
      </c>
      <c r="K16" s="1">
        <v>1500</v>
      </c>
      <c r="L16" s="1">
        <f>'Non Panel'!L16+Panel!L16</f>
        <v>0</v>
      </c>
      <c r="M16" s="1">
        <f>'Non Panel'!M16+Panel!M16</f>
        <v>0</v>
      </c>
      <c r="N16" s="1">
        <f>'Non Panel'!N16+Panel!N16</f>
        <v>0</v>
      </c>
      <c r="O16" s="1"/>
      <c r="P16" s="1"/>
      <c r="Q16" s="1"/>
      <c r="R16" s="1"/>
      <c r="S16" s="1"/>
      <c r="T16" s="1"/>
      <c r="U16" s="1"/>
      <c r="V16" s="1"/>
      <c r="W16" s="47"/>
      <c r="X16" s="1">
        <f t="shared" si="0"/>
        <v>1500</v>
      </c>
      <c r="Y16" s="12"/>
      <c r="Z16" s="12" t="s">
        <v>962</v>
      </c>
    </row>
    <row r="17" spans="1:26" s="7" customFormat="1" ht="19.5" customHeight="1" x14ac:dyDescent="0.25">
      <c r="A17" s="12" t="s">
        <v>899</v>
      </c>
      <c r="B17" s="12" t="s">
        <v>37</v>
      </c>
      <c r="C17" s="35" t="s">
        <v>38</v>
      </c>
      <c r="D17" s="12" t="s">
        <v>43</v>
      </c>
      <c r="E17" s="12" t="s">
        <v>35</v>
      </c>
      <c r="F17" s="12" t="s">
        <v>97</v>
      </c>
      <c r="G17" s="13">
        <v>45108</v>
      </c>
      <c r="H17" s="13"/>
      <c r="I17" s="1">
        <v>1500</v>
      </c>
      <c r="J17" s="1">
        <v>1</v>
      </c>
      <c r="K17" s="1">
        <v>1500</v>
      </c>
      <c r="L17" s="1">
        <f>'Non Panel'!L17+Panel!L17</f>
        <v>190</v>
      </c>
      <c r="M17" s="1">
        <f>'Non Panel'!M17+Panel!M17</f>
        <v>0</v>
      </c>
      <c r="N17" s="1">
        <f>'Non Panel'!N17+Panel!N17</f>
        <v>227</v>
      </c>
      <c r="O17" s="1"/>
      <c r="P17" s="1"/>
      <c r="Q17" s="1"/>
      <c r="R17" s="1"/>
      <c r="S17" s="1"/>
      <c r="T17" s="1"/>
      <c r="U17" s="1"/>
      <c r="V17" s="1"/>
      <c r="W17" s="47"/>
      <c r="X17" s="1">
        <f t="shared" si="0"/>
        <v>1083</v>
      </c>
      <c r="Y17" s="12"/>
      <c r="Z17" s="12" t="s">
        <v>962</v>
      </c>
    </row>
    <row r="18" spans="1:26" s="7" customFormat="1" ht="19.5" customHeight="1" x14ac:dyDescent="0.25">
      <c r="A18" s="12" t="s">
        <v>40</v>
      </c>
      <c r="B18" s="12" t="s">
        <v>41</v>
      </c>
      <c r="C18" s="35" t="s">
        <v>42</v>
      </c>
      <c r="D18" s="12" t="s">
        <v>43</v>
      </c>
      <c r="E18" s="12" t="s">
        <v>44</v>
      </c>
      <c r="F18" s="12" t="s">
        <v>45</v>
      </c>
      <c r="G18" s="13">
        <v>41198</v>
      </c>
      <c r="H18" s="13"/>
      <c r="I18" s="1">
        <v>1500</v>
      </c>
      <c r="J18" s="1">
        <v>1</v>
      </c>
      <c r="K18" s="1">
        <v>1500</v>
      </c>
      <c r="L18" s="1">
        <f>'Non Panel'!L18+Panel!L18</f>
        <v>0</v>
      </c>
      <c r="M18" s="1">
        <f>'Non Panel'!M18+Panel!M18</f>
        <v>0</v>
      </c>
      <c r="N18" s="1">
        <f>'Non Panel'!N18+Panel!N18</f>
        <v>0</v>
      </c>
      <c r="O18" s="1"/>
      <c r="P18" s="1"/>
      <c r="Q18" s="1"/>
      <c r="R18" s="1"/>
      <c r="S18" s="1"/>
      <c r="T18" s="1"/>
      <c r="U18" s="1"/>
      <c r="V18" s="1"/>
      <c r="W18" s="47"/>
      <c r="X18" s="1">
        <f t="shared" si="0"/>
        <v>1500</v>
      </c>
      <c r="Y18" s="12"/>
      <c r="Z18" s="12" t="s">
        <v>962</v>
      </c>
    </row>
    <row r="19" spans="1:26" s="7" customFormat="1" ht="19.5" customHeight="1" x14ac:dyDescent="0.25">
      <c r="A19" s="12" t="s">
        <v>52</v>
      </c>
      <c r="B19" s="12" t="s">
        <v>53</v>
      </c>
      <c r="C19" s="35" t="s">
        <v>54</v>
      </c>
      <c r="D19" s="12" t="s">
        <v>101</v>
      </c>
      <c r="E19" s="12" t="s">
        <v>201</v>
      </c>
      <c r="F19" s="12" t="s">
        <v>55</v>
      </c>
      <c r="G19" s="13">
        <v>41821</v>
      </c>
      <c r="H19" s="13"/>
      <c r="I19" s="1">
        <v>1500</v>
      </c>
      <c r="J19" s="1">
        <v>1</v>
      </c>
      <c r="K19" s="1">
        <v>1500</v>
      </c>
      <c r="L19" s="1">
        <f>'Non Panel'!L19+Panel!L19</f>
        <v>0</v>
      </c>
      <c r="M19" s="1">
        <f>'Non Panel'!M19+Panel!M19</f>
        <v>18</v>
      </c>
      <c r="N19" s="1">
        <f>'Non Panel'!N19+Panel!N19</f>
        <v>8</v>
      </c>
      <c r="O19" s="1"/>
      <c r="P19" s="1"/>
      <c r="Q19" s="1"/>
      <c r="R19" s="1"/>
      <c r="S19" s="1"/>
      <c r="T19" s="1"/>
      <c r="U19" s="1"/>
      <c r="V19" s="1"/>
      <c r="W19" s="47"/>
      <c r="X19" s="1">
        <f t="shared" si="0"/>
        <v>1474</v>
      </c>
      <c r="Y19" s="12"/>
      <c r="Z19" s="12" t="s">
        <v>962</v>
      </c>
    </row>
    <row r="20" spans="1:26" s="7" customFormat="1" ht="19.5" customHeight="1" x14ac:dyDescent="0.25">
      <c r="A20" s="12" t="s">
        <v>56</v>
      </c>
      <c r="B20" s="12" t="s">
        <v>57</v>
      </c>
      <c r="C20" s="35" t="s">
        <v>58</v>
      </c>
      <c r="D20" s="12" t="s">
        <v>165</v>
      </c>
      <c r="E20" s="12" t="s">
        <v>35</v>
      </c>
      <c r="F20" s="12" t="s">
        <v>969</v>
      </c>
      <c r="G20" s="13">
        <v>41944</v>
      </c>
      <c r="H20" s="13"/>
      <c r="I20" s="1">
        <v>1500</v>
      </c>
      <c r="J20" s="1">
        <v>1</v>
      </c>
      <c r="K20" s="1">
        <v>1500</v>
      </c>
      <c r="L20" s="1">
        <f>'Non Panel'!L20+Panel!L20</f>
        <v>0</v>
      </c>
      <c r="M20" s="1">
        <f>'Non Panel'!M20+Panel!M20</f>
        <v>0</v>
      </c>
      <c r="N20" s="1">
        <f>'Non Panel'!N20+Panel!N20</f>
        <v>0</v>
      </c>
      <c r="O20" s="1"/>
      <c r="P20" s="1"/>
      <c r="Q20" s="1"/>
      <c r="R20" s="1"/>
      <c r="S20" s="1"/>
      <c r="T20" s="1"/>
      <c r="U20" s="1"/>
      <c r="V20" s="1"/>
      <c r="W20" s="47"/>
      <c r="X20" s="1">
        <f t="shared" si="0"/>
        <v>1500</v>
      </c>
      <c r="Y20" s="12"/>
      <c r="Z20" s="12" t="s">
        <v>962</v>
      </c>
    </row>
    <row r="21" spans="1:26" s="7" customFormat="1" ht="19.5" customHeight="1" x14ac:dyDescent="0.25">
      <c r="A21" s="12" t="s">
        <v>60</v>
      </c>
      <c r="B21" s="12" t="s">
        <v>61</v>
      </c>
      <c r="C21" s="35" t="s">
        <v>62</v>
      </c>
      <c r="D21" s="12" t="s">
        <v>28</v>
      </c>
      <c r="E21" s="12" t="s">
        <v>63</v>
      </c>
      <c r="F21" s="12" t="s">
        <v>969</v>
      </c>
      <c r="G21" s="13">
        <v>42139</v>
      </c>
      <c r="H21" s="13"/>
      <c r="I21" s="1">
        <v>1500</v>
      </c>
      <c r="J21" s="1">
        <v>1</v>
      </c>
      <c r="K21" s="1">
        <v>1500</v>
      </c>
      <c r="L21" s="1">
        <f>'Non Panel'!L21+Panel!L21</f>
        <v>0</v>
      </c>
      <c r="M21" s="1">
        <f>'Non Panel'!M21+Panel!M21</f>
        <v>0</v>
      </c>
      <c r="N21" s="1">
        <f>'Non Panel'!N21+Panel!N21</f>
        <v>80</v>
      </c>
      <c r="O21" s="1"/>
      <c r="P21" s="1"/>
      <c r="Q21" s="1"/>
      <c r="R21" s="1"/>
      <c r="S21" s="1"/>
      <c r="T21" s="1"/>
      <c r="U21" s="1"/>
      <c r="V21" s="1"/>
      <c r="W21" s="47"/>
      <c r="X21" s="1">
        <f t="shared" si="0"/>
        <v>1420</v>
      </c>
      <c r="Y21" s="12"/>
      <c r="Z21" s="12" t="s">
        <v>962</v>
      </c>
    </row>
    <row r="22" spans="1:26" s="7" customFormat="1" ht="19.5" customHeight="1" x14ac:dyDescent="0.25">
      <c r="A22" s="12" t="s">
        <v>70</v>
      </c>
      <c r="B22" s="12" t="s">
        <v>71</v>
      </c>
      <c r="C22" s="35" t="s">
        <v>72</v>
      </c>
      <c r="D22" s="12" t="s">
        <v>165</v>
      </c>
      <c r="E22" s="12" t="s">
        <v>73</v>
      </c>
      <c r="F22" s="12" t="s">
        <v>74</v>
      </c>
      <c r="G22" s="13">
        <v>42388</v>
      </c>
      <c r="H22" s="13"/>
      <c r="I22" s="1">
        <v>1500</v>
      </c>
      <c r="J22" s="1">
        <v>1</v>
      </c>
      <c r="K22" s="1">
        <v>1500</v>
      </c>
      <c r="L22" s="1">
        <f>'Non Panel'!L22+Panel!L22</f>
        <v>0</v>
      </c>
      <c r="M22" s="1">
        <f>'Non Panel'!M22+Panel!M22</f>
        <v>0</v>
      </c>
      <c r="N22" s="1">
        <f>'Non Panel'!N22+Panel!N22</f>
        <v>0</v>
      </c>
      <c r="O22" s="1"/>
      <c r="P22" s="1"/>
      <c r="Q22" s="1"/>
      <c r="R22" s="1"/>
      <c r="S22" s="1"/>
      <c r="T22" s="1"/>
      <c r="U22" s="1"/>
      <c r="V22" s="1"/>
      <c r="W22" s="47"/>
      <c r="X22" s="1">
        <f t="shared" si="0"/>
        <v>1500</v>
      </c>
      <c r="Y22" s="12"/>
      <c r="Z22" s="12" t="s">
        <v>962</v>
      </c>
    </row>
    <row r="23" spans="1:26" s="7" customFormat="1" ht="19.5" customHeight="1" x14ac:dyDescent="0.25">
      <c r="A23" s="12" t="s">
        <v>93</v>
      </c>
      <c r="B23" s="12" t="s">
        <v>94</v>
      </c>
      <c r="C23" s="35" t="s">
        <v>95</v>
      </c>
      <c r="D23" s="12" t="s">
        <v>82</v>
      </c>
      <c r="E23" s="12" t="s">
        <v>96</v>
      </c>
      <c r="F23" s="12" t="s">
        <v>97</v>
      </c>
      <c r="G23" s="13">
        <v>42493</v>
      </c>
      <c r="H23" s="13"/>
      <c r="I23" s="1">
        <v>1500</v>
      </c>
      <c r="J23" s="1">
        <v>1</v>
      </c>
      <c r="K23" s="1">
        <v>1500</v>
      </c>
      <c r="L23" s="1">
        <f>'Non Panel'!L23+Panel!L23</f>
        <v>0</v>
      </c>
      <c r="M23" s="1">
        <f>'Non Panel'!M23+Panel!M23</f>
        <v>0</v>
      </c>
      <c r="N23" s="1">
        <f>'Non Panel'!N23+Panel!N23</f>
        <v>0</v>
      </c>
      <c r="O23" s="1"/>
      <c r="P23" s="1"/>
      <c r="Q23" s="1"/>
      <c r="R23" s="1"/>
      <c r="S23" s="1"/>
      <c r="T23" s="1"/>
      <c r="U23" s="1"/>
      <c r="V23" s="1"/>
      <c r="W23" s="47"/>
      <c r="X23" s="1">
        <f t="shared" si="0"/>
        <v>1500</v>
      </c>
      <c r="Y23" s="12"/>
      <c r="Z23" s="12" t="s">
        <v>962</v>
      </c>
    </row>
    <row r="24" spans="1:26" s="7" customFormat="1" ht="19.5" customHeight="1" x14ac:dyDescent="0.25">
      <c r="A24" s="12" t="s">
        <v>126</v>
      </c>
      <c r="B24" s="12" t="s">
        <v>127</v>
      </c>
      <c r="C24" s="35" t="s">
        <v>128</v>
      </c>
      <c r="D24" s="12" t="s">
        <v>34</v>
      </c>
      <c r="E24" s="12" t="s">
        <v>129</v>
      </c>
      <c r="F24" s="12" t="s">
        <v>74</v>
      </c>
      <c r="G24" s="13">
        <v>42738</v>
      </c>
      <c r="H24" s="13"/>
      <c r="I24" s="1">
        <v>1500</v>
      </c>
      <c r="J24" s="1">
        <v>1</v>
      </c>
      <c r="K24" s="1">
        <v>1500</v>
      </c>
      <c r="L24" s="1">
        <f>'Non Panel'!L24+Panel!L24</f>
        <v>124</v>
      </c>
      <c r="M24" s="1">
        <f>'Non Panel'!M24+Panel!M24</f>
        <v>0</v>
      </c>
      <c r="N24" s="1">
        <f>'Non Panel'!N24+Panel!N24</f>
        <v>0</v>
      </c>
      <c r="O24" s="1"/>
      <c r="P24" s="1"/>
      <c r="Q24" s="1"/>
      <c r="R24" s="1"/>
      <c r="S24" s="1"/>
      <c r="T24" s="1"/>
      <c r="U24" s="1"/>
      <c r="V24" s="1"/>
      <c r="W24" s="47"/>
      <c r="X24" s="1">
        <f t="shared" si="0"/>
        <v>1376</v>
      </c>
      <c r="Y24" s="12"/>
      <c r="Z24" s="12" t="s">
        <v>962</v>
      </c>
    </row>
    <row r="25" spans="1:26" s="7" customFormat="1" ht="19.5" customHeight="1" x14ac:dyDescent="0.25">
      <c r="A25" s="12" t="s">
        <v>133</v>
      </c>
      <c r="B25" s="12" t="s">
        <v>134</v>
      </c>
      <c r="C25" s="35" t="s">
        <v>135</v>
      </c>
      <c r="D25" s="12" t="s">
        <v>59</v>
      </c>
      <c r="E25" s="12" t="s">
        <v>35</v>
      </c>
      <c r="F25" s="12" t="s">
        <v>55</v>
      </c>
      <c r="G25" s="13">
        <v>42828</v>
      </c>
      <c r="H25" s="13"/>
      <c r="I25" s="1">
        <v>1500</v>
      </c>
      <c r="J25" s="1">
        <v>1</v>
      </c>
      <c r="K25" s="1">
        <v>1500</v>
      </c>
      <c r="L25" s="1">
        <f>'Non Panel'!L25+Panel!L25</f>
        <v>0</v>
      </c>
      <c r="M25" s="1">
        <f>'Non Panel'!M25+Panel!M25</f>
        <v>92.9</v>
      </c>
      <c r="N25" s="1">
        <f>'Non Panel'!N25+Panel!N25</f>
        <v>38</v>
      </c>
      <c r="O25" s="1"/>
      <c r="P25" s="1"/>
      <c r="Q25" s="1"/>
      <c r="R25" s="1"/>
      <c r="S25" s="1"/>
      <c r="T25" s="1"/>
      <c r="U25" s="1"/>
      <c r="V25" s="1"/>
      <c r="W25" s="47"/>
      <c r="X25" s="1">
        <f t="shared" si="0"/>
        <v>1369.1</v>
      </c>
      <c r="Y25" s="12"/>
      <c r="Z25" s="12" t="s">
        <v>962</v>
      </c>
    </row>
    <row r="26" spans="1:26" s="7" customFormat="1" ht="19.5" customHeight="1" x14ac:dyDescent="0.25">
      <c r="A26" s="12" t="s">
        <v>159</v>
      </c>
      <c r="B26" s="12" t="s">
        <v>160</v>
      </c>
      <c r="C26" s="35" t="s">
        <v>161</v>
      </c>
      <c r="D26" s="12" t="s">
        <v>67</v>
      </c>
      <c r="E26" s="12" t="s">
        <v>151</v>
      </c>
      <c r="F26" s="12" t="s">
        <v>969</v>
      </c>
      <c r="G26" s="13">
        <v>43103</v>
      </c>
      <c r="H26" s="13"/>
      <c r="I26" s="1">
        <v>1500</v>
      </c>
      <c r="J26" s="1">
        <v>1</v>
      </c>
      <c r="K26" s="1">
        <v>1500</v>
      </c>
      <c r="L26" s="1">
        <f>'Non Panel'!L26+Panel!L26</f>
        <v>0</v>
      </c>
      <c r="M26" s="1">
        <f>'Non Panel'!M26+Panel!M26</f>
        <v>35</v>
      </c>
      <c r="N26" s="1">
        <f>'Non Panel'!N26+Panel!N26</f>
        <v>0</v>
      </c>
      <c r="O26" s="1"/>
      <c r="P26" s="1"/>
      <c r="Q26" s="1"/>
      <c r="R26" s="1"/>
      <c r="S26" s="1"/>
      <c r="T26" s="1"/>
      <c r="U26" s="1"/>
      <c r="V26" s="1"/>
      <c r="W26" s="47"/>
      <c r="X26" s="1">
        <f t="shared" si="0"/>
        <v>1465</v>
      </c>
      <c r="Y26" s="12"/>
      <c r="Z26" s="12" t="s">
        <v>962</v>
      </c>
    </row>
    <row r="27" spans="1:26" s="7" customFormat="1" ht="19.5" customHeight="1" x14ac:dyDescent="0.25">
      <c r="A27" s="12" t="s">
        <v>167</v>
      </c>
      <c r="B27" s="12" t="s">
        <v>168</v>
      </c>
      <c r="C27" s="35" t="s">
        <v>169</v>
      </c>
      <c r="D27" s="12" t="s">
        <v>59</v>
      </c>
      <c r="E27" s="12" t="s">
        <v>35</v>
      </c>
      <c r="F27" s="12" t="s">
        <v>55</v>
      </c>
      <c r="G27" s="13">
        <v>43115</v>
      </c>
      <c r="H27" s="13"/>
      <c r="I27" s="1">
        <v>1500</v>
      </c>
      <c r="J27" s="1">
        <v>1</v>
      </c>
      <c r="K27" s="1">
        <v>1500</v>
      </c>
      <c r="L27" s="1">
        <f>'Non Panel'!L27+Panel!L27</f>
        <v>0</v>
      </c>
      <c r="M27" s="1">
        <f>'Non Panel'!M27+Panel!M27</f>
        <v>0</v>
      </c>
      <c r="N27" s="1">
        <f>'Non Panel'!N27+Panel!N27</f>
        <v>0</v>
      </c>
      <c r="O27" s="1"/>
      <c r="P27" s="1"/>
      <c r="Q27" s="1"/>
      <c r="R27" s="1"/>
      <c r="S27" s="1"/>
      <c r="T27" s="1"/>
      <c r="U27" s="1"/>
      <c r="V27" s="1"/>
      <c r="W27" s="47"/>
      <c r="X27" s="1">
        <f t="shared" si="0"/>
        <v>1500</v>
      </c>
      <c r="Y27" s="12"/>
      <c r="Z27" s="12" t="s">
        <v>962</v>
      </c>
    </row>
    <row r="28" spans="1:26" s="7" customFormat="1" ht="19.5" customHeight="1" x14ac:dyDescent="0.25">
      <c r="A28" s="12" t="s">
        <v>170</v>
      </c>
      <c r="B28" s="12" t="s">
        <v>171</v>
      </c>
      <c r="C28" s="35" t="s">
        <v>172</v>
      </c>
      <c r="D28" s="12" t="s">
        <v>101</v>
      </c>
      <c r="E28" s="12" t="s">
        <v>35</v>
      </c>
      <c r="F28" s="12" t="s">
        <v>439</v>
      </c>
      <c r="G28" s="13">
        <v>43213</v>
      </c>
      <c r="H28" s="13"/>
      <c r="I28" s="1">
        <v>1500</v>
      </c>
      <c r="J28" s="1">
        <v>1</v>
      </c>
      <c r="K28" s="1">
        <v>1500</v>
      </c>
      <c r="L28" s="1">
        <f>'Non Panel'!L28+Panel!L28</f>
        <v>0</v>
      </c>
      <c r="M28" s="1">
        <f>'Non Panel'!M28+Panel!M28</f>
        <v>0</v>
      </c>
      <c r="N28" s="1">
        <f>'Non Panel'!N28+Panel!N28</f>
        <v>0</v>
      </c>
      <c r="O28" s="1"/>
      <c r="P28" s="1"/>
      <c r="Q28" s="1"/>
      <c r="R28" s="1"/>
      <c r="S28" s="1"/>
      <c r="T28" s="1"/>
      <c r="U28" s="1"/>
      <c r="V28" s="1"/>
      <c r="W28" s="47"/>
      <c r="X28" s="1">
        <f t="shared" si="0"/>
        <v>1500</v>
      </c>
      <c r="Y28" s="12"/>
      <c r="Z28" s="12" t="s">
        <v>962</v>
      </c>
    </row>
    <row r="29" spans="1:26" s="7" customFormat="1" ht="19.5" customHeight="1" x14ac:dyDescent="0.25">
      <c r="A29" s="12" t="s">
        <v>173</v>
      </c>
      <c r="B29" s="12" t="s">
        <v>174</v>
      </c>
      <c r="C29" s="35" t="s">
        <v>175</v>
      </c>
      <c r="D29" s="12" t="s">
        <v>34</v>
      </c>
      <c r="E29" s="12" t="s">
        <v>35</v>
      </c>
      <c r="F29" s="12" t="s">
        <v>51</v>
      </c>
      <c r="G29" s="13">
        <v>45139</v>
      </c>
      <c r="H29" s="13"/>
      <c r="I29" s="1">
        <v>1500</v>
      </c>
      <c r="J29" s="1">
        <v>1</v>
      </c>
      <c r="K29" s="1">
        <v>1500</v>
      </c>
      <c r="L29" s="1">
        <f>'Non Panel'!L29+Panel!L29</f>
        <v>0</v>
      </c>
      <c r="M29" s="1">
        <f>'Non Panel'!M29+Panel!M29</f>
        <v>0</v>
      </c>
      <c r="N29" s="1">
        <f>'Non Panel'!N29+Panel!N29</f>
        <v>0</v>
      </c>
      <c r="O29" s="1"/>
      <c r="P29" s="1"/>
      <c r="Q29" s="1"/>
      <c r="R29" s="1"/>
      <c r="S29" s="1"/>
      <c r="T29" s="1"/>
      <c r="U29" s="1"/>
      <c r="V29" s="1"/>
      <c r="W29" s="47"/>
      <c r="X29" s="1">
        <f t="shared" si="0"/>
        <v>1500</v>
      </c>
      <c r="Y29" s="12"/>
      <c r="Z29" s="12" t="s">
        <v>962</v>
      </c>
    </row>
    <row r="30" spans="1:26" s="7" customFormat="1" ht="19.5" customHeight="1" x14ac:dyDescent="0.25">
      <c r="A30" s="12" t="s">
        <v>179</v>
      </c>
      <c r="B30" s="12" t="s">
        <v>180</v>
      </c>
      <c r="C30" s="35" t="s">
        <v>181</v>
      </c>
      <c r="D30" s="12" t="s">
        <v>43</v>
      </c>
      <c r="E30" s="12" t="s">
        <v>970</v>
      </c>
      <c r="F30" s="12" t="s">
        <v>45</v>
      </c>
      <c r="G30" s="13">
        <v>43437</v>
      </c>
      <c r="H30" s="13"/>
      <c r="I30" s="1">
        <v>1500</v>
      </c>
      <c r="J30" s="1">
        <v>1</v>
      </c>
      <c r="K30" s="1">
        <v>1500</v>
      </c>
      <c r="L30" s="1">
        <f>'Non Panel'!L30+Panel!L30</f>
        <v>37</v>
      </c>
      <c r="M30" s="1">
        <f>'Non Panel'!M30+Panel!M30</f>
        <v>0</v>
      </c>
      <c r="N30" s="1">
        <f>'Non Panel'!N30+Panel!N30</f>
        <v>0</v>
      </c>
      <c r="O30" s="1"/>
      <c r="P30" s="1"/>
      <c r="Q30" s="1"/>
      <c r="R30" s="1"/>
      <c r="S30" s="1"/>
      <c r="T30" s="1"/>
      <c r="U30" s="1"/>
      <c r="V30" s="1"/>
      <c r="W30" s="47"/>
      <c r="X30" s="1">
        <f t="shared" si="0"/>
        <v>1463</v>
      </c>
      <c r="Y30" s="12"/>
      <c r="Z30" s="12" t="s">
        <v>962</v>
      </c>
    </row>
    <row r="31" spans="1:26" s="7" customFormat="1" ht="19.5" customHeight="1" x14ac:dyDescent="0.25">
      <c r="A31" s="12" t="s">
        <v>195</v>
      </c>
      <c r="B31" s="12" t="s">
        <v>196</v>
      </c>
      <c r="C31" s="35" t="s">
        <v>197</v>
      </c>
      <c r="D31" s="12" t="s">
        <v>59</v>
      </c>
      <c r="E31" s="12" t="s">
        <v>35</v>
      </c>
      <c r="F31" s="12" t="s">
        <v>398</v>
      </c>
      <c r="G31" s="13">
        <v>43545</v>
      </c>
      <c r="H31" s="25"/>
      <c r="I31" s="1">
        <v>1500</v>
      </c>
      <c r="J31" s="1">
        <v>1</v>
      </c>
      <c r="K31" s="1">
        <v>1500</v>
      </c>
      <c r="L31" s="1">
        <f>'Non Panel'!L31+Panel!L31</f>
        <v>66</v>
      </c>
      <c r="M31" s="1">
        <f>'Non Panel'!M31+Panel!M31</f>
        <v>9</v>
      </c>
      <c r="N31" s="1">
        <f>'Non Panel'!N31+Panel!N31</f>
        <v>210</v>
      </c>
      <c r="O31" s="1"/>
      <c r="P31" s="1"/>
      <c r="Q31" s="1"/>
      <c r="R31" s="1"/>
      <c r="S31" s="1"/>
      <c r="T31" s="1"/>
      <c r="U31" s="1"/>
      <c r="V31" s="1"/>
      <c r="W31" s="47"/>
      <c r="X31" s="1">
        <f t="shared" ref="X31:X60" si="1">K31-(SUM(L31:W31))</f>
        <v>1215</v>
      </c>
      <c r="Y31" s="12"/>
      <c r="Z31" s="12" t="s">
        <v>962</v>
      </c>
    </row>
    <row r="32" spans="1:26" s="7" customFormat="1" ht="19.5" customHeight="1" x14ac:dyDescent="0.25">
      <c r="A32" s="12" t="s">
        <v>202</v>
      </c>
      <c r="B32" s="12" t="s">
        <v>203</v>
      </c>
      <c r="C32" s="35" t="s">
        <v>204</v>
      </c>
      <c r="D32" s="12" t="s">
        <v>67</v>
      </c>
      <c r="E32" s="12" t="s">
        <v>205</v>
      </c>
      <c r="F32" s="12" t="s">
        <v>206</v>
      </c>
      <c r="G32" s="13">
        <v>43682</v>
      </c>
      <c r="H32" s="13">
        <v>45875</v>
      </c>
      <c r="I32" s="1">
        <v>1500</v>
      </c>
      <c r="J32" s="1">
        <v>0.59726027397260273</v>
      </c>
      <c r="K32" s="1">
        <v>895.89041095890411</v>
      </c>
      <c r="L32" s="1">
        <f>'Non Panel'!L32+Panel!L32</f>
        <v>0</v>
      </c>
      <c r="M32" s="1">
        <f>'Non Panel'!M32+Panel!M32</f>
        <v>0</v>
      </c>
      <c r="N32" s="1">
        <f>'Non Panel'!N32+Panel!N32</f>
        <v>0</v>
      </c>
      <c r="O32" s="1"/>
      <c r="P32" s="1"/>
      <c r="Q32" s="1"/>
      <c r="R32" s="1"/>
      <c r="S32" s="1"/>
      <c r="T32" s="1"/>
      <c r="U32" s="1"/>
      <c r="V32" s="1"/>
      <c r="W32" s="47"/>
      <c r="X32" s="1">
        <f t="shared" si="1"/>
        <v>895.89041095890411</v>
      </c>
      <c r="Y32" s="12"/>
      <c r="Z32" s="12" t="s">
        <v>962</v>
      </c>
    </row>
    <row r="33" spans="1:26" s="7" customFormat="1" ht="19.5" customHeight="1" x14ac:dyDescent="0.25">
      <c r="A33" s="12" t="s">
        <v>212</v>
      </c>
      <c r="B33" s="12" t="s">
        <v>213</v>
      </c>
      <c r="C33" s="35" t="s">
        <v>214</v>
      </c>
      <c r="D33" s="12" t="s">
        <v>59</v>
      </c>
      <c r="E33" s="12" t="s">
        <v>35</v>
      </c>
      <c r="F33" s="12" t="s">
        <v>55</v>
      </c>
      <c r="G33" s="13">
        <v>43745</v>
      </c>
      <c r="H33" s="13"/>
      <c r="I33" s="1">
        <v>1500</v>
      </c>
      <c r="J33" s="1">
        <v>1</v>
      </c>
      <c r="K33" s="1">
        <v>1500</v>
      </c>
      <c r="L33" s="1">
        <f>'Non Panel'!L33+Panel!L33</f>
        <v>0</v>
      </c>
      <c r="M33" s="1">
        <f>'Non Panel'!M33+Panel!M33</f>
        <v>0</v>
      </c>
      <c r="N33" s="1">
        <f>'Non Panel'!N33+Panel!N33</f>
        <v>0</v>
      </c>
      <c r="O33" s="1"/>
      <c r="P33" s="1"/>
      <c r="Q33" s="1"/>
      <c r="R33" s="1"/>
      <c r="S33" s="1"/>
      <c r="T33" s="1"/>
      <c r="U33" s="1"/>
      <c r="V33" s="1"/>
      <c r="W33" s="47"/>
      <c r="X33" s="1">
        <f t="shared" si="1"/>
        <v>1500</v>
      </c>
      <c r="Y33" s="12"/>
      <c r="Z33" s="12" t="s">
        <v>962</v>
      </c>
    </row>
    <row r="34" spans="1:26" s="7" customFormat="1" ht="19.5" customHeight="1" x14ac:dyDescent="0.25">
      <c r="A34" s="12" t="s">
        <v>215</v>
      </c>
      <c r="B34" s="12" t="s">
        <v>216</v>
      </c>
      <c r="C34" s="35" t="s">
        <v>217</v>
      </c>
      <c r="D34" s="12" t="s">
        <v>28</v>
      </c>
      <c r="E34" s="12" t="s">
        <v>63</v>
      </c>
      <c r="F34" s="12" t="s">
        <v>55</v>
      </c>
      <c r="G34" s="13">
        <v>43773</v>
      </c>
      <c r="H34" s="13">
        <v>45966</v>
      </c>
      <c r="I34" s="1">
        <v>1500</v>
      </c>
      <c r="J34" s="1">
        <v>0.84657534246575339</v>
      </c>
      <c r="K34" s="1">
        <v>1269.8630136986301</v>
      </c>
      <c r="L34" s="1">
        <f>'Non Panel'!L34+Panel!L34</f>
        <v>160</v>
      </c>
      <c r="M34" s="1">
        <f>'Non Panel'!M34+Panel!M34</f>
        <v>0</v>
      </c>
      <c r="N34" s="1">
        <f>'Non Panel'!N34+Panel!N34</f>
        <v>0</v>
      </c>
      <c r="O34" s="1"/>
      <c r="P34" s="1"/>
      <c r="Q34" s="1"/>
      <c r="R34" s="1"/>
      <c r="S34" s="1"/>
      <c r="T34" s="1"/>
      <c r="U34" s="1"/>
      <c r="V34" s="1"/>
      <c r="W34" s="47"/>
      <c r="X34" s="1">
        <f t="shared" si="1"/>
        <v>1109.8630136986301</v>
      </c>
      <c r="Y34" s="12"/>
      <c r="Z34" s="12" t="s">
        <v>962</v>
      </c>
    </row>
    <row r="35" spans="1:26" s="7" customFormat="1" ht="19.5" customHeight="1" x14ac:dyDescent="0.25">
      <c r="A35" s="12" t="s">
        <v>218</v>
      </c>
      <c r="B35" s="12" t="s">
        <v>219</v>
      </c>
      <c r="C35" s="35" t="s">
        <v>220</v>
      </c>
      <c r="D35" s="12" t="s">
        <v>59</v>
      </c>
      <c r="E35" s="12" t="s">
        <v>221</v>
      </c>
      <c r="F35" s="12" t="s">
        <v>222</v>
      </c>
      <c r="G35" s="13">
        <v>43865</v>
      </c>
      <c r="H35" s="13"/>
      <c r="I35" s="1">
        <v>1500</v>
      </c>
      <c r="J35" s="1">
        <v>1</v>
      </c>
      <c r="K35" s="1">
        <v>1500</v>
      </c>
      <c r="L35" s="1">
        <f>'Non Panel'!L35+Panel!L35</f>
        <v>0</v>
      </c>
      <c r="M35" s="1">
        <f>'Non Panel'!M35+Panel!M35</f>
        <v>360</v>
      </c>
      <c r="N35" s="1">
        <f>'Non Panel'!N35+Panel!N35</f>
        <v>0</v>
      </c>
      <c r="O35" s="1"/>
      <c r="P35" s="1"/>
      <c r="Q35" s="1"/>
      <c r="R35" s="1"/>
      <c r="S35" s="1"/>
      <c r="T35" s="1"/>
      <c r="U35" s="1"/>
      <c r="V35" s="1"/>
      <c r="W35" s="47"/>
      <c r="X35" s="1">
        <f t="shared" si="1"/>
        <v>1140</v>
      </c>
      <c r="Y35" s="12"/>
      <c r="Z35" s="12" t="s">
        <v>962</v>
      </c>
    </row>
    <row r="36" spans="1:26" s="7" customFormat="1" ht="19.5" customHeight="1" x14ac:dyDescent="0.25">
      <c r="A36" s="12" t="s">
        <v>223</v>
      </c>
      <c r="B36" s="12" t="s">
        <v>224</v>
      </c>
      <c r="C36" s="35" t="s">
        <v>225</v>
      </c>
      <c r="D36" s="12" t="s">
        <v>165</v>
      </c>
      <c r="E36" s="12" t="s">
        <v>35</v>
      </c>
      <c r="F36" s="12" t="s">
        <v>97</v>
      </c>
      <c r="G36" s="13">
        <v>43858</v>
      </c>
      <c r="H36" s="13"/>
      <c r="I36" s="1">
        <v>1500</v>
      </c>
      <c r="J36" s="1">
        <v>1</v>
      </c>
      <c r="K36" s="1">
        <v>1500</v>
      </c>
      <c r="L36" s="1">
        <f>'Non Panel'!L36+Panel!L36</f>
        <v>0</v>
      </c>
      <c r="M36" s="1">
        <f>'Non Panel'!M36+Panel!M36</f>
        <v>0</v>
      </c>
      <c r="N36" s="1">
        <f>'Non Panel'!N36+Panel!N36</f>
        <v>118</v>
      </c>
      <c r="O36" s="1"/>
      <c r="P36" s="1"/>
      <c r="Q36" s="1"/>
      <c r="R36" s="1"/>
      <c r="S36" s="1"/>
      <c r="T36" s="1"/>
      <c r="U36" s="1"/>
      <c r="V36" s="1"/>
      <c r="W36" s="47"/>
      <c r="X36" s="1">
        <f t="shared" si="1"/>
        <v>1382</v>
      </c>
      <c r="Y36" s="12"/>
      <c r="Z36" s="12" t="s">
        <v>962</v>
      </c>
    </row>
    <row r="37" spans="1:26" s="7" customFormat="1" ht="19.5" customHeight="1" x14ac:dyDescent="0.25">
      <c r="A37" s="12" t="s">
        <v>236</v>
      </c>
      <c r="B37" s="12" t="s">
        <v>237</v>
      </c>
      <c r="C37" s="35" t="s">
        <v>238</v>
      </c>
      <c r="D37" s="12" t="s">
        <v>34</v>
      </c>
      <c r="E37" s="12" t="s">
        <v>971</v>
      </c>
      <c r="F37" s="12" t="s">
        <v>45</v>
      </c>
      <c r="G37" s="13">
        <v>44183</v>
      </c>
      <c r="H37" s="13"/>
      <c r="I37" s="1">
        <v>1500</v>
      </c>
      <c r="J37" s="1">
        <v>1</v>
      </c>
      <c r="K37" s="1">
        <v>1500</v>
      </c>
      <c r="L37" s="1">
        <f>'Non Panel'!L37+Panel!L37</f>
        <v>0</v>
      </c>
      <c r="M37" s="1">
        <f>'Non Panel'!M37+Panel!M37</f>
        <v>116</v>
      </c>
      <c r="N37" s="1">
        <f>'Non Panel'!N37+Panel!N37</f>
        <v>0</v>
      </c>
      <c r="O37" s="1"/>
      <c r="P37" s="1"/>
      <c r="Q37" s="1"/>
      <c r="R37" s="1"/>
      <c r="S37" s="1"/>
      <c r="T37" s="1"/>
      <c r="U37" s="1"/>
      <c r="V37" s="1"/>
      <c r="W37" s="47"/>
      <c r="X37" s="1">
        <f t="shared" si="1"/>
        <v>1384</v>
      </c>
      <c r="Y37" s="12"/>
      <c r="Z37" s="12" t="s">
        <v>962</v>
      </c>
    </row>
    <row r="38" spans="1:26" s="7" customFormat="1" ht="19.5" customHeight="1" x14ac:dyDescent="0.25">
      <c r="A38" s="12" t="s">
        <v>239</v>
      </c>
      <c r="B38" s="12" t="s">
        <v>240</v>
      </c>
      <c r="C38" s="35" t="s">
        <v>241</v>
      </c>
      <c r="D38" s="12" t="s">
        <v>59</v>
      </c>
      <c r="E38" s="12" t="s">
        <v>35</v>
      </c>
      <c r="F38" s="12" t="s">
        <v>206</v>
      </c>
      <c r="G38" s="13">
        <v>44986</v>
      </c>
      <c r="H38" s="25"/>
      <c r="I38" s="1">
        <v>1500</v>
      </c>
      <c r="J38" s="1">
        <v>1</v>
      </c>
      <c r="K38" s="1">
        <v>1500</v>
      </c>
      <c r="L38" s="1">
        <f>'Non Panel'!L38+Panel!L38</f>
        <v>0</v>
      </c>
      <c r="M38" s="1">
        <f>'Non Panel'!M38+Panel!M38</f>
        <v>0</v>
      </c>
      <c r="N38" s="1">
        <f>'Non Panel'!N38+Panel!N38</f>
        <v>0</v>
      </c>
      <c r="O38" s="1"/>
      <c r="P38" s="1"/>
      <c r="Q38" s="1"/>
      <c r="R38" s="1"/>
      <c r="S38" s="1"/>
      <c r="T38" s="1"/>
      <c r="U38" s="1"/>
      <c r="V38" s="1"/>
      <c r="W38" s="47"/>
      <c r="X38" s="1">
        <f t="shared" si="1"/>
        <v>1500</v>
      </c>
      <c r="Y38" s="12"/>
      <c r="Z38" s="12" t="s">
        <v>962</v>
      </c>
    </row>
    <row r="39" spans="1:26" s="7" customFormat="1" ht="19.5" customHeight="1" x14ac:dyDescent="0.25">
      <c r="A39" s="12" t="s">
        <v>248</v>
      </c>
      <c r="B39" s="12" t="s">
        <v>249</v>
      </c>
      <c r="C39" s="35" t="s">
        <v>250</v>
      </c>
      <c r="D39" s="12" t="s">
        <v>59</v>
      </c>
      <c r="E39" s="12" t="s">
        <v>35</v>
      </c>
      <c r="F39" s="12" t="s">
        <v>206</v>
      </c>
      <c r="G39" s="13">
        <v>44271</v>
      </c>
      <c r="H39" s="25"/>
      <c r="I39" s="1">
        <v>1500</v>
      </c>
      <c r="J39" s="1">
        <v>1</v>
      </c>
      <c r="K39" s="1">
        <v>1500</v>
      </c>
      <c r="L39" s="1">
        <f>'Non Panel'!L39+Panel!L39</f>
        <v>163</v>
      </c>
      <c r="M39" s="1">
        <f>'Non Panel'!M39+Panel!M39</f>
        <v>0</v>
      </c>
      <c r="N39" s="1">
        <f>'Non Panel'!N39+Panel!N39</f>
        <v>11</v>
      </c>
      <c r="O39" s="1"/>
      <c r="P39" s="1"/>
      <c r="Q39" s="1"/>
      <c r="R39" s="1"/>
      <c r="S39" s="1"/>
      <c r="T39" s="1"/>
      <c r="U39" s="1"/>
      <c r="V39" s="1"/>
      <c r="W39" s="47"/>
      <c r="X39" s="1">
        <f t="shared" si="1"/>
        <v>1326</v>
      </c>
      <c r="Y39" s="12"/>
      <c r="Z39" s="12" t="s">
        <v>962</v>
      </c>
    </row>
    <row r="40" spans="1:26" s="7" customFormat="1" ht="19.5" customHeight="1" x14ac:dyDescent="0.25">
      <c r="A40" s="12" t="s">
        <v>260</v>
      </c>
      <c r="B40" s="12" t="s">
        <v>261</v>
      </c>
      <c r="C40" s="35" t="s">
        <v>262</v>
      </c>
      <c r="D40" s="12" t="s">
        <v>101</v>
      </c>
      <c r="E40" s="12" t="s">
        <v>35</v>
      </c>
      <c r="F40" s="12" t="s">
        <v>337</v>
      </c>
      <c r="G40" s="13">
        <v>44364</v>
      </c>
      <c r="H40" s="13"/>
      <c r="I40" s="1">
        <v>1500</v>
      </c>
      <c r="J40" s="1">
        <v>1</v>
      </c>
      <c r="K40" s="1">
        <v>1500</v>
      </c>
      <c r="L40" s="1">
        <f>'Non Panel'!L40+Panel!L40</f>
        <v>0</v>
      </c>
      <c r="M40" s="1">
        <f>'Non Panel'!M40+Panel!M40</f>
        <v>0</v>
      </c>
      <c r="N40" s="1">
        <f>'Non Panel'!N40+Panel!N40</f>
        <v>83</v>
      </c>
      <c r="O40" s="1"/>
      <c r="P40" s="1"/>
      <c r="Q40" s="1"/>
      <c r="R40" s="1"/>
      <c r="S40" s="1"/>
      <c r="T40" s="1"/>
      <c r="U40" s="1"/>
      <c r="V40" s="1"/>
      <c r="W40" s="47"/>
      <c r="X40" s="1">
        <f t="shared" si="1"/>
        <v>1417</v>
      </c>
      <c r="Y40" s="12"/>
      <c r="Z40" s="12" t="s">
        <v>962</v>
      </c>
    </row>
    <row r="41" spans="1:26" s="7" customFormat="1" ht="19.5" customHeight="1" x14ac:dyDescent="0.25">
      <c r="A41" s="12" t="s">
        <v>263</v>
      </c>
      <c r="B41" s="12" t="s">
        <v>264</v>
      </c>
      <c r="C41" s="35" t="s">
        <v>265</v>
      </c>
      <c r="D41" s="12" t="s">
        <v>43</v>
      </c>
      <c r="E41" s="12" t="s">
        <v>35</v>
      </c>
      <c r="F41" s="12" t="s">
        <v>398</v>
      </c>
      <c r="G41" s="13">
        <v>44389</v>
      </c>
      <c r="H41" s="13"/>
      <c r="I41" s="1">
        <v>1500</v>
      </c>
      <c r="J41" s="1">
        <v>1</v>
      </c>
      <c r="K41" s="1">
        <v>1500</v>
      </c>
      <c r="L41" s="1">
        <f>'Non Panel'!L41+Panel!L41</f>
        <v>129</v>
      </c>
      <c r="M41" s="1">
        <f>'Non Panel'!M41+Panel!M41</f>
        <v>0</v>
      </c>
      <c r="N41" s="1">
        <f>'Non Panel'!N41+Panel!N41</f>
        <v>0</v>
      </c>
      <c r="O41" s="1"/>
      <c r="P41" s="1"/>
      <c r="Q41" s="1"/>
      <c r="R41" s="1"/>
      <c r="S41" s="1"/>
      <c r="T41" s="1"/>
      <c r="U41" s="1"/>
      <c r="V41" s="1"/>
      <c r="W41" s="47"/>
      <c r="X41" s="1">
        <f t="shared" si="1"/>
        <v>1371</v>
      </c>
      <c r="Y41" s="12"/>
      <c r="Z41" s="12" t="s">
        <v>962</v>
      </c>
    </row>
    <row r="42" spans="1:26" s="7" customFormat="1" ht="19.5" customHeight="1" x14ac:dyDescent="0.25">
      <c r="A42" s="12" t="s">
        <v>269</v>
      </c>
      <c r="B42" s="12" t="s">
        <v>270</v>
      </c>
      <c r="C42" s="35" t="s">
        <v>271</v>
      </c>
      <c r="D42" s="12" t="s">
        <v>82</v>
      </c>
      <c r="E42" s="12" t="s">
        <v>151</v>
      </c>
      <c r="F42" s="12" t="s">
        <v>206</v>
      </c>
      <c r="G42" s="13">
        <v>44494</v>
      </c>
      <c r="H42" s="13"/>
      <c r="I42" s="1">
        <v>1500</v>
      </c>
      <c r="J42" s="1">
        <v>1</v>
      </c>
      <c r="K42" s="1">
        <v>1500</v>
      </c>
      <c r="L42" s="1">
        <f>'Non Panel'!L42+Panel!L42</f>
        <v>114</v>
      </c>
      <c r="M42" s="1">
        <f>'Non Panel'!M42+Panel!M42</f>
        <v>0</v>
      </c>
      <c r="N42" s="1">
        <f>'Non Panel'!N42+Panel!N42</f>
        <v>0</v>
      </c>
      <c r="O42" s="1"/>
      <c r="P42" s="1"/>
      <c r="Q42" s="1"/>
      <c r="R42" s="1"/>
      <c r="S42" s="1"/>
      <c r="T42" s="1"/>
      <c r="U42" s="1"/>
      <c r="V42" s="1"/>
      <c r="W42" s="47"/>
      <c r="X42" s="1">
        <f t="shared" si="1"/>
        <v>1386</v>
      </c>
      <c r="Y42" s="12"/>
      <c r="Z42" s="12" t="s">
        <v>962</v>
      </c>
    </row>
    <row r="43" spans="1:26" s="7" customFormat="1" ht="19.5" customHeight="1" x14ac:dyDescent="0.25">
      <c r="A43" s="12" t="s">
        <v>275</v>
      </c>
      <c r="B43" s="12" t="s">
        <v>276</v>
      </c>
      <c r="C43" s="35" t="s">
        <v>277</v>
      </c>
      <c r="D43" s="12" t="s">
        <v>43</v>
      </c>
      <c r="E43" s="12" t="s">
        <v>35</v>
      </c>
      <c r="F43" s="12" t="s">
        <v>398</v>
      </c>
      <c r="G43" s="13">
        <v>44564</v>
      </c>
      <c r="H43" s="13"/>
      <c r="I43" s="1">
        <v>1500</v>
      </c>
      <c r="J43" s="1">
        <v>1</v>
      </c>
      <c r="K43" s="1">
        <v>1500</v>
      </c>
      <c r="L43" s="1">
        <f>'Non Panel'!L43+Panel!L43</f>
        <v>0</v>
      </c>
      <c r="M43" s="1">
        <f>'Non Panel'!M43+Panel!M43</f>
        <v>0</v>
      </c>
      <c r="N43" s="1">
        <f>'Non Panel'!N43+Panel!N43</f>
        <v>0</v>
      </c>
      <c r="O43" s="1"/>
      <c r="P43" s="1"/>
      <c r="Q43" s="1"/>
      <c r="R43" s="1"/>
      <c r="S43" s="1"/>
      <c r="T43" s="1"/>
      <c r="U43" s="1"/>
      <c r="V43" s="1"/>
      <c r="W43" s="47"/>
      <c r="X43" s="1">
        <f t="shared" si="1"/>
        <v>1500</v>
      </c>
      <c r="Y43" s="12"/>
      <c r="Z43" s="12" t="s">
        <v>962</v>
      </c>
    </row>
    <row r="44" spans="1:26" s="7" customFormat="1" ht="19.5" customHeight="1" x14ac:dyDescent="0.25">
      <c r="A44" s="12" t="s">
        <v>291</v>
      </c>
      <c r="B44" s="12" t="s">
        <v>292</v>
      </c>
      <c r="C44" s="35" t="s">
        <v>293</v>
      </c>
      <c r="D44" s="12" t="s">
        <v>67</v>
      </c>
      <c r="E44" s="12" t="s">
        <v>96</v>
      </c>
      <c r="F44" s="12" t="s">
        <v>97</v>
      </c>
      <c r="G44" s="13">
        <v>44621</v>
      </c>
      <c r="H44" s="25"/>
      <c r="I44" s="1">
        <v>1500</v>
      </c>
      <c r="J44" s="1">
        <v>1</v>
      </c>
      <c r="K44" s="1">
        <v>1500</v>
      </c>
      <c r="L44" s="1">
        <f>'Non Panel'!L44+Panel!L44</f>
        <v>93</v>
      </c>
      <c r="M44" s="1">
        <f>'Non Panel'!M44+Panel!M44</f>
        <v>0</v>
      </c>
      <c r="N44" s="1">
        <f>'Non Panel'!N44+Panel!N44</f>
        <v>0</v>
      </c>
      <c r="O44" s="1"/>
      <c r="P44" s="1"/>
      <c r="Q44" s="1"/>
      <c r="R44" s="1"/>
      <c r="S44" s="1"/>
      <c r="T44" s="1"/>
      <c r="U44" s="1"/>
      <c r="V44" s="1"/>
      <c r="W44" s="47"/>
      <c r="X44" s="1">
        <f t="shared" si="1"/>
        <v>1407</v>
      </c>
      <c r="Y44" s="12"/>
      <c r="Z44" s="12" t="s">
        <v>962</v>
      </c>
    </row>
    <row r="45" spans="1:26" s="7" customFormat="1" ht="19.5" customHeight="1" x14ac:dyDescent="0.25">
      <c r="A45" s="12" t="s">
        <v>297</v>
      </c>
      <c r="B45" s="12" t="s">
        <v>298</v>
      </c>
      <c r="C45" s="35" t="s">
        <v>299</v>
      </c>
      <c r="D45" s="12" t="s">
        <v>67</v>
      </c>
      <c r="E45" s="12" t="s">
        <v>136</v>
      </c>
      <c r="F45" s="12" t="s">
        <v>222</v>
      </c>
      <c r="G45" s="13">
        <v>44621</v>
      </c>
      <c r="H45" s="13"/>
      <c r="I45" s="1">
        <v>1500</v>
      </c>
      <c r="J45" s="1">
        <v>1</v>
      </c>
      <c r="K45" s="1">
        <v>1500</v>
      </c>
      <c r="L45" s="1">
        <f>'Non Panel'!L45+Panel!L45</f>
        <v>125</v>
      </c>
      <c r="M45" s="1">
        <f>'Non Panel'!M45+Panel!M45</f>
        <v>0</v>
      </c>
      <c r="N45" s="1">
        <f>'Non Panel'!N45+Panel!N45</f>
        <v>0</v>
      </c>
      <c r="O45" s="1"/>
      <c r="P45" s="1"/>
      <c r="Q45" s="1"/>
      <c r="R45" s="1"/>
      <c r="S45" s="1"/>
      <c r="T45" s="1"/>
      <c r="U45" s="1"/>
      <c r="V45" s="1"/>
      <c r="W45" s="47"/>
      <c r="X45" s="1">
        <f t="shared" si="1"/>
        <v>1375</v>
      </c>
      <c r="Y45" s="12"/>
      <c r="Z45" s="12" t="s">
        <v>962</v>
      </c>
    </row>
    <row r="46" spans="1:26" s="7" customFormat="1" ht="19.5" customHeight="1" x14ac:dyDescent="0.25">
      <c r="A46" s="12" t="s">
        <v>307</v>
      </c>
      <c r="B46" s="12" t="s">
        <v>308</v>
      </c>
      <c r="C46" s="35" t="s">
        <v>309</v>
      </c>
      <c r="D46" s="12" t="s">
        <v>165</v>
      </c>
      <c r="E46" s="12" t="s">
        <v>35</v>
      </c>
      <c r="F46" s="12" t="s">
        <v>969</v>
      </c>
      <c r="G46" s="13">
        <v>44648</v>
      </c>
      <c r="H46" s="25">
        <v>45744</v>
      </c>
      <c r="I46" s="1">
        <v>1500</v>
      </c>
      <c r="J46" s="1">
        <v>0.23835616438356164</v>
      </c>
      <c r="K46" s="1">
        <v>357.53424657534248</v>
      </c>
      <c r="L46" s="1">
        <f>'Non Panel'!L46+Panel!L46</f>
        <v>80</v>
      </c>
      <c r="M46" s="1">
        <f>'Non Panel'!M46+Panel!M46</f>
        <v>0</v>
      </c>
      <c r="N46" s="1">
        <f>'Non Panel'!N46+Panel!N46</f>
        <v>0</v>
      </c>
      <c r="O46" s="1"/>
      <c r="P46" s="1"/>
      <c r="Q46" s="1"/>
      <c r="R46" s="1"/>
      <c r="S46" s="1"/>
      <c r="T46" s="1"/>
      <c r="U46" s="1"/>
      <c r="V46" s="1"/>
      <c r="W46" s="47"/>
      <c r="X46" s="1">
        <f t="shared" si="1"/>
        <v>277.53424657534248</v>
      </c>
      <c r="Y46" s="12"/>
      <c r="Z46" s="12" t="s">
        <v>962</v>
      </c>
    </row>
    <row r="47" spans="1:26" s="7" customFormat="1" ht="19.5" customHeight="1" x14ac:dyDescent="0.25">
      <c r="A47" s="12" t="s">
        <v>310</v>
      </c>
      <c r="B47" s="12" t="s">
        <v>311</v>
      </c>
      <c r="C47" s="35" t="s">
        <v>312</v>
      </c>
      <c r="D47" s="12" t="s">
        <v>165</v>
      </c>
      <c r="E47" s="12" t="s">
        <v>44</v>
      </c>
      <c r="F47" s="12" t="s">
        <v>152</v>
      </c>
      <c r="G47" s="13">
        <v>44682</v>
      </c>
      <c r="H47" s="25"/>
      <c r="I47" s="1">
        <v>1500</v>
      </c>
      <c r="J47" s="1">
        <v>1</v>
      </c>
      <c r="K47" s="1">
        <v>1500</v>
      </c>
      <c r="L47" s="1">
        <f>'Non Panel'!L47+Panel!L47</f>
        <v>0</v>
      </c>
      <c r="M47" s="1">
        <f>'Non Panel'!M47+Panel!M47</f>
        <v>234</v>
      </c>
      <c r="N47" s="1">
        <f>'Non Panel'!N47+Panel!N47</f>
        <v>62</v>
      </c>
      <c r="O47" s="1"/>
      <c r="P47" s="1"/>
      <c r="Q47" s="1"/>
      <c r="R47" s="1"/>
      <c r="S47" s="1"/>
      <c r="T47" s="1"/>
      <c r="U47" s="1"/>
      <c r="V47" s="1"/>
      <c r="W47" s="47"/>
      <c r="X47" s="1">
        <f t="shared" si="1"/>
        <v>1204</v>
      </c>
      <c r="Y47" s="12"/>
      <c r="Z47" s="12" t="s">
        <v>962</v>
      </c>
    </row>
    <row r="48" spans="1:26" s="7" customFormat="1" ht="19.5" customHeight="1" x14ac:dyDescent="0.25">
      <c r="A48" s="12" t="s">
        <v>313</v>
      </c>
      <c r="B48" s="12" t="s">
        <v>314</v>
      </c>
      <c r="C48" s="35" t="s">
        <v>315</v>
      </c>
      <c r="D48" s="12" t="s">
        <v>59</v>
      </c>
      <c r="E48" s="12" t="s">
        <v>35</v>
      </c>
      <c r="F48" s="12" t="s">
        <v>398</v>
      </c>
      <c r="G48" s="13">
        <v>44713</v>
      </c>
      <c r="H48" s="25"/>
      <c r="I48" s="1">
        <v>1500</v>
      </c>
      <c r="J48" s="1">
        <v>1</v>
      </c>
      <c r="K48" s="1">
        <v>1500</v>
      </c>
      <c r="L48" s="1">
        <f>'Non Panel'!L48+Panel!L48</f>
        <v>0</v>
      </c>
      <c r="M48" s="1">
        <f>'Non Panel'!M48+Panel!M48</f>
        <v>70</v>
      </c>
      <c r="N48" s="1">
        <f>'Non Panel'!N48+Panel!N48</f>
        <v>191</v>
      </c>
      <c r="O48" s="1"/>
      <c r="P48" s="1"/>
      <c r="Q48" s="1"/>
      <c r="R48" s="1"/>
      <c r="S48" s="1"/>
      <c r="T48" s="1"/>
      <c r="U48" s="1"/>
      <c r="V48" s="1"/>
      <c r="W48" s="47"/>
      <c r="X48" s="1">
        <f t="shared" si="1"/>
        <v>1239</v>
      </c>
      <c r="Y48" s="12"/>
      <c r="Z48" s="12" t="s">
        <v>962</v>
      </c>
    </row>
    <row r="49" spans="1:26" s="7" customFormat="1" ht="19.5" customHeight="1" x14ac:dyDescent="0.25">
      <c r="A49" s="12" t="s">
        <v>900</v>
      </c>
      <c r="B49" s="12" t="s">
        <v>322</v>
      </c>
      <c r="C49" s="35" t="s">
        <v>323</v>
      </c>
      <c r="D49" s="12" t="s">
        <v>101</v>
      </c>
      <c r="E49" s="12" t="s">
        <v>287</v>
      </c>
      <c r="F49" s="12" t="s">
        <v>51</v>
      </c>
      <c r="G49" s="13">
        <v>45139</v>
      </c>
      <c r="H49" s="25">
        <v>46221</v>
      </c>
      <c r="I49" s="1">
        <v>1500</v>
      </c>
      <c r="J49" s="1">
        <v>1</v>
      </c>
      <c r="K49" s="1">
        <v>1500</v>
      </c>
      <c r="L49" s="1">
        <f>'Non Panel'!L49+Panel!L49</f>
        <v>0</v>
      </c>
      <c r="M49" s="1">
        <f>'Non Panel'!M49+Panel!M49</f>
        <v>0</v>
      </c>
      <c r="N49" s="1">
        <f>'Non Panel'!N49+Panel!N49</f>
        <v>0</v>
      </c>
      <c r="O49" s="1"/>
      <c r="P49" s="1"/>
      <c r="Q49" s="1"/>
      <c r="R49" s="1"/>
      <c r="S49" s="1"/>
      <c r="T49" s="1"/>
      <c r="U49" s="1"/>
      <c r="V49" s="1"/>
      <c r="W49" s="47"/>
      <c r="X49" s="1">
        <f t="shared" si="1"/>
        <v>1500</v>
      </c>
      <c r="Y49" s="12"/>
      <c r="Z49" s="12" t="s">
        <v>962</v>
      </c>
    </row>
    <row r="50" spans="1:26" s="7" customFormat="1" ht="19.5" customHeight="1" x14ac:dyDescent="0.25">
      <c r="A50" s="12" t="s">
        <v>327</v>
      </c>
      <c r="B50" s="12" t="s">
        <v>328</v>
      </c>
      <c r="C50" s="35" t="s">
        <v>329</v>
      </c>
      <c r="D50" s="12" t="s">
        <v>82</v>
      </c>
      <c r="E50" s="12" t="s">
        <v>330</v>
      </c>
      <c r="F50" s="12" t="s">
        <v>222</v>
      </c>
      <c r="G50" s="13">
        <v>44768</v>
      </c>
      <c r="H50" s="25">
        <v>46229</v>
      </c>
      <c r="I50" s="1">
        <v>1500</v>
      </c>
      <c r="J50" s="1">
        <v>1</v>
      </c>
      <c r="K50" s="1">
        <v>1500</v>
      </c>
      <c r="L50" s="1">
        <f>'Non Panel'!L50+Panel!L50</f>
        <v>0</v>
      </c>
      <c r="M50" s="1">
        <f>'Non Panel'!M50+Panel!M50</f>
        <v>0</v>
      </c>
      <c r="N50" s="1">
        <f>'Non Panel'!N50+Panel!N50</f>
        <v>0</v>
      </c>
      <c r="O50" s="1"/>
      <c r="P50" s="1"/>
      <c r="Q50" s="1"/>
      <c r="R50" s="1"/>
      <c r="S50" s="1"/>
      <c r="T50" s="1"/>
      <c r="U50" s="1"/>
      <c r="V50" s="1"/>
      <c r="W50" s="47"/>
      <c r="X50" s="1">
        <f t="shared" si="1"/>
        <v>1500</v>
      </c>
      <c r="Y50" s="12"/>
      <c r="Z50" s="12" t="s">
        <v>962</v>
      </c>
    </row>
    <row r="51" spans="1:26" s="7" customFormat="1" ht="19.5" customHeight="1" x14ac:dyDescent="0.25">
      <c r="A51" s="12" t="s">
        <v>331</v>
      </c>
      <c r="B51" s="12" t="s">
        <v>332</v>
      </c>
      <c r="C51" s="35" t="s">
        <v>333</v>
      </c>
      <c r="D51" s="12" t="s">
        <v>82</v>
      </c>
      <c r="E51" s="12" t="s">
        <v>151</v>
      </c>
      <c r="F51" s="12" t="s">
        <v>398</v>
      </c>
      <c r="G51" s="13">
        <v>44775</v>
      </c>
      <c r="H51" s="25"/>
      <c r="I51" s="1">
        <v>1500</v>
      </c>
      <c r="J51" s="1">
        <v>1</v>
      </c>
      <c r="K51" s="1">
        <v>1500</v>
      </c>
      <c r="L51" s="1">
        <f>'Non Panel'!L51+Panel!L51</f>
        <v>0</v>
      </c>
      <c r="M51" s="1">
        <f>'Non Panel'!M51+Panel!M51</f>
        <v>0</v>
      </c>
      <c r="N51" s="1">
        <f>'Non Panel'!N51+Panel!N51</f>
        <v>0</v>
      </c>
      <c r="O51" s="1"/>
      <c r="P51" s="1"/>
      <c r="Q51" s="1"/>
      <c r="R51" s="1"/>
      <c r="S51" s="1"/>
      <c r="T51" s="1"/>
      <c r="U51" s="1"/>
      <c r="V51" s="1"/>
      <c r="W51" s="47"/>
      <c r="X51" s="1">
        <f t="shared" si="1"/>
        <v>1500</v>
      </c>
      <c r="Y51" s="12"/>
      <c r="Z51" s="12" t="s">
        <v>962</v>
      </c>
    </row>
    <row r="52" spans="1:26" s="7" customFormat="1" ht="19.5" customHeight="1" x14ac:dyDescent="0.25">
      <c r="A52" s="12" t="s">
        <v>334</v>
      </c>
      <c r="B52" s="12" t="s">
        <v>335</v>
      </c>
      <c r="C52" s="35" t="s">
        <v>336</v>
      </c>
      <c r="D52" s="12" t="s">
        <v>59</v>
      </c>
      <c r="E52" s="12" t="s">
        <v>35</v>
      </c>
      <c r="F52" s="12" t="s">
        <v>337</v>
      </c>
      <c r="G52" s="13">
        <v>44771</v>
      </c>
      <c r="H52" s="13"/>
      <c r="I52" s="1">
        <v>1500</v>
      </c>
      <c r="J52" s="1">
        <v>1</v>
      </c>
      <c r="K52" s="1">
        <v>1500</v>
      </c>
      <c r="L52" s="1">
        <f>'Non Panel'!L52+Panel!L52</f>
        <v>155</v>
      </c>
      <c r="M52" s="1">
        <f>'Non Panel'!M52+Panel!M52</f>
        <v>0</v>
      </c>
      <c r="N52" s="1">
        <f>'Non Panel'!N52+Panel!N52</f>
        <v>0</v>
      </c>
      <c r="O52" s="1"/>
      <c r="P52" s="1"/>
      <c r="Q52" s="1"/>
      <c r="R52" s="1"/>
      <c r="S52" s="1"/>
      <c r="T52" s="1"/>
      <c r="U52" s="1"/>
      <c r="V52" s="1"/>
      <c r="W52" s="47"/>
      <c r="X52" s="1">
        <f t="shared" si="1"/>
        <v>1345</v>
      </c>
      <c r="Y52" s="12"/>
      <c r="Z52" s="12" t="s">
        <v>962</v>
      </c>
    </row>
    <row r="53" spans="1:26" s="7" customFormat="1" ht="19.5" customHeight="1" x14ac:dyDescent="0.25">
      <c r="A53" s="12" t="s">
        <v>338</v>
      </c>
      <c r="B53" s="12" t="s">
        <v>339</v>
      </c>
      <c r="C53" s="35" t="s">
        <v>340</v>
      </c>
      <c r="D53" s="12" t="s">
        <v>43</v>
      </c>
      <c r="E53" s="12" t="s">
        <v>341</v>
      </c>
      <c r="F53" s="12" t="s">
        <v>152</v>
      </c>
      <c r="G53" s="13">
        <v>44788</v>
      </c>
      <c r="H53" s="13">
        <v>45869</v>
      </c>
      <c r="I53" s="1">
        <v>1500</v>
      </c>
      <c r="J53" s="1">
        <v>0.58082191780821912</v>
      </c>
      <c r="K53" s="1">
        <v>871.23287671232868</v>
      </c>
      <c r="L53" s="1">
        <f>'Non Panel'!L53+Panel!L53</f>
        <v>0</v>
      </c>
      <c r="M53" s="1">
        <f>'Non Panel'!M53+Panel!M53</f>
        <v>0</v>
      </c>
      <c r="N53" s="1">
        <f>'Non Panel'!N53+Panel!N53</f>
        <v>0</v>
      </c>
      <c r="O53" s="1"/>
      <c r="P53" s="1"/>
      <c r="Q53" s="1"/>
      <c r="R53" s="1"/>
      <c r="S53" s="1"/>
      <c r="T53" s="1"/>
      <c r="U53" s="1"/>
      <c r="V53" s="1"/>
      <c r="W53" s="47"/>
      <c r="X53" s="1">
        <f t="shared" si="1"/>
        <v>871.23287671232868</v>
      </c>
      <c r="Y53" s="12"/>
      <c r="Z53" s="12" t="s">
        <v>962</v>
      </c>
    </row>
    <row r="54" spans="1:26" s="7" customFormat="1" ht="19.5" customHeight="1" x14ac:dyDescent="0.25">
      <c r="A54" s="12" t="s">
        <v>342</v>
      </c>
      <c r="B54" s="12" t="s">
        <v>343</v>
      </c>
      <c r="C54" s="35" t="s">
        <v>344</v>
      </c>
      <c r="D54" s="12" t="s">
        <v>43</v>
      </c>
      <c r="E54" s="12" t="s">
        <v>345</v>
      </c>
      <c r="F54" s="12" t="s">
        <v>152</v>
      </c>
      <c r="G54" s="13">
        <v>44805</v>
      </c>
      <c r="H54" s="13">
        <v>45869</v>
      </c>
      <c r="I54" s="1">
        <v>1500</v>
      </c>
      <c r="J54" s="1">
        <v>0.58082191780821912</v>
      </c>
      <c r="K54" s="1">
        <v>871.23287671232868</v>
      </c>
      <c r="L54" s="1">
        <f>'Non Panel'!L54+Panel!L54</f>
        <v>0</v>
      </c>
      <c r="M54" s="1">
        <f>'Non Panel'!M54+Panel!M54</f>
        <v>0</v>
      </c>
      <c r="N54" s="1">
        <f>'Non Panel'!N54+Panel!N54</f>
        <v>0</v>
      </c>
      <c r="O54" s="1"/>
      <c r="P54" s="1"/>
      <c r="Q54" s="1"/>
      <c r="R54" s="1"/>
      <c r="S54" s="1"/>
      <c r="T54" s="1"/>
      <c r="U54" s="1"/>
      <c r="V54" s="1"/>
      <c r="W54" s="47"/>
      <c r="X54" s="1">
        <f t="shared" si="1"/>
        <v>871.23287671232868</v>
      </c>
      <c r="Y54" s="12"/>
      <c r="Z54" s="12" t="s">
        <v>962</v>
      </c>
    </row>
    <row r="55" spans="1:26" s="7" customFormat="1" ht="19.5" customHeight="1" x14ac:dyDescent="0.25">
      <c r="A55" s="12" t="s">
        <v>346</v>
      </c>
      <c r="B55" s="12" t="s">
        <v>347</v>
      </c>
      <c r="C55" s="35" t="s">
        <v>348</v>
      </c>
      <c r="D55" s="12" t="s">
        <v>43</v>
      </c>
      <c r="E55" s="12" t="s">
        <v>106</v>
      </c>
      <c r="F55" s="12" t="s">
        <v>45</v>
      </c>
      <c r="G55" s="13">
        <v>44805</v>
      </c>
      <c r="H55" s="25"/>
      <c r="I55" s="1">
        <v>1500</v>
      </c>
      <c r="J55" s="1">
        <v>1</v>
      </c>
      <c r="K55" s="1">
        <v>1500</v>
      </c>
      <c r="L55" s="1">
        <f>'Non Panel'!L55+Panel!L55</f>
        <v>58</v>
      </c>
      <c r="M55" s="1">
        <f>'Non Panel'!M55+Panel!M55</f>
        <v>0</v>
      </c>
      <c r="N55" s="1">
        <f>'Non Panel'!N55+Panel!N55</f>
        <v>0</v>
      </c>
      <c r="O55" s="1"/>
      <c r="P55" s="1"/>
      <c r="Q55" s="1"/>
      <c r="R55" s="1"/>
      <c r="S55" s="1"/>
      <c r="T55" s="1"/>
      <c r="U55" s="1"/>
      <c r="V55" s="1"/>
      <c r="W55" s="47"/>
      <c r="X55" s="1">
        <f t="shared" si="1"/>
        <v>1442</v>
      </c>
      <c r="Y55" s="12"/>
      <c r="Z55" s="12" t="s">
        <v>962</v>
      </c>
    </row>
    <row r="56" spans="1:26" s="7" customFormat="1" ht="19.5" customHeight="1" x14ac:dyDescent="0.25">
      <c r="A56" s="12" t="s">
        <v>352</v>
      </c>
      <c r="B56" s="12" t="s">
        <v>353</v>
      </c>
      <c r="C56" s="35" t="s">
        <v>354</v>
      </c>
      <c r="D56" s="12" t="s">
        <v>82</v>
      </c>
      <c r="E56" s="12" t="s">
        <v>355</v>
      </c>
      <c r="F56" s="12" t="s">
        <v>102</v>
      </c>
      <c r="G56" s="13">
        <v>44818</v>
      </c>
      <c r="H56" s="25">
        <v>45914</v>
      </c>
      <c r="I56" s="1">
        <v>1500</v>
      </c>
      <c r="J56" s="1">
        <v>0.70410958904109588</v>
      </c>
      <c r="K56" s="1">
        <v>1056.1643835616437</v>
      </c>
      <c r="L56" s="1">
        <f>'Non Panel'!L56+Panel!L56</f>
        <v>0</v>
      </c>
      <c r="M56" s="1">
        <f>'Non Panel'!M56+Panel!M56</f>
        <v>0</v>
      </c>
      <c r="N56" s="1">
        <f>'Non Panel'!N56+Panel!N56</f>
        <v>0</v>
      </c>
      <c r="O56" s="1"/>
      <c r="P56" s="1"/>
      <c r="Q56" s="1"/>
      <c r="R56" s="1"/>
      <c r="S56" s="1"/>
      <c r="T56" s="1"/>
      <c r="U56" s="1"/>
      <c r="V56" s="1"/>
      <c r="W56" s="47"/>
      <c r="X56" s="1">
        <f t="shared" si="1"/>
        <v>1056.1643835616437</v>
      </c>
      <c r="Y56" s="12"/>
      <c r="Z56" s="12" t="s">
        <v>962</v>
      </c>
    </row>
    <row r="57" spans="1:26" s="7" customFormat="1" ht="19.5" customHeight="1" x14ac:dyDescent="0.25">
      <c r="A57" s="12" t="s">
        <v>356</v>
      </c>
      <c r="B57" s="12" t="s">
        <v>357</v>
      </c>
      <c r="C57" s="35" t="s">
        <v>358</v>
      </c>
      <c r="D57" s="12" t="s">
        <v>67</v>
      </c>
      <c r="E57" s="12" t="s">
        <v>151</v>
      </c>
      <c r="F57" s="12" t="s">
        <v>439</v>
      </c>
      <c r="G57" s="13">
        <v>44818</v>
      </c>
      <c r="H57" s="25"/>
      <c r="I57" s="1">
        <v>1500</v>
      </c>
      <c r="J57" s="1">
        <v>1</v>
      </c>
      <c r="K57" s="1">
        <v>1500</v>
      </c>
      <c r="L57" s="1">
        <f>'Non Panel'!L57+Panel!L57</f>
        <v>174.5</v>
      </c>
      <c r="M57" s="1">
        <f>'Non Panel'!M57+Panel!M57</f>
        <v>0</v>
      </c>
      <c r="N57" s="1">
        <f>'Non Panel'!N57+Panel!N57</f>
        <v>0</v>
      </c>
      <c r="O57" s="1"/>
      <c r="P57" s="1"/>
      <c r="Q57" s="1"/>
      <c r="R57" s="1"/>
      <c r="S57" s="1"/>
      <c r="T57" s="1"/>
      <c r="U57" s="1"/>
      <c r="V57" s="1"/>
      <c r="W57" s="47"/>
      <c r="X57" s="1">
        <f t="shared" si="1"/>
        <v>1325.5</v>
      </c>
      <c r="Y57" s="12"/>
      <c r="Z57" s="12" t="s">
        <v>962</v>
      </c>
    </row>
    <row r="58" spans="1:26" s="7" customFormat="1" ht="19.5" customHeight="1" x14ac:dyDescent="0.25">
      <c r="A58" s="12" t="s">
        <v>363</v>
      </c>
      <c r="B58" s="12" t="s">
        <v>364</v>
      </c>
      <c r="C58" s="35" t="s">
        <v>365</v>
      </c>
      <c r="D58" s="12" t="s">
        <v>67</v>
      </c>
      <c r="E58" s="12" t="s">
        <v>151</v>
      </c>
      <c r="F58" s="12" t="s">
        <v>841</v>
      </c>
      <c r="G58" s="13">
        <v>44830</v>
      </c>
      <c r="H58" s="25"/>
      <c r="I58" s="1">
        <v>1500</v>
      </c>
      <c r="J58" s="1">
        <v>1</v>
      </c>
      <c r="K58" s="1">
        <v>1500</v>
      </c>
      <c r="L58" s="1">
        <f>'Non Panel'!L58+Panel!L58</f>
        <v>474</v>
      </c>
      <c r="M58" s="1">
        <f>'Non Panel'!M58+Panel!M58</f>
        <v>91</v>
      </c>
      <c r="N58" s="1">
        <f>'Non Panel'!N58+Panel!N58</f>
        <v>0</v>
      </c>
      <c r="O58" s="1"/>
      <c r="P58" s="1"/>
      <c r="Q58" s="1"/>
      <c r="R58" s="1"/>
      <c r="S58" s="1"/>
      <c r="T58" s="1"/>
      <c r="U58" s="1"/>
      <c r="V58" s="1"/>
      <c r="W58" s="47"/>
      <c r="X58" s="1">
        <f t="shared" si="1"/>
        <v>935</v>
      </c>
      <c r="Y58" s="12"/>
      <c r="Z58" s="12" t="s">
        <v>962</v>
      </c>
    </row>
    <row r="59" spans="1:26" s="7" customFormat="1" ht="19.5" customHeight="1" x14ac:dyDescent="0.25">
      <c r="A59" s="12" t="s">
        <v>366</v>
      </c>
      <c r="B59" s="12" t="s">
        <v>367</v>
      </c>
      <c r="C59" s="35" t="s">
        <v>368</v>
      </c>
      <c r="D59" s="12" t="s">
        <v>34</v>
      </c>
      <c r="E59" s="12" t="s">
        <v>35</v>
      </c>
      <c r="F59" s="12" t="s">
        <v>337</v>
      </c>
      <c r="G59" s="13">
        <v>44837</v>
      </c>
      <c r="H59" s="25"/>
      <c r="I59" s="1">
        <v>1500</v>
      </c>
      <c r="J59" s="1">
        <v>1</v>
      </c>
      <c r="K59" s="1">
        <v>1500</v>
      </c>
      <c r="L59" s="1">
        <f>'Non Panel'!L59+Panel!L59</f>
        <v>226</v>
      </c>
      <c r="M59" s="1">
        <f>'Non Panel'!M59+Panel!M59</f>
        <v>0</v>
      </c>
      <c r="N59" s="1">
        <f>'Non Panel'!N59+Panel!N59</f>
        <v>0</v>
      </c>
      <c r="O59" s="1"/>
      <c r="P59" s="1"/>
      <c r="Q59" s="1"/>
      <c r="R59" s="1"/>
      <c r="S59" s="1"/>
      <c r="T59" s="1"/>
      <c r="U59" s="1"/>
      <c r="V59" s="1"/>
      <c r="W59" s="47"/>
      <c r="X59" s="1">
        <f t="shared" si="1"/>
        <v>1274</v>
      </c>
      <c r="Y59" s="12"/>
      <c r="Z59" s="12" t="s">
        <v>962</v>
      </c>
    </row>
    <row r="60" spans="1:26" s="7" customFormat="1" ht="19.5" customHeight="1" x14ac:dyDescent="0.25">
      <c r="A60" s="12" t="s">
        <v>373</v>
      </c>
      <c r="B60" s="12" t="s">
        <v>374</v>
      </c>
      <c r="C60" s="35" t="s">
        <v>375</v>
      </c>
      <c r="D60" s="12" t="s">
        <v>59</v>
      </c>
      <c r="E60" s="12" t="s">
        <v>359</v>
      </c>
      <c r="F60" s="12" t="s">
        <v>102</v>
      </c>
      <c r="G60" s="13">
        <v>44866</v>
      </c>
      <c r="H60" s="25">
        <v>45962</v>
      </c>
      <c r="I60" s="1">
        <v>1500</v>
      </c>
      <c r="J60" s="1">
        <v>0.83561643835616439</v>
      </c>
      <c r="K60" s="1">
        <v>1253.4246575342465</v>
      </c>
      <c r="L60" s="1">
        <f>'Non Panel'!L60+Panel!L60</f>
        <v>58</v>
      </c>
      <c r="M60" s="1">
        <f>'Non Panel'!M60+Panel!M60</f>
        <v>0</v>
      </c>
      <c r="N60" s="1">
        <f>'Non Panel'!N60+Panel!N60</f>
        <v>0</v>
      </c>
      <c r="O60" s="1"/>
      <c r="P60" s="1"/>
      <c r="Q60" s="1"/>
      <c r="R60" s="1"/>
      <c r="S60" s="1"/>
      <c r="T60" s="1"/>
      <c r="U60" s="1"/>
      <c r="V60" s="1"/>
      <c r="W60" s="47"/>
      <c r="X60" s="1">
        <f t="shared" si="1"/>
        <v>1195.4246575342465</v>
      </c>
      <c r="Y60" s="12"/>
      <c r="Z60" s="12" t="s">
        <v>962</v>
      </c>
    </row>
    <row r="61" spans="1:26" s="7" customFormat="1" ht="19.5" customHeight="1" x14ac:dyDescent="0.25">
      <c r="A61" s="12" t="s">
        <v>376</v>
      </c>
      <c r="B61" s="12" t="s">
        <v>377</v>
      </c>
      <c r="C61" s="35" t="s">
        <v>378</v>
      </c>
      <c r="D61" s="12" t="s">
        <v>59</v>
      </c>
      <c r="E61" s="12" t="s">
        <v>359</v>
      </c>
      <c r="F61" s="12" t="s">
        <v>102</v>
      </c>
      <c r="G61" s="13">
        <v>44970</v>
      </c>
      <c r="H61" s="13">
        <v>46022</v>
      </c>
      <c r="I61" s="1">
        <v>1500</v>
      </c>
      <c r="J61" s="1">
        <v>1</v>
      </c>
      <c r="K61" s="1">
        <v>1500</v>
      </c>
      <c r="L61" s="1">
        <f>'Non Panel'!L61+Panel!L61</f>
        <v>0</v>
      </c>
      <c r="M61" s="1">
        <f>'Non Panel'!M61+Panel!M61</f>
        <v>0</v>
      </c>
      <c r="N61" s="1">
        <f>'Non Panel'!N61+Panel!N61</f>
        <v>0</v>
      </c>
      <c r="O61" s="1"/>
      <c r="P61" s="1"/>
      <c r="Q61" s="1"/>
      <c r="R61" s="1"/>
      <c r="S61" s="1"/>
      <c r="T61" s="1"/>
      <c r="U61" s="1"/>
      <c r="V61" s="1"/>
      <c r="W61" s="47"/>
      <c r="X61" s="1">
        <f t="shared" ref="X61:X82" si="2">K61-(SUM(L61:W61))</f>
        <v>1500</v>
      </c>
      <c r="Y61" s="12"/>
      <c r="Z61" s="12" t="s">
        <v>962</v>
      </c>
    </row>
    <row r="62" spans="1:26" s="7" customFormat="1" ht="19.5" customHeight="1" x14ac:dyDescent="0.25">
      <c r="A62" s="12" t="s">
        <v>424</v>
      </c>
      <c r="B62" s="12" t="s">
        <v>425</v>
      </c>
      <c r="C62" s="30" t="s">
        <v>939</v>
      </c>
      <c r="D62" s="12" t="s">
        <v>59</v>
      </c>
      <c r="E62" s="12" t="s">
        <v>359</v>
      </c>
      <c r="F62" s="12" t="s">
        <v>102</v>
      </c>
      <c r="G62" s="13">
        <v>44986</v>
      </c>
      <c r="H62" s="13">
        <v>45716</v>
      </c>
      <c r="I62" s="1">
        <v>1500</v>
      </c>
      <c r="J62" s="1">
        <v>0.16164383561643836</v>
      </c>
      <c r="K62" s="1">
        <v>242.46575342465755</v>
      </c>
      <c r="L62" s="1">
        <f>'Non Panel'!L62+Panel!L62</f>
        <v>0</v>
      </c>
      <c r="M62" s="1">
        <f>'Non Panel'!M62+Panel!M62</f>
        <v>0</v>
      </c>
      <c r="N62" s="1">
        <f>'Non Panel'!N62+Panel!N62</f>
        <v>0</v>
      </c>
      <c r="O62" s="1"/>
      <c r="P62" s="1"/>
      <c r="Q62" s="1"/>
      <c r="R62" s="1"/>
      <c r="S62" s="1"/>
      <c r="T62" s="1"/>
      <c r="U62" s="1"/>
      <c r="V62" s="1"/>
      <c r="W62" s="47"/>
      <c r="X62" s="1">
        <f t="shared" si="2"/>
        <v>242.46575342465755</v>
      </c>
      <c r="Y62" s="12"/>
      <c r="Z62" s="12" t="s">
        <v>962</v>
      </c>
    </row>
    <row r="63" spans="1:26" s="7" customFormat="1" ht="19.5" customHeight="1" x14ac:dyDescent="0.25">
      <c r="A63" s="12" t="s">
        <v>387</v>
      </c>
      <c r="B63" s="12" t="s">
        <v>388</v>
      </c>
      <c r="C63" s="35" t="s">
        <v>389</v>
      </c>
      <c r="D63" s="12" t="s">
        <v>82</v>
      </c>
      <c r="E63" s="12" t="s">
        <v>390</v>
      </c>
      <c r="F63" s="12" t="s">
        <v>45</v>
      </c>
      <c r="G63" s="13">
        <v>45005</v>
      </c>
      <c r="H63" s="13">
        <v>45735</v>
      </c>
      <c r="I63" s="1">
        <v>1500</v>
      </c>
      <c r="J63" s="1">
        <v>0.21369863013698631</v>
      </c>
      <c r="K63" s="1">
        <v>320.54794520547949</v>
      </c>
      <c r="L63" s="1">
        <f>'Non Panel'!L63+Panel!L63</f>
        <v>0</v>
      </c>
      <c r="M63" s="1">
        <f>'Non Panel'!M63+Panel!M63</f>
        <v>0</v>
      </c>
      <c r="N63" s="1">
        <f>'Non Panel'!N63+Panel!N63</f>
        <v>0</v>
      </c>
      <c r="O63" s="1"/>
      <c r="P63" s="1"/>
      <c r="Q63" s="1"/>
      <c r="R63" s="1"/>
      <c r="S63" s="1"/>
      <c r="T63" s="1"/>
      <c r="U63" s="1"/>
      <c r="V63" s="1"/>
      <c r="W63" s="47"/>
      <c r="X63" s="1">
        <f t="shared" si="2"/>
        <v>320.54794520547949</v>
      </c>
      <c r="Y63" s="12"/>
      <c r="Z63" s="12" t="s">
        <v>962</v>
      </c>
    </row>
    <row r="64" spans="1:26" s="7" customFormat="1" ht="19.5" customHeight="1" x14ac:dyDescent="0.25">
      <c r="A64" s="11" t="s">
        <v>837</v>
      </c>
      <c r="B64" s="12" t="s">
        <v>838</v>
      </c>
      <c r="C64" s="30" t="s">
        <v>940</v>
      </c>
      <c r="D64" s="12" t="s">
        <v>165</v>
      </c>
      <c r="E64" s="12" t="s">
        <v>359</v>
      </c>
      <c r="F64" s="12" t="s">
        <v>102</v>
      </c>
      <c r="G64" s="13">
        <v>45022</v>
      </c>
      <c r="H64" s="13">
        <v>45752</v>
      </c>
      <c r="I64" s="1">
        <v>1500</v>
      </c>
      <c r="J64" s="1">
        <v>0.26027397260273971</v>
      </c>
      <c r="K64" s="1">
        <v>390.41095890410958</v>
      </c>
      <c r="L64" s="1">
        <f>'Non Panel'!L64+Panel!L64</f>
        <v>0</v>
      </c>
      <c r="M64" s="1">
        <f>'Non Panel'!M64+Panel!M64</f>
        <v>0</v>
      </c>
      <c r="N64" s="1">
        <f>'Non Panel'!N64+Panel!N64</f>
        <v>0</v>
      </c>
      <c r="O64" s="1"/>
      <c r="P64" s="1"/>
      <c r="Q64" s="1"/>
      <c r="R64" s="1"/>
      <c r="S64" s="1"/>
      <c r="T64" s="1"/>
      <c r="U64" s="1"/>
      <c r="V64" s="1"/>
      <c r="W64" s="47"/>
      <c r="X64" s="1">
        <f t="shared" si="2"/>
        <v>390.41095890410958</v>
      </c>
      <c r="Y64" s="12"/>
      <c r="Z64" s="12" t="s">
        <v>962</v>
      </c>
    </row>
    <row r="65" spans="1:26" s="7" customFormat="1" ht="19.5" customHeight="1" x14ac:dyDescent="0.25">
      <c r="A65" s="12" t="s">
        <v>394</v>
      </c>
      <c r="B65" s="12" t="s">
        <v>395</v>
      </c>
      <c r="C65" s="35" t="s">
        <v>396</v>
      </c>
      <c r="D65" s="12" t="s">
        <v>210</v>
      </c>
      <c r="E65" s="12" t="s">
        <v>397</v>
      </c>
      <c r="F65" s="12" t="s">
        <v>398</v>
      </c>
      <c r="G65" s="13">
        <v>45083</v>
      </c>
      <c r="H65" s="13">
        <v>45813</v>
      </c>
      <c r="I65" s="1">
        <v>1500</v>
      </c>
      <c r="J65" s="1">
        <v>0.42739726027397262</v>
      </c>
      <c r="K65" s="1">
        <v>641.09589041095899</v>
      </c>
      <c r="L65" s="1">
        <f>'Non Panel'!L65+Panel!L65</f>
        <v>0</v>
      </c>
      <c r="M65" s="1">
        <f>'Non Panel'!M65+Panel!M65</f>
        <v>0</v>
      </c>
      <c r="N65" s="1">
        <f>'Non Panel'!N65+Panel!N65</f>
        <v>153</v>
      </c>
      <c r="O65" s="1"/>
      <c r="P65" s="1"/>
      <c r="Q65" s="1"/>
      <c r="R65" s="1"/>
      <c r="S65" s="1"/>
      <c r="T65" s="1"/>
      <c r="U65" s="1"/>
      <c r="V65" s="1"/>
      <c r="W65" s="47"/>
      <c r="X65" s="1">
        <f t="shared" si="2"/>
        <v>488.09589041095899</v>
      </c>
      <c r="Y65" s="12"/>
      <c r="Z65" s="12" t="s">
        <v>962</v>
      </c>
    </row>
    <row r="66" spans="1:26" s="7" customFormat="1" ht="19.5" customHeight="1" x14ac:dyDescent="0.25">
      <c r="A66" s="12" t="s">
        <v>421</v>
      </c>
      <c r="B66" s="12" t="s">
        <v>422</v>
      </c>
      <c r="C66" s="30" t="s">
        <v>423</v>
      </c>
      <c r="D66" s="12" t="s">
        <v>82</v>
      </c>
      <c r="E66" s="12" t="s">
        <v>151</v>
      </c>
      <c r="F66" s="12" t="s">
        <v>969</v>
      </c>
      <c r="G66" s="13">
        <v>45131</v>
      </c>
      <c r="H66" s="13">
        <v>45861</v>
      </c>
      <c r="I66" s="1">
        <v>1500</v>
      </c>
      <c r="J66" s="1">
        <v>0.55890410958904113</v>
      </c>
      <c r="K66" s="1">
        <v>838.35616438356169</v>
      </c>
      <c r="L66" s="1">
        <f>'Non Panel'!L66+Panel!L66</f>
        <v>88</v>
      </c>
      <c r="M66" s="1">
        <f>'Non Panel'!M66+Panel!M66</f>
        <v>0</v>
      </c>
      <c r="N66" s="1">
        <f>'Non Panel'!N66+Panel!N66</f>
        <v>0</v>
      </c>
      <c r="O66" s="1"/>
      <c r="P66" s="1"/>
      <c r="Q66" s="1"/>
      <c r="R66" s="1"/>
      <c r="S66" s="1"/>
      <c r="T66" s="1"/>
      <c r="U66" s="1"/>
      <c r="V66" s="1"/>
      <c r="W66" s="47"/>
      <c r="X66" s="1">
        <f t="shared" si="2"/>
        <v>750.35616438356169</v>
      </c>
      <c r="Y66" s="12"/>
      <c r="Z66" s="12" t="s">
        <v>962</v>
      </c>
    </row>
    <row r="67" spans="1:26" s="7" customFormat="1" ht="19.5" customHeight="1" x14ac:dyDescent="0.25">
      <c r="A67" s="11" t="s">
        <v>399</v>
      </c>
      <c r="B67" s="12" t="s">
        <v>400</v>
      </c>
      <c r="C67" s="35" t="s">
        <v>401</v>
      </c>
      <c r="D67" s="12" t="s">
        <v>82</v>
      </c>
      <c r="E67" s="12" t="s">
        <v>972</v>
      </c>
      <c r="F67" s="12" t="s">
        <v>152</v>
      </c>
      <c r="G67" s="13">
        <v>45200</v>
      </c>
      <c r="H67" s="13"/>
      <c r="I67" s="1">
        <v>1500</v>
      </c>
      <c r="J67" s="1">
        <v>1</v>
      </c>
      <c r="K67" s="1">
        <v>1500</v>
      </c>
      <c r="L67" s="1">
        <f>'Non Panel'!L67+Panel!L67</f>
        <v>0</v>
      </c>
      <c r="M67" s="1">
        <f>'Non Panel'!M67+Panel!M67</f>
        <v>0</v>
      </c>
      <c r="N67" s="1">
        <f>'Non Panel'!N67+Panel!N67</f>
        <v>0</v>
      </c>
      <c r="O67" s="1"/>
      <c r="P67" s="1"/>
      <c r="Q67" s="1"/>
      <c r="R67" s="1"/>
      <c r="S67" s="1"/>
      <c r="T67" s="1"/>
      <c r="U67" s="1"/>
      <c r="V67" s="1"/>
      <c r="W67" s="47"/>
      <c r="X67" s="1">
        <f t="shared" si="2"/>
        <v>1500</v>
      </c>
      <c r="Y67" s="12"/>
      <c r="Z67" s="12" t="s">
        <v>962</v>
      </c>
    </row>
    <row r="68" spans="1:26" s="7" customFormat="1" ht="19.5" customHeight="1" x14ac:dyDescent="0.25">
      <c r="A68" s="27" t="s">
        <v>432</v>
      </c>
      <c r="B68" s="28" t="s">
        <v>433</v>
      </c>
      <c r="C68" s="30" t="s">
        <v>941</v>
      </c>
      <c r="D68" s="28" t="s">
        <v>59</v>
      </c>
      <c r="E68" s="28" t="s">
        <v>35</v>
      </c>
      <c r="F68" s="28" t="s">
        <v>55</v>
      </c>
      <c r="G68" s="29">
        <v>45229</v>
      </c>
      <c r="H68" s="29">
        <v>45959</v>
      </c>
      <c r="I68" s="1">
        <v>1500</v>
      </c>
      <c r="J68" s="1">
        <v>0.82739726027397265</v>
      </c>
      <c r="K68" s="1">
        <v>1241.0958904109589</v>
      </c>
      <c r="L68" s="1">
        <f>'Non Panel'!L68+Panel!L68</f>
        <v>139</v>
      </c>
      <c r="M68" s="1">
        <f>'Non Panel'!M68+Panel!M68</f>
        <v>165</v>
      </c>
      <c r="N68" s="1">
        <f>'Non Panel'!N68+Panel!N68</f>
        <v>0</v>
      </c>
      <c r="O68" s="19"/>
      <c r="P68" s="19"/>
      <c r="Q68" s="19"/>
      <c r="R68" s="19"/>
      <c r="S68" s="19"/>
      <c r="T68" s="19"/>
      <c r="U68" s="19"/>
      <c r="V68" s="19"/>
      <c r="W68" s="48"/>
      <c r="X68" s="1">
        <f t="shared" si="2"/>
        <v>937.09589041095887</v>
      </c>
      <c r="Y68" s="30"/>
      <c r="Z68" s="12" t="s">
        <v>962</v>
      </c>
    </row>
    <row r="69" spans="1:26" s="7" customFormat="1" ht="19.5" customHeight="1" x14ac:dyDescent="0.25">
      <c r="A69" s="11" t="s">
        <v>864</v>
      </c>
      <c r="B69" s="12" t="s">
        <v>865</v>
      </c>
      <c r="C69" s="36" t="s">
        <v>868</v>
      </c>
      <c r="D69" s="12" t="s">
        <v>165</v>
      </c>
      <c r="E69" s="12" t="s">
        <v>35</v>
      </c>
      <c r="F69" s="18" t="s">
        <v>841</v>
      </c>
      <c r="G69" s="15">
        <v>45413</v>
      </c>
      <c r="H69" s="13">
        <v>46009</v>
      </c>
      <c r="I69" s="1">
        <v>1500</v>
      </c>
      <c r="J69" s="1">
        <v>0.96438356164383565</v>
      </c>
      <c r="K69" s="1">
        <v>1446.5753424657535</v>
      </c>
      <c r="L69" s="1" t="s">
        <v>1013</v>
      </c>
      <c r="M69" s="1">
        <f>'Non Panel'!M69+Panel!M69</f>
        <v>0</v>
      </c>
      <c r="N69" s="1">
        <f>'Non Panel'!N69+Panel!N69</f>
        <v>0</v>
      </c>
      <c r="O69" s="1"/>
      <c r="P69" s="1"/>
      <c r="Q69" s="1"/>
      <c r="R69" s="1"/>
      <c r="S69" s="1"/>
      <c r="T69" s="1"/>
      <c r="U69" s="1"/>
      <c r="V69" s="1"/>
      <c r="W69" s="47"/>
      <c r="X69" s="1">
        <f t="shared" si="2"/>
        <v>1446.5753424657535</v>
      </c>
      <c r="Y69" s="12"/>
      <c r="Z69" s="12" t="s">
        <v>962</v>
      </c>
    </row>
    <row r="70" spans="1:26" s="7" customFormat="1" ht="19.5" customHeight="1" x14ac:dyDescent="0.25">
      <c r="A70" s="11" t="s">
        <v>866</v>
      </c>
      <c r="B70" s="12" t="s">
        <v>867</v>
      </c>
      <c r="C70" s="36" t="s">
        <v>869</v>
      </c>
      <c r="D70" s="12" t="s">
        <v>82</v>
      </c>
      <c r="E70" s="12" t="s">
        <v>870</v>
      </c>
      <c r="F70" s="18" t="s">
        <v>51</v>
      </c>
      <c r="G70" s="15">
        <v>45306</v>
      </c>
      <c r="H70" s="13">
        <v>46036</v>
      </c>
      <c r="I70" s="1">
        <v>1500</v>
      </c>
      <c r="J70" s="1">
        <v>1</v>
      </c>
      <c r="K70" s="1">
        <v>1500</v>
      </c>
      <c r="L70" s="1">
        <f>'Non Panel'!L70+Panel!L70</f>
        <v>102</v>
      </c>
      <c r="M70" s="1">
        <f>'Non Panel'!M70+Panel!M70</f>
        <v>0</v>
      </c>
      <c r="N70" s="1">
        <f>'Non Panel'!N70+Panel!N70</f>
        <v>0</v>
      </c>
      <c r="O70" s="1"/>
      <c r="P70" s="1"/>
      <c r="Q70" s="1"/>
      <c r="R70" s="1"/>
      <c r="S70" s="1"/>
      <c r="T70" s="1"/>
      <c r="U70" s="1"/>
      <c r="V70" s="1"/>
      <c r="W70" s="47"/>
      <c r="X70" s="1">
        <f t="shared" si="2"/>
        <v>1398</v>
      </c>
      <c r="Y70" s="12"/>
      <c r="Z70" s="12" t="s">
        <v>962</v>
      </c>
    </row>
    <row r="71" spans="1:26" s="7" customFormat="1" ht="19.5" customHeight="1" x14ac:dyDescent="0.25">
      <c r="A71" s="11" t="s">
        <v>436</v>
      </c>
      <c r="B71" s="12" t="s">
        <v>437</v>
      </c>
      <c r="C71" s="35" t="s">
        <v>973</v>
      </c>
      <c r="D71" s="12" t="s">
        <v>210</v>
      </c>
      <c r="E71" s="12" t="s">
        <v>438</v>
      </c>
      <c r="F71" s="12" t="s">
        <v>439</v>
      </c>
      <c r="G71" s="13">
        <v>45293</v>
      </c>
      <c r="H71" s="13">
        <v>46023</v>
      </c>
      <c r="I71" s="1">
        <v>1500</v>
      </c>
      <c r="J71" s="1">
        <v>1</v>
      </c>
      <c r="K71" s="1">
        <v>1500</v>
      </c>
      <c r="L71" s="1">
        <f>'Non Panel'!L71+Panel!L71</f>
        <v>0</v>
      </c>
      <c r="M71" s="1">
        <f>'Non Panel'!M71+Panel!M71</f>
        <v>0</v>
      </c>
      <c r="N71" s="1">
        <f>'Non Panel'!N71+Panel!N71</f>
        <v>732.5</v>
      </c>
      <c r="O71" s="1"/>
      <c r="P71" s="1"/>
      <c r="Q71" s="1"/>
      <c r="R71" s="1"/>
      <c r="S71" s="1"/>
      <c r="T71" s="1"/>
      <c r="U71" s="1"/>
      <c r="V71" s="1"/>
      <c r="W71" s="47"/>
      <c r="X71" s="1">
        <f t="shared" si="2"/>
        <v>767.5</v>
      </c>
      <c r="Y71" s="12"/>
      <c r="Z71" s="12" t="s">
        <v>962</v>
      </c>
    </row>
    <row r="72" spans="1:26" s="7" customFormat="1" ht="19.5" customHeight="1" x14ac:dyDescent="0.25">
      <c r="A72" s="11" t="s">
        <v>871</v>
      </c>
      <c r="B72" s="12" t="s">
        <v>872</v>
      </c>
      <c r="C72" s="36" t="s">
        <v>875</v>
      </c>
      <c r="D72" s="12" t="s">
        <v>82</v>
      </c>
      <c r="E72" s="12" t="s">
        <v>151</v>
      </c>
      <c r="F72" s="18" t="s">
        <v>337</v>
      </c>
      <c r="G72" s="15">
        <v>45323</v>
      </c>
      <c r="H72" s="13">
        <v>46235</v>
      </c>
      <c r="I72" s="1">
        <v>1500</v>
      </c>
      <c r="J72" s="1">
        <v>1</v>
      </c>
      <c r="K72" s="1">
        <v>1500</v>
      </c>
      <c r="L72" s="1">
        <f>'Non Panel'!L72+Panel!L72</f>
        <v>0</v>
      </c>
      <c r="M72" s="1">
        <f>'Non Panel'!M72+Panel!M72</f>
        <v>0</v>
      </c>
      <c r="N72" s="1">
        <f>'Non Panel'!N72+Panel!N72</f>
        <v>0</v>
      </c>
      <c r="O72" s="1"/>
      <c r="P72" s="1"/>
      <c r="Q72" s="1"/>
      <c r="R72" s="1"/>
      <c r="S72" s="1"/>
      <c r="T72" s="1"/>
      <c r="U72" s="1"/>
      <c r="V72" s="1"/>
      <c r="W72" s="47"/>
      <c r="X72" s="1">
        <f t="shared" si="2"/>
        <v>1500</v>
      </c>
      <c r="Y72" s="12"/>
      <c r="Z72" s="12" t="s">
        <v>962</v>
      </c>
    </row>
    <row r="73" spans="1:26" s="7" customFormat="1" ht="19.5" customHeight="1" x14ac:dyDescent="0.25">
      <c r="A73" s="11" t="s">
        <v>852</v>
      </c>
      <c r="B73" s="12" t="s">
        <v>853</v>
      </c>
      <c r="C73" s="37" t="s">
        <v>974</v>
      </c>
      <c r="D73" s="12" t="s">
        <v>43</v>
      </c>
      <c r="E73" s="12" t="s">
        <v>345</v>
      </c>
      <c r="F73" s="12" t="s">
        <v>152</v>
      </c>
      <c r="G73" s="13">
        <v>45397</v>
      </c>
      <c r="H73" s="13">
        <v>45761</v>
      </c>
      <c r="I73" s="1">
        <v>1500</v>
      </c>
      <c r="J73" s="1">
        <v>0.28493150684931506</v>
      </c>
      <c r="K73" s="1">
        <v>427.39726027397262</v>
      </c>
      <c r="L73" s="1">
        <f>'Non Panel'!L73+Panel!L73</f>
        <v>0</v>
      </c>
      <c r="M73" s="1">
        <f>'Non Panel'!M73+Panel!M73</f>
        <v>0</v>
      </c>
      <c r="N73" s="1">
        <f>'Non Panel'!N73+Panel!N73</f>
        <v>0</v>
      </c>
      <c r="O73" s="1"/>
      <c r="P73" s="1"/>
      <c r="Q73" s="1"/>
      <c r="R73" s="1"/>
      <c r="S73" s="1"/>
      <c r="T73" s="1"/>
      <c r="U73" s="1"/>
      <c r="V73" s="1"/>
      <c r="W73" s="47"/>
      <c r="X73" s="1">
        <f t="shared" si="2"/>
        <v>427.39726027397262</v>
      </c>
      <c r="Y73" s="12"/>
      <c r="Z73" s="12" t="s">
        <v>962</v>
      </c>
    </row>
    <row r="74" spans="1:26" s="7" customFormat="1" ht="18" customHeight="1" x14ac:dyDescent="0.25">
      <c r="A74" s="11" t="s">
        <v>835</v>
      </c>
      <c r="B74" s="12" t="s">
        <v>836</v>
      </c>
      <c r="C74" s="35" t="s">
        <v>975</v>
      </c>
      <c r="D74" s="12" t="s">
        <v>82</v>
      </c>
      <c r="E74" s="12" t="s">
        <v>151</v>
      </c>
      <c r="F74" s="12" t="s">
        <v>398</v>
      </c>
      <c r="G74" s="13">
        <v>45369</v>
      </c>
      <c r="H74" s="13">
        <v>46283</v>
      </c>
      <c r="I74" s="1">
        <v>1500</v>
      </c>
      <c r="J74" s="1">
        <v>1</v>
      </c>
      <c r="K74" s="1">
        <v>1500</v>
      </c>
      <c r="L74" s="1">
        <f>'Non Panel'!L74+Panel!L74</f>
        <v>83</v>
      </c>
      <c r="M74" s="1">
        <f>'Non Panel'!M74+Panel!M74</f>
        <v>0</v>
      </c>
      <c r="N74" s="1">
        <f>'Non Panel'!N74+Panel!N74</f>
        <v>396</v>
      </c>
      <c r="O74" s="1"/>
      <c r="P74" s="1"/>
      <c r="Q74" s="1"/>
      <c r="R74" s="1"/>
      <c r="S74" s="1"/>
      <c r="T74" s="1"/>
      <c r="U74" s="1"/>
      <c r="V74" s="1"/>
      <c r="W74" s="47"/>
      <c r="X74" s="1">
        <f t="shared" si="2"/>
        <v>1021</v>
      </c>
      <c r="Y74" s="12"/>
      <c r="Z74" s="12" t="s">
        <v>962</v>
      </c>
    </row>
    <row r="75" spans="1:26" s="7" customFormat="1" ht="19.5" customHeight="1" x14ac:dyDescent="0.25">
      <c r="A75" s="11" t="s">
        <v>968</v>
      </c>
      <c r="B75" s="12" t="s">
        <v>862</v>
      </c>
      <c r="C75" s="36" t="s">
        <v>938</v>
      </c>
      <c r="D75" s="12" t="s">
        <v>82</v>
      </c>
      <c r="E75" s="12" t="s">
        <v>151</v>
      </c>
      <c r="F75" s="18" t="s">
        <v>102</v>
      </c>
      <c r="G75" s="15">
        <v>45567</v>
      </c>
      <c r="H75" s="13">
        <v>45688</v>
      </c>
      <c r="I75" s="1">
        <v>1500</v>
      </c>
      <c r="J75" s="1">
        <v>8.4931506849315067E-2</v>
      </c>
      <c r="K75" s="1">
        <v>127.39726027397261</v>
      </c>
      <c r="L75" s="1">
        <f>'Non Panel'!L75+Panel!L75</f>
        <v>0</v>
      </c>
      <c r="M75" s="1">
        <f>'Non Panel'!M75+Panel!M75</f>
        <v>0</v>
      </c>
      <c r="N75" s="1">
        <f>'Non Panel'!N75+Panel!N75</f>
        <v>0</v>
      </c>
      <c r="O75" s="1"/>
      <c r="P75" s="1"/>
      <c r="Q75" s="1"/>
      <c r="R75" s="1"/>
      <c r="S75" s="1"/>
      <c r="T75" s="1"/>
      <c r="U75" s="1"/>
      <c r="V75" s="1"/>
      <c r="W75" s="47"/>
      <c r="X75" s="1">
        <f>K75-(SUM(L75:W75))</f>
        <v>127.39726027397261</v>
      </c>
      <c r="Y75" s="12"/>
      <c r="Z75" s="12" t="s">
        <v>962</v>
      </c>
    </row>
    <row r="76" spans="1:26" s="7" customFormat="1" ht="19.5" customHeight="1" x14ac:dyDescent="0.25">
      <c r="A76" s="11" t="s">
        <v>856</v>
      </c>
      <c r="B76" s="12" t="s">
        <v>857</v>
      </c>
      <c r="C76" s="38" t="s">
        <v>942</v>
      </c>
      <c r="D76" s="12" t="s">
        <v>165</v>
      </c>
      <c r="E76" s="12" t="s">
        <v>35</v>
      </c>
      <c r="F76" s="18" t="s">
        <v>841</v>
      </c>
      <c r="G76" s="13">
        <v>45418</v>
      </c>
      <c r="H76" s="13">
        <v>46147</v>
      </c>
      <c r="I76" s="1">
        <v>1500</v>
      </c>
      <c r="J76" s="1">
        <v>1</v>
      </c>
      <c r="K76" s="1">
        <v>1500</v>
      </c>
      <c r="L76" s="1">
        <f>'Non Panel'!L76+Panel!L76</f>
        <v>0</v>
      </c>
      <c r="M76" s="1">
        <f>'Non Panel'!M76+Panel!M76</f>
        <v>0</v>
      </c>
      <c r="N76" s="1">
        <f>'Non Panel'!N76+Panel!N76</f>
        <v>0</v>
      </c>
      <c r="O76" s="1"/>
      <c r="P76" s="1"/>
      <c r="Q76" s="1"/>
      <c r="R76" s="1"/>
      <c r="S76" s="1"/>
      <c r="T76" s="1"/>
      <c r="U76" s="1"/>
      <c r="V76" s="1"/>
      <c r="W76" s="47"/>
      <c r="X76" s="1">
        <f t="shared" si="2"/>
        <v>1500</v>
      </c>
      <c r="Y76" s="12"/>
      <c r="Z76" s="12" t="s">
        <v>962</v>
      </c>
    </row>
    <row r="77" spans="1:26" s="7" customFormat="1" ht="19.5" customHeight="1" x14ac:dyDescent="0.25">
      <c r="A77" s="11" t="s">
        <v>858</v>
      </c>
      <c r="B77" s="12" t="s">
        <v>859</v>
      </c>
      <c r="C77" s="38" t="s">
        <v>943</v>
      </c>
      <c r="D77" s="12" t="s">
        <v>82</v>
      </c>
      <c r="E77" s="12" t="s">
        <v>151</v>
      </c>
      <c r="F77" s="18" t="s">
        <v>398</v>
      </c>
      <c r="G77" s="13">
        <v>45414</v>
      </c>
      <c r="H77" s="13">
        <v>46143</v>
      </c>
      <c r="I77" s="1">
        <v>1500</v>
      </c>
      <c r="J77" s="1">
        <v>1</v>
      </c>
      <c r="K77" s="1">
        <v>1500</v>
      </c>
      <c r="L77" s="1">
        <f>'Non Panel'!L77+Panel!L77</f>
        <v>0</v>
      </c>
      <c r="M77" s="1">
        <f>'Non Panel'!M77+Panel!M77</f>
        <v>0</v>
      </c>
      <c r="N77" s="1">
        <f>'Non Panel'!N77+Panel!N77</f>
        <v>0</v>
      </c>
      <c r="O77" s="1"/>
      <c r="P77" s="1"/>
      <c r="Q77" s="1"/>
      <c r="R77" s="1"/>
      <c r="S77" s="1"/>
      <c r="T77" s="1"/>
      <c r="U77" s="1"/>
      <c r="V77" s="1"/>
      <c r="W77" s="47"/>
      <c r="X77" s="1">
        <f t="shared" si="2"/>
        <v>1500</v>
      </c>
      <c r="Y77" s="12"/>
      <c r="Z77" s="12" t="s">
        <v>962</v>
      </c>
    </row>
    <row r="78" spans="1:26" s="7" customFormat="1" ht="19.75" customHeight="1" x14ac:dyDescent="0.25">
      <c r="A78" s="11" t="s">
        <v>873</v>
      </c>
      <c r="B78" s="12" t="s">
        <v>874</v>
      </c>
      <c r="C78" s="36" t="s">
        <v>876</v>
      </c>
      <c r="D78" s="12" t="s">
        <v>165</v>
      </c>
      <c r="E78" s="12" t="s">
        <v>35</v>
      </c>
      <c r="F78" s="18" t="s">
        <v>55</v>
      </c>
      <c r="G78" s="15">
        <v>45414</v>
      </c>
      <c r="H78" s="13">
        <v>46143</v>
      </c>
      <c r="I78" s="1">
        <v>1500</v>
      </c>
      <c r="J78" s="1">
        <v>1</v>
      </c>
      <c r="K78" s="1">
        <v>1500</v>
      </c>
      <c r="L78" s="1">
        <f>'Non Panel'!L78+Panel!L78</f>
        <v>0</v>
      </c>
      <c r="M78" s="1">
        <f>'Non Panel'!M78+Panel!M78</f>
        <v>0</v>
      </c>
      <c r="N78" s="1">
        <f>'Non Panel'!N78+Panel!N78</f>
        <v>0</v>
      </c>
      <c r="O78" s="1"/>
      <c r="P78" s="1"/>
      <c r="Q78" s="1"/>
      <c r="R78" s="1"/>
      <c r="S78" s="1"/>
      <c r="T78" s="1"/>
      <c r="U78" s="1"/>
      <c r="V78" s="1"/>
      <c r="W78" s="47"/>
      <c r="X78" s="1">
        <f t="shared" si="2"/>
        <v>1500</v>
      </c>
      <c r="Y78" s="12"/>
      <c r="Z78" s="12" t="s">
        <v>962</v>
      </c>
    </row>
    <row r="79" spans="1:26" s="7" customFormat="1" ht="19.75" customHeight="1" x14ac:dyDescent="0.25">
      <c r="A79" s="11" t="s">
        <v>957</v>
      </c>
      <c r="B79" s="12" t="s">
        <v>958</v>
      </c>
      <c r="C79" s="43" t="s">
        <v>976</v>
      </c>
      <c r="D79" s="12" t="s">
        <v>82</v>
      </c>
      <c r="E79" s="12" t="s">
        <v>151</v>
      </c>
      <c r="F79" s="31" t="s">
        <v>74</v>
      </c>
      <c r="G79" s="15">
        <v>45566</v>
      </c>
      <c r="H79" s="13">
        <v>45747</v>
      </c>
      <c r="I79" s="1">
        <v>1500</v>
      </c>
      <c r="J79" s="1">
        <v>0.24657534246575341</v>
      </c>
      <c r="K79" s="1">
        <v>369.86301369863014</v>
      </c>
      <c r="L79" s="1">
        <f>'Non Panel'!L79+Panel!L79</f>
        <v>0</v>
      </c>
      <c r="M79" s="1">
        <f>'Non Panel'!M79+Panel!M79</f>
        <v>0</v>
      </c>
      <c r="N79" s="1">
        <f>'Non Panel'!N79+Panel!N79</f>
        <v>0</v>
      </c>
      <c r="O79" s="1"/>
      <c r="P79" s="1"/>
      <c r="Q79" s="1"/>
      <c r="R79" s="1"/>
      <c r="S79" s="1"/>
      <c r="T79" s="1"/>
      <c r="U79" s="1"/>
      <c r="V79" s="1"/>
      <c r="W79" s="47"/>
      <c r="X79" s="1">
        <f>K79-(SUM(L79:W79))</f>
        <v>369.86301369863014</v>
      </c>
      <c r="Y79" s="12"/>
      <c r="Z79" s="12" t="s">
        <v>962</v>
      </c>
    </row>
    <row r="80" spans="1:26" s="7" customFormat="1" ht="19.75" customHeight="1" x14ac:dyDescent="0.25">
      <c r="A80" s="11" t="s">
        <v>908</v>
      </c>
      <c r="B80" s="12" t="s">
        <v>909</v>
      </c>
      <c r="C80" s="36" t="s">
        <v>944</v>
      </c>
      <c r="D80" s="12" t="s">
        <v>82</v>
      </c>
      <c r="E80" s="12" t="s">
        <v>863</v>
      </c>
      <c r="F80" s="31" t="s">
        <v>337</v>
      </c>
      <c r="G80" s="15">
        <v>45593</v>
      </c>
      <c r="H80" s="13">
        <v>45774</v>
      </c>
      <c r="I80" s="1">
        <v>1500</v>
      </c>
      <c r="J80" s="1">
        <v>0.32054794520547947</v>
      </c>
      <c r="K80" s="1">
        <v>480.82191780821921</v>
      </c>
      <c r="L80" s="1">
        <f>'Non Panel'!L80+Panel!L80</f>
        <v>0</v>
      </c>
      <c r="M80" s="1">
        <f>'Non Panel'!M80+Panel!M80</f>
        <v>0</v>
      </c>
      <c r="N80" s="1">
        <f>'Non Panel'!N80+Panel!N80</f>
        <v>0</v>
      </c>
      <c r="O80" s="1"/>
      <c r="P80" s="1"/>
      <c r="Q80" s="1"/>
      <c r="R80" s="1"/>
      <c r="S80" s="1"/>
      <c r="T80" s="1"/>
      <c r="U80" s="1"/>
      <c r="V80" s="1"/>
      <c r="W80" s="47"/>
      <c r="X80" s="1">
        <f t="shared" si="2"/>
        <v>480.82191780821921</v>
      </c>
      <c r="Y80" s="12"/>
      <c r="Z80" s="12" t="s">
        <v>962</v>
      </c>
    </row>
    <row r="81" spans="1:26" s="7" customFormat="1" ht="19.75" customHeight="1" x14ac:dyDescent="0.25">
      <c r="A81" s="11" t="s">
        <v>979</v>
      </c>
      <c r="B81" s="12" t="s">
        <v>980</v>
      </c>
      <c r="C81" s="36" t="s">
        <v>977</v>
      </c>
      <c r="D81" s="12" t="s">
        <v>82</v>
      </c>
      <c r="E81" s="12" t="s">
        <v>863</v>
      </c>
      <c r="F81" s="31" t="s">
        <v>841</v>
      </c>
      <c r="G81" s="15">
        <v>45649</v>
      </c>
      <c r="H81" s="13">
        <v>45830</v>
      </c>
      <c r="I81" s="1">
        <v>1500</v>
      </c>
      <c r="J81" s="1">
        <v>0.47397260273972602</v>
      </c>
      <c r="K81" s="1">
        <v>710.95890410958907</v>
      </c>
      <c r="L81" s="1">
        <f>'Non Panel'!L81+Panel!L81</f>
        <v>0</v>
      </c>
      <c r="M81" s="1">
        <f>'Non Panel'!M81+Panel!M81</f>
        <v>0</v>
      </c>
      <c r="N81" s="1">
        <f>'Non Panel'!N81+Panel!N81</f>
        <v>0</v>
      </c>
      <c r="O81" s="1"/>
      <c r="P81" s="1"/>
      <c r="Q81" s="1"/>
      <c r="R81" s="1"/>
      <c r="S81" s="1"/>
      <c r="T81" s="1"/>
      <c r="U81" s="1"/>
      <c r="V81" s="1"/>
      <c r="W81" s="47"/>
      <c r="X81" s="1">
        <f t="shared" si="2"/>
        <v>710.95890410958907</v>
      </c>
      <c r="Y81" s="12"/>
      <c r="Z81" s="12" t="s">
        <v>962</v>
      </c>
    </row>
    <row r="82" spans="1:26" s="7" customFormat="1" ht="19.75" customHeight="1" x14ac:dyDescent="0.25">
      <c r="A82" s="11" t="s">
        <v>981</v>
      </c>
      <c r="B82" s="12" t="s">
        <v>982</v>
      </c>
      <c r="C82" s="36" t="s">
        <v>978</v>
      </c>
      <c r="D82" s="12" t="s">
        <v>59</v>
      </c>
      <c r="E82" s="12" t="s">
        <v>359</v>
      </c>
      <c r="F82" s="31" t="s">
        <v>102</v>
      </c>
      <c r="G82" s="15">
        <v>45659</v>
      </c>
      <c r="H82" s="13">
        <v>46388</v>
      </c>
      <c r="I82" s="1">
        <v>1500</v>
      </c>
      <c r="J82" s="1">
        <v>0.99726027397260275</v>
      </c>
      <c r="K82" s="1">
        <v>1495.8904109589041</v>
      </c>
      <c r="L82" s="1">
        <f>'Non Panel'!L82+Panel!L82</f>
        <v>0</v>
      </c>
      <c r="M82" s="1">
        <f>'Non Panel'!M82+Panel!M82</f>
        <v>0</v>
      </c>
      <c r="N82" s="1">
        <f>'Non Panel'!N82+Panel!N82</f>
        <v>0</v>
      </c>
      <c r="O82" s="1"/>
      <c r="P82" s="1"/>
      <c r="Q82" s="1"/>
      <c r="R82" s="1"/>
      <c r="S82" s="1"/>
      <c r="T82" s="1"/>
      <c r="U82" s="1"/>
      <c r="V82" s="1"/>
      <c r="W82" s="47"/>
      <c r="X82" s="1">
        <f t="shared" si="2"/>
        <v>1495.8904109589041</v>
      </c>
      <c r="Y82" s="12"/>
      <c r="Z82" s="12" t="s">
        <v>962</v>
      </c>
    </row>
    <row r="83" spans="1:26" s="7" customFormat="1" ht="19.75" customHeight="1" x14ac:dyDescent="0.25">
      <c r="A83" s="12" t="s">
        <v>31</v>
      </c>
      <c r="B83" s="12" t="s">
        <v>32</v>
      </c>
      <c r="C83" s="35" t="s">
        <v>33</v>
      </c>
      <c r="D83" s="12" t="s">
        <v>43</v>
      </c>
      <c r="E83" s="12" t="s">
        <v>35</v>
      </c>
      <c r="F83" s="12" t="s">
        <v>36</v>
      </c>
      <c r="G83" s="13">
        <v>40700</v>
      </c>
      <c r="H83" s="13"/>
      <c r="I83" s="1">
        <v>1500</v>
      </c>
      <c r="J83" s="1">
        <v>1</v>
      </c>
      <c r="K83" s="1">
        <v>1500</v>
      </c>
      <c r="L83" s="1">
        <f>'Non Panel'!L83+Panel!L83</f>
        <v>0</v>
      </c>
      <c r="M83" s="1">
        <f>'Non Panel'!M83+Panel!M83</f>
        <v>159</v>
      </c>
      <c r="N83" s="1">
        <f>'Non Panel'!N83+Panel!N83</f>
        <v>225</v>
      </c>
      <c r="O83" s="1"/>
      <c r="P83" s="1"/>
      <c r="Q83" s="1"/>
      <c r="R83" s="1"/>
      <c r="S83" s="1"/>
      <c r="T83" s="1"/>
      <c r="U83" s="1"/>
      <c r="V83" s="1"/>
      <c r="W83" s="47"/>
      <c r="X83" s="1">
        <f t="shared" ref="X83:X146" si="3">K83-(SUM(L83:W83))</f>
        <v>1116</v>
      </c>
      <c r="Y83" s="12"/>
      <c r="Z83" s="12" t="s">
        <v>963</v>
      </c>
    </row>
    <row r="84" spans="1:26" s="7" customFormat="1" ht="19.5" customHeight="1" x14ac:dyDescent="0.25">
      <c r="A84" s="12" t="s">
        <v>64</v>
      </c>
      <c r="B84" s="12" t="s">
        <v>65</v>
      </c>
      <c r="C84" s="35" t="s">
        <v>66</v>
      </c>
      <c r="D84" s="12" t="s">
        <v>67</v>
      </c>
      <c r="E84" s="12" t="s">
        <v>68</v>
      </c>
      <c r="F84" s="12" t="s">
        <v>69</v>
      </c>
      <c r="G84" s="13">
        <v>42373</v>
      </c>
      <c r="H84" s="13">
        <v>45869</v>
      </c>
      <c r="I84" s="1">
        <v>1500</v>
      </c>
      <c r="J84" s="1">
        <v>0.58082191780821912</v>
      </c>
      <c r="K84" s="1">
        <v>871.23287671232868</v>
      </c>
      <c r="L84" s="1">
        <f>'Non Panel'!L84+Panel!L84</f>
        <v>25</v>
      </c>
      <c r="M84" s="1">
        <f>'Non Panel'!M84+Panel!M84</f>
        <v>0</v>
      </c>
      <c r="N84" s="1">
        <f>'Non Panel'!N84+Panel!N84</f>
        <v>0</v>
      </c>
      <c r="O84" s="1"/>
      <c r="P84" s="1"/>
      <c r="Q84" s="1"/>
      <c r="R84" s="1"/>
      <c r="S84" s="1"/>
      <c r="T84" s="1"/>
      <c r="U84" s="1"/>
      <c r="V84" s="1"/>
      <c r="W84" s="47"/>
      <c r="X84" s="1">
        <f t="shared" si="3"/>
        <v>846.23287671232868</v>
      </c>
      <c r="Y84" s="12"/>
      <c r="Z84" s="12" t="s">
        <v>963</v>
      </c>
    </row>
    <row r="85" spans="1:26" s="7" customFormat="1" ht="19.5" customHeight="1" x14ac:dyDescent="0.25">
      <c r="A85" s="12" t="s">
        <v>75</v>
      </c>
      <c r="B85" s="12" t="s">
        <v>76</v>
      </c>
      <c r="C85" s="35" t="s">
        <v>77</v>
      </c>
      <c r="D85" s="12" t="s">
        <v>67</v>
      </c>
      <c r="E85" s="12" t="s">
        <v>68</v>
      </c>
      <c r="F85" s="12" t="s">
        <v>78</v>
      </c>
      <c r="G85" s="13">
        <v>42485</v>
      </c>
      <c r="H85" s="13">
        <v>45869</v>
      </c>
      <c r="I85" s="1">
        <v>1500</v>
      </c>
      <c r="J85" s="1">
        <v>0.58082191780821912</v>
      </c>
      <c r="K85" s="1">
        <v>871.23287671232868</v>
      </c>
      <c r="L85" s="1">
        <f>'Non Panel'!L85+Panel!L85</f>
        <v>0</v>
      </c>
      <c r="M85" s="1">
        <f>'Non Panel'!M85+Panel!M85</f>
        <v>0</v>
      </c>
      <c r="N85" s="1">
        <f>'Non Panel'!N85+Panel!N85</f>
        <v>0</v>
      </c>
      <c r="O85" s="1"/>
      <c r="P85" s="1"/>
      <c r="Q85" s="1"/>
      <c r="R85" s="1"/>
      <c r="S85" s="1"/>
      <c r="T85" s="1"/>
      <c r="U85" s="1"/>
      <c r="V85" s="1"/>
      <c r="W85" s="47"/>
      <c r="X85" s="1">
        <f t="shared" si="3"/>
        <v>871.23287671232868</v>
      </c>
      <c r="Y85" s="12"/>
      <c r="Z85" s="12" t="s">
        <v>963</v>
      </c>
    </row>
    <row r="86" spans="1:26" s="7" customFormat="1" ht="19.5" customHeight="1" x14ac:dyDescent="0.25">
      <c r="A86" s="12" t="s">
        <v>79</v>
      </c>
      <c r="B86" s="12" t="s">
        <v>80</v>
      </c>
      <c r="C86" s="35" t="s">
        <v>81</v>
      </c>
      <c r="D86" s="12" t="s">
        <v>82</v>
      </c>
      <c r="E86" s="12" t="s">
        <v>83</v>
      </c>
      <c r="F86" s="12" t="s">
        <v>69</v>
      </c>
      <c r="G86" s="13">
        <v>42485</v>
      </c>
      <c r="H86" s="13">
        <v>45869</v>
      </c>
      <c r="I86" s="1">
        <v>1500</v>
      </c>
      <c r="J86" s="1">
        <v>0.58082191780821912</v>
      </c>
      <c r="K86" s="1">
        <v>871.23287671232868</v>
      </c>
      <c r="L86" s="1">
        <f>'Non Panel'!L86+Panel!L86</f>
        <v>0</v>
      </c>
      <c r="M86" s="1">
        <f>'Non Panel'!M86+Panel!M86</f>
        <v>0</v>
      </c>
      <c r="N86" s="1">
        <f>'Non Panel'!N86+Panel!N86</f>
        <v>0</v>
      </c>
      <c r="O86" s="1"/>
      <c r="P86" s="1"/>
      <c r="Q86" s="1"/>
      <c r="R86" s="1"/>
      <c r="S86" s="1"/>
      <c r="T86" s="1"/>
      <c r="U86" s="1"/>
      <c r="V86" s="1"/>
      <c r="W86" s="47"/>
      <c r="X86" s="1">
        <f t="shared" si="3"/>
        <v>871.23287671232868</v>
      </c>
      <c r="Y86" s="12"/>
      <c r="Z86" s="12" t="s">
        <v>963</v>
      </c>
    </row>
    <row r="87" spans="1:26" s="7" customFormat="1" ht="19.5" customHeight="1" x14ac:dyDescent="0.25">
      <c r="A87" s="12" t="s">
        <v>84</v>
      </c>
      <c r="B87" s="12" t="s">
        <v>85</v>
      </c>
      <c r="C87" s="35" t="s">
        <v>86</v>
      </c>
      <c r="D87" s="12" t="s">
        <v>82</v>
      </c>
      <c r="E87" s="12" t="s">
        <v>87</v>
      </c>
      <c r="F87" s="12" t="s">
        <v>69</v>
      </c>
      <c r="G87" s="13">
        <v>42485</v>
      </c>
      <c r="H87" s="13">
        <v>45869</v>
      </c>
      <c r="I87" s="1">
        <v>1500</v>
      </c>
      <c r="J87" s="1">
        <v>0.58082191780821912</v>
      </c>
      <c r="K87" s="1">
        <v>871.23287671232868</v>
      </c>
      <c r="L87" s="1">
        <f>'Non Panel'!L87+Panel!L87</f>
        <v>0</v>
      </c>
      <c r="M87" s="1">
        <f>'Non Panel'!M87+Panel!M87</f>
        <v>0</v>
      </c>
      <c r="N87" s="1">
        <f>'Non Panel'!N87+Panel!N87</f>
        <v>191</v>
      </c>
      <c r="O87" s="1"/>
      <c r="P87" s="1"/>
      <c r="Q87" s="1"/>
      <c r="R87" s="1"/>
      <c r="S87" s="1"/>
      <c r="T87" s="1"/>
      <c r="U87" s="1"/>
      <c r="V87" s="1"/>
      <c r="W87" s="47"/>
      <c r="X87" s="1">
        <f t="shared" si="3"/>
        <v>680.23287671232868</v>
      </c>
      <c r="Y87" s="12"/>
      <c r="Z87" s="12" t="s">
        <v>963</v>
      </c>
    </row>
    <row r="88" spans="1:26" s="7" customFormat="1" ht="19.5" customHeight="1" x14ac:dyDescent="0.25">
      <c r="A88" s="12" t="s">
        <v>88</v>
      </c>
      <c r="B88" s="12" t="s">
        <v>89</v>
      </c>
      <c r="C88" s="35" t="s">
        <v>90</v>
      </c>
      <c r="D88" s="12" t="s">
        <v>67</v>
      </c>
      <c r="E88" s="12" t="s">
        <v>68</v>
      </c>
      <c r="F88" s="12" t="s">
        <v>78</v>
      </c>
      <c r="G88" s="13">
        <v>42493</v>
      </c>
      <c r="H88" s="13">
        <v>45869</v>
      </c>
      <c r="I88" s="1">
        <v>1500</v>
      </c>
      <c r="J88" s="1">
        <v>0.58082191780821912</v>
      </c>
      <c r="K88" s="1">
        <v>871.23287671232868</v>
      </c>
      <c r="L88" s="1">
        <f>'Non Panel'!L88+Panel!L88</f>
        <v>254</v>
      </c>
      <c r="M88" s="1">
        <f>'Non Panel'!M88+Panel!M88</f>
        <v>0</v>
      </c>
      <c r="N88" s="1">
        <f>'Non Panel'!N88+Panel!N88</f>
        <v>0</v>
      </c>
      <c r="O88" s="1"/>
      <c r="P88" s="1"/>
      <c r="Q88" s="1"/>
      <c r="R88" s="1"/>
      <c r="S88" s="1"/>
      <c r="T88" s="1"/>
      <c r="U88" s="1"/>
      <c r="V88" s="1"/>
      <c r="W88" s="47"/>
      <c r="X88" s="1">
        <f t="shared" si="3"/>
        <v>617.23287671232868</v>
      </c>
      <c r="Y88" s="12"/>
      <c r="Z88" s="12" t="s">
        <v>963</v>
      </c>
    </row>
    <row r="89" spans="1:26" s="7" customFormat="1" ht="19.5" customHeight="1" x14ac:dyDescent="0.25">
      <c r="A89" s="12" t="s">
        <v>98</v>
      </c>
      <c r="B89" s="12" t="s">
        <v>99</v>
      </c>
      <c r="C89" s="35" t="s">
        <v>100</v>
      </c>
      <c r="D89" s="12" t="s">
        <v>82</v>
      </c>
      <c r="E89" s="12" t="s">
        <v>87</v>
      </c>
      <c r="F89" s="12" t="s">
        <v>69</v>
      </c>
      <c r="G89" s="13">
        <v>42493</v>
      </c>
      <c r="H89" s="13">
        <v>45869</v>
      </c>
      <c r="I89" s="1">
        <v>1500</v>
      </c>
      <c r="J89" s="1">
        <v>0.58082191780821912</v>
      </c>
      <c r="K89" s="1">
        <v>871.23287671232868</v>
      </c>
      <c r="L89" s="1">
        <f>'Non Panel'!L89+Panel!L89</f>
        <v>0</v>
      </c>
      <c r="M89" s="1">
        <f>'Non Panel'!M89+Panel!M89</f>
        <v>0</v>
      </c>
      <c r="N89" s="1">
        <f>'Non Panel'!N89+Panel!N89</f>
        <v>0</v>
      </c>
      <c r="O89" s="1"/>
      <c r="P89" s="1"/>
      <c r="Q89" s="1"/>
      <c r="R89" s="1"/>
      <c r="S89" s="1"/>
      <c r="T89" s="1"/>
      <c r="U89" s="1"/>
      <c r="V89" s="1"/>
      <c r="W89" s="47"/>
      <c r="X89" s="1">
        <f t="shared" si="3"/>
        <v>871.23287671232868</v>
      </c>
      <c r="Y89" s="12"/>
      <c r="Z89" s="12" t="s">
        <v>963</v>
      </c>
    </row>
    <row r="90" spans="1:26" s="7" customFormat="1" ht="19.5" customHeight="1" x14ac:dyDescent="0.25">
      <c r="A90" s="12" t="s">
        <v>103</v>
      </c>
      <c r="B90" s="12" t="s">
        <v>104</v>
      </c>
      <c r="C90" s="35" t="s">
        <v>105</v>
      </c>
      <c r="D90" s="12" t="s">
        <v>101</v>
      </c>
      <c r="E90" s="12" t="s">
        <v>106</v>
      </c>
      <c r="F90" s="12" t="s">
        <v>39</v>
      </c>
      <c r="G90" s="13">
        <v>44835</v>
      </c>
      <c r="H90" s="13"/>
      <c r="I90" s="1">
        <v>1500</v>
      </c>
      <c r="J90" s="1">
        <v>1</v>
      </c>
      <c r="K90" s="1">
        <v>1500</v>
      </c>
      <c r="L90" s="1">
        <f>'Non Panel'!L90+Panel!L90</f>
        <v>50</v>
      </c>
      <c r="M90" s="1">
        <f>'Non Panel'!M90+Panel!M90</f>
        <v>124</v>
      </c>
      <c r="N90" s="1">
        <f>'Non Panel'!N90+Panel!N90</f>
        <v>54</v>
      </c>
      <c r="O90" s="1"/>
      <c r="P90" s="1"/>
      <c r="Q90" s="1"/>
      <c r="R90" s="1"/>
      <c r="S90" s="1"/>
      <c r="T90" s="1"/>
      <c r="U90" s="1"/>
      <c r="V90" s="1"/>
      <c r="W90" s="47"/>
      <c r="X90" s="1">
        <f t="shared" si="3"/>
        <v>1272</v>
      </c>
      <c r="Y90" s="12"/>
      <c r="Z90" s="12" t="s">
        <v>963</v>
      </c>
    </row>
    <row r="91" spans="1:26" s="7" customFormat="1" ht="19.5" customHeight="1" x14ac:dyDescent="0.25">
      <c r="A91" s="12" t="s">
        <v>107</v>
      </c>
      <c r="B91" s="12" t="s">
        <v>108</v>
      </c>
      <c r="C91" s="35" t="s">
        <v>109</v>
      </c>
      <c r="D91" s="12" t="s">
        <v>82</v>
      </c>
      <c r="E91" s="12" t="s">
        <v>87</v>
      </c>
      <c r="F91" s="12" t="s">
        <v>110</v>
      </c>
      <c r="G91" s="13">
        <v>42590</v>
      </c>
      <c r="H91" s="13">
        <v>45869</v>
      </c>
      <c r="I91" s="1">
        <v>1500</v>
      </c>
      <c r="J91" s="1">
        <v>0.58082191780821912</v>
      </c>
      <c r="K91" s="1">
        <v>871.23287671232868</v>
      </c>
      <c r="L91" s="1">
        <f>'Non Panel'!L91+Panel!L91</f>
        <v>231</v>
      </c>
      <c r="M91" s="1">
        <f>'Non Panel'!M91+Panel!M91</f>
        <v>0</v>
      </c>
      <c r="N91" s="1">
        <f>'Non Panel'!N91+Panel!N91</f>
        <v>50</v>
      </c>
      <c r="O91" s="1"/>
      <c r="P91" s="1"/>
      <c r="Q91" s="1"/>
      <c r="R91" s="1"/>
      <c r="S91" s="1"/>
      <c r="T91" s="1"/>
      <c r="U91" s="1"/>
      <c r="V91" s="1"/>
      <c r="W91" s="47"/>
      <c r="X91" s="1">
        <f t="shared" si="3"/>
        <v>590.23287671232868</v>
      </c>
      <c r="Y91" s="12"/>
      <c r="Z91" s="12" t="s">
        <v>963</v>
      </c>
    </row>
    <row r="92" spans="1:26" s="7" customFormat="1" ht="19.5" customHeight="1" x14ac:dyDescent="0.25">
      <c r="A92" s="12" t="s">
        <v>111</v>
      </c>
      <c r="B92" s="12" t="s">
        <v>112</v>
      </c>
      <c r="C92" s="35" t="s">
        <v>113</v>
      </c>
      <c r="D92" s="12" t="s">
        <v>82</v>
      </c>
      <c r="E92" s="12" t="s">
        <v>87</v>
      </c>
      <c r="F92" s="12" t="s">
        <v>110</v>
      </c>
      <c r="G92" s="13">
        <v>42590</v>
      </c>
      <c r="H92" s="13">
        <v>45869</v>
      </c>
      <c r="I92" s="1">
        <v>1500</v>
      </c>
      <c r="J92" s="1">
        <v>0.58082191780821912</v>
      </c>
      <c r="K92" s="1">
        <v>871.23287671232868</v>
      </c>
      <c r="L92" s="1">
        <f>'Non Panel'!L92+Panel!L92</f>
        <v>69</v>
      </c>
      <c r="M92" s="1">
        <f>'Non Panel'!M92+Panel!M92</f>
        <v>0</v>
      </c>
      <c r="N92" s="1">
        <f>'Non Panel'!N92+Panel!N92</f>
        <v>0</v>
      </c>
      <c r="O92" s="1"/>
      <c r="P92" s="1"/>
      <c r="Q92" s="1"/>
      <c r="R92" s="1"/>
      <c r="S92" s="1"/>
      <c r="T92" s="1"/>
      <c r="U92" s="1"/>
      <c r="V92" s="1"/>
      <c r="W92" s="47"/>
      <c r="X92" s="1">
        <f t="shared" si="3"/>
        <v>802.23287671232868</v>
      </c>
      <c r="Y92" s="12"/>
      <c r="Z92" s="12" t="s">
        <v>963</v>
      </c>
    </row>
    <row r="93" spans="1:26" s="7" customFormat="1" ht="19.5" customHeight="1" x14ac:dyDescent="0.25">
      <c r="A93" s="12" t="s">
        <v>114</v>
      </c>
      <c r="B93" s="12" t="s">
        <v>115</v>
      </c>
      <c r="C93" s="35" t="s">
        <v>116</v>
      </c>
      <c r="D93" s="12" t="s">
        <v>82</v>
      </c>
      <c r="E93" s="12" t="s">
        <v>87</v>
      </c>
      <c r="F93" s="12" t="s">
        <v>110</v>
      </c>
      <c r="G93" s="13">
        <v>42590</v>
      </c>
      <c r="H93" s="13">
        <v>45869</v>
      </c>
      <c r="I93" s="1">
        <v>1500</v>
      </c>
      <c r="J93" s="1">
        <v>0.58082191780821912</v>
      </c>
      <c r="K93" s="1">
        <v>871.23287671232868</v>
      </c>
      <c r="L93" s="1">
        <f>'Non Panel'!L93+Panel!L93</f>
        <v>270</v>
      </c>
      <c r="M93" s="1">
        <f>'Non Panel'!M93+Panel!M93</f>
        <v>0</v>
      </c>
      <c r="N93" s="1">
        <f>'Non Panel'!N93+Panel!N93</f>
        <v>0</v>
      </c>
      <c r="O93" s="1"/>
      <c r="P93" s="1"/>
      <c r="Q93" s="1"/>
      <c r="R93" s="1"/>
      <c r="S93" s="1"/>
      <c r="T93" s="1"/>
      <c r="U93" s="1"/>
      <c r="V93" s="1"/>
      <c r="W93" s="47"/>
      <c r="X93" s="1">
        <f t="shared" si="3"/>
        <v>601.23287671232868</v>
      </c>
      <c r="Y93" s="12"/>
      <c r="Z93" s="12" t="s">
        <v>963</v>
      </c>
    </row>
    <row r="94" spans="1:26" s="7" customFormat="1" ht="19.5" customHeight="1" x14ac:dyDescent="0.25">
      <c r="A94" s="12" t="s">
        <v>117</v>
      </c>
      <c r="B94" s="12" t="s">
        <v>118</v>
      </c>
      <c r="C94" s="35" t="s">
        <v>119</v>
      </c>
      <c r="D94" s="12" t="s">
        <v>82</v>
      </c>
      <c r="E94" s="12" t="s">
        <v>87</v>
      </c>
      <c r="F94" s="12" t="s">
        <v>110</v>
      </c>
      <c r="G94" s="13">
        <v>42632</v>
      </c>
      <c r="H94" s="13">
        <v>45869</v>
      </c>
      <c r="I94" s="1">
        <v>1500</v>
      </c>
      <c r="J94" s="1">
        <v>0.58082191780821912</v>
      </c>
      <c r="K94" s="1">
        <v>871.23287671232868</v>
      </c>
      <c r="L94" s="1">
        <f>'Non Panel'!L94+Panel!L94</f>
        <v>114</v>
      </c>
      <c r="M94" s="1">
        <f>'Non Panel'!M94+Panel!M94</f>
        <v>0</v>
      </c>
      <c r="N94" s="1">
        <f>'Non Panel'!N94+Panel!N94</f>
        <v>0</v>
      </c>
      <c r="O94" s="1"/>
      <c r="P94" s="1"/>
      <c r="Q94" s="1"/>
      <c r="R94" s="1"/>
      <c r="S94" s="1"/>
      <c r="T94" s="1"/>
      <c r="U94" s="1"/>
      <c r="V94" s="1"/>
      <c r="W94" s="47"/>
      <c r="X94" s="1">
        <f t="shared" si="3"/>
        <v>757.23287671232868</v>
      </c>
      <c r="Y94" s="12"/>
      <c r="Z94" s="12" t="s">
        <v>963</v>
      </c>
    </row>
    <row r="95" spans="1:26" s="7" customFormat="1" ht="19.5" customHeight="1" x14ac:dyDescent="0.25">
      <c r="A95" s="12" t="s">
        <v>120</v>
      </c>
      <c r="B95" s="12" t="s">
        <v>121</v>
      </c>
      <c r="C95" s="35" t="s">
        <v>122</v>
      </c>
      <c r="D95" s="12" t="s">
        <v>82</v>
      </c>
      <c r="E95" s="12" t="s">
        <v>87</v>
      </c>
      <c r="F95" s="12" t="s">
        <v>110</v>
      </c>
      <c r="G95" s="13">
        <v>42632</v>
      </c>
      <c r="H95" s="13">
        <v>45869</v>
      </c>
      <c r="I95" s="1">
        <v>1500</v>
      </c>
      <c r="J95" s="1">
        <v>0.58082191780821912</v>
      </c>
      <c r="K95" s="1">
        <v>871.23287671232868</v>
      </c>
      <c r="L95" s="1">
        <f>'Non Panel'!L95+Panel!L95</f>
        <v>131</v>
      </c>
      <c r="M95" s="1">
        <f>'Non Panel'!M95+Panel!M95</f>
        <v>0</v>
      </c>
      <c r="N95" s="1">
        <f>'Non Panel'!N95+Panel!N95</f>
        <v>0</v>
      </c>
      <c r="O95" s="1"/>
      <c r="P95" s="1"/>
      <c r="Q95" s="1"/>
      <c r="R95" s="1"/>
      <c r="S95" s="1"/>
      <c r="T95" s="1"/>
      <c r="U95" s="1"/>
      <c r="V95" s="1"/>
      <c r="W95" s="47"/>
      <c r="X95" s="1">
        <f t="shared" si="3"/>
        <v>740.23287671232868</v>
      </c>
      <c r="Y95" s="12"/>
      <c r="Z95" s="12" t="s">
        <v>963</v>
      </c>
    </row>
    <row r="96" spans="1:26" s="7" customFormat="1" ht="19.5" customHeight="1" x14ac:dyDescent="0.25">
      <c r="A96" s="12" t="s">
        <v>123</v>
      </c>
      <c r="B96" s="12" t="s">
        <v>124</v>
      </c>
      <c r="C96" s="35" t="s">
        <v>125</v>
      </c>
      <c r="D96" s="12" t="s">
        <v>82</v>
      </c>
      <c r="E96" s="12" t="s">
        <v>83</v>
      </c>
      <c r="F96" s="12" t="s">
        <v>110</v>
      </c>
      <c r="G96" s="13">
        <v>42647</v>
      </c>
      <c r="H96" s="13">
        <v>45869</v>
      </c>
      <c r="I96" s="1">
        <v>1500</v>
      </c>
      <c r="J96" s="1">
        <v>0.58082191780821912</v>
      </c>
      <c r="K96" s="1">
        <v>871.23287671232868</v>
      </c>
      <c r="L96" s="1">
        <f>'Non Panel'!L96+Panel!L96</f>
        <v>0</v>
      </c>
      <c r="M96" s="1">
        <f>'Non Panel'!M96+Panel!M96</f>
        <v>77</v>
      </c>
      <c r="N96" s="1">
        <f>'Non Panel'!N96+Panel!N96</f>
        <v>176</v>
      </c>
      <c r="O96" s="1"/>
      <c r="P96" s="1"/>
      <c r="Q96" s="1"/>
      <c r="R96" s="1"/>
      <c r="S96" s="1"/>
      <c r="T96" s="1"/>
      <c r="U96" s="1"/>
      <c r="V96" s="1"/>
      <c r="W96" s="47"/>
      <c r="X96" s="1">
        <f t="shared" si="3"/>
        <v>618.23287671232868</v>
      </c>
      <c r="Y96" s="12"/>
      <c r="Z96" s="12" t="s">
        <v>963</v>
      </c>
    </row>
    <row r="97" spans="1:26" s="7" customFormat="1" ht="19.5" customHeight="1" x14ac:dyDescent="0.25">
      <c r="A97" s="12" t="s">
        <v>130</v>
      </c>
      <c r="B97" s="12" t="s">
        <v>131</v>
      </c>
      <c r="C97" s="35" t="s">
        <v>132</v>
      </c>
      <c r="D97" s="12" t="s">
        <v>82</v>
      </c>
      <c r="E97" s="12" t="s">
        <v>87</v>
      </c>
      <c r="F97" s="12" t="s">
        <v>78</v>
      </c>
      <c r="G97" s="13">
        <v>42767</v>
      </c>
      <c r="H97" s="13">
        <v>45869</v>
      </c>
      <c r="I97" s="1">
        <v>1500</v>
      </c>
      <c r="J97" s="1">
        <v>0.58082191780821912</v>
      </c>
      <c r="K97" s="1">
        <v>871.23287671232868</v>
      </c>
      <c r="L97" s="1">
        <f>'Non Panel'!L97+Panel!L97</f>
        <v>167</v>
      </c>
      <c r="M97" s="1">
        <f>'Non Panel'!M97+Panel!M97</f>
        <v>0</v>
      </c>
      <c r="N97" s="1">
        <f>'Non Panel'!N97+Panel!N97</f>
        <v>0</v>
      </c>
      <c r="O97" s="1"/>
      <c r="P97" s="1"/>
      <c r="Q97" s="1"/>
      <c r="R97" s="1"/>
      <c r="S97" s="1"/>
      <c r="T97" s="1"/>
      <c r="U97" s="1"/>
      <c r="V97" s="1"/>
      <c r="W97" s="47"/>
      <c r="X97" s="1">
        <f t="shared" si="3"/>
        <v>704.23287671232868</v>
      </c>
      <c r="Y97" s="12"/>
      <c r="Z97" s="12" t="s">
        <v>963</v>
      </c>
    </row>
    <row r="98" spans="1:26" s="7" customFormat="1" ht="19.5" customHeight="1" x14ac:dyDescent="0.25">
      <c r="A98" s="12" t="s">
        <v>142</v>
      </c>
      <c r="B98" s="12" t="s">
        <v>143</v>
      </c>
      <c r="C98" s="35" t="s">
        <v>144</v>
      </c>
      <c r="D98" s="12" t="s">
        <v>82</v>
      </c>
      <c r="E98" s="12" t="s">
        <v>87</v>
      </c>
      <c r="F98" s="12" t="s">
        <v>110</v>
      </c>
      <c r="G98" s="13">
        <v>43082</v>
      </c>
      <c r="H98" s="13">
        <v>45869</v>
      </c>
      <c r="I98" s="1">
        <v>1500</v>
      </c>
      <c r="J98" s="1">
        <v>0.58082191780821912</v>
      </c>
      <c r="K98" s="1">
        <v>871.23287671232868</v>
      </c>
      <c r="L98" s="1">
        <f>'Non Panel'!L98+Panel!L98</f>
        <v>0</v>
      </c>
      <c r="M98" s="1">
        <f>'Non Panel'!M98+Panel!M98</f>
        <v>0</v>
      </c>
      <c r="N98" s="1">
        <f>'Non Panel'!N98+Panel!N98</f>
        <v>0</v>
      </c>
      <c r="O98" s="1"/>
      <c r="P98" s="1"/>
      <c r="Q98" s="1"/>
      <c r="R98" s="1"/>
      <c r="S98" s="1"/>
      <c r="T98" s="1"/>
      <c r="U98" s="1"/>
      <c r="V98" s="1"/>
      <c r="W98" s="47"/>
      <c r="X98" s="1">
        <f t="shared" si="3"/>
        <v>871.23287671232868</v>
      </c>
      <c r="Y98" s="12"/>
      <c r="Z98" s="12" t="s">
        <v>963</v>
      </c>
    </row>
    <row r="99" spans="1:26" s="7" customFormat="1" ht="19.5" customHeight="1" x14ac:dyDescent="0.25">
      <c r="A99" s="12" t="s">
        <v>145</v>
      </c>
      <c r="B99" s="12" t="s">
        <v>146</v>
      </c>
      <c r="C99" s="35" t="s">
        <v>147</v>
      </c>
      <c r="D99" s="12" t="s">
        <v>82</v>
      </c>
      <c r="E99" s="12" t="s">
        <v>87</v>
      </c>
      <c r="F99" s="12" t="s">
        <v>110</v>
      </c>
      <c r="G99" s="13">
        <v>43082</v>
      </c>
      <c r="H99" s="13">
        <v>45869</v>
      </c>
      <c r="I99" s="1">
        <v>1500</v>
      </c>
      <c r="J99" s="1">
        <v>0.58082191780821912</v>
      </c>
      <c r="K99" s="1">
        <v>871.23287671232868</v>
      </c>
      <c r="L99" s="1">
        <f>'Non Panel'!L99+Panel!L99</f>
        <v>241</v>
      </c>
      <c r="M99" s="1">
        <f>'Non Panel'!M99+Panel!M99</f>
        <v>0</v>
      </c>
      <c r="N99" s="1">
        <f>'Non Panel'!N99+Panel!N99</f>
        <v>0</v>
      </c>
      <c r="O99" s="1"/>
      <c r="P99" s="1"/>
      <c r="Q99" s="1"/>
      <c r="R99" s="1"/>
      <c r="S99" s="1"/>
      <c r="T99" s="1"/>
      <c r="U99" s="1"/>
      <c r="V99" s="1"/>
      <c r="W99" s="47"/>
      <c r="X99" s="1">
        <f t="shared" si="3"/>
        <v>630.23287671232868</v>
      </c>
      <c r="Y99" s="12"/>
      <c r="Z99" s="12" t="s">
        <v>963</v>
      </c>
    </row>
    <row r="100" spans="1:26" s="7" customFormat="1" ht="19.5" customHeight="1" x14ac:dyDescent="0.25">
      <c r="A100" s="12" t="s">
        <v>148</v>
      </c>
      <c r="B100" s="12" t="s">
        <v>149</v>
      </c>
      <c r="C100" s="35" t="s">
        <v>150</v>
      </c>
      <c r="D100" s="12" t="s">
        <v>59</v>
      </c>
      <c r="E100" s="12" t="s">
        <v>35</v>
      </c>
      <c r="F100" s="12" t="s">
        <v>152</v>
      </c>
      <c r="G100" s="13">
        <v>43087</v>
      </c>
      <c r="H100" s="13"/>
      <c r="I100" s="1">
        <v>1500</v>
      </c>
      <c r="J100" s="1">
        <v>1</v>
      </c>
      <c r="K100" s="1">
        <v>1500</v>
      </c>
      <c r="L100" s="1">
        <f>'Non Panel'!L100+Panel!L100</f>
        <v>0</v>
      </c>
      <c r="M100" s="1">
        <f>'Non Panel'!M100+Panel!M100</f>
        <v>0</v>
      </c>
      <c r="N100" s="1">
        <f>'Non Panel'!N100+Panel!N100</f>
        <v>0</v>
      </c>
      <c r="O100" s="1"/>
      <c r="P100" s="1"/>
      <c r="Q100" s="1"/>
      <c r="R100" s="1"/>
      <c r="S100" s="1"/>
      <c r="T100" s="1"/>
      <c r="U100" s="1"/>
      <c r="V100" s="1"/>
      <c r="W100" s="47"/>
      <c r="X100" s="1">
        <f t="shared" si="3"/>
        <v>1500</v>
      </c>
      <c r="Y100" s="12"/>
      <c r="Z100" s="12" t="s">
        <v>963</v>
      </c>
    </row>
    <row r="101" spans="1:26" s="7" customFormat="1" ht="19.5" customHeight="1" x14ac:dyDescent="0.25">
      <c r="A101" s="12" t="s">
        <v>153</v>
      </c>
      <c r="B101" s="12" t="s">
        <v>154</v>
      </c>
      <c r="C101" s="35" t="s">
        <v>155</v>
      </c>
      <c r="D101" s="12" t="s">
        <v>82</v>
      </c>
      <c r="E101" s="12" t="s">
        <v>87</v>
      </c>
      <c r="F101" s="12" t="s">
        <v>110</v>
      </c>
      <c r="G101" s="13">
        <v>43087</v>
      </c>
      <c r="H101" s="13">
        <v>45869</v>
      </c>
      <c r="I101" s="1">
        <v>1500</v>
      </c>
      <c r="J101" s="1">
        <v>0.58082191780821912</v>
      </c>
      <c r="K101" s="1">
        <v>871.23287671232868</v>
      </c>
      <c r="L101" s="1">
        <f>'Non Panel'!L101+Panel!L101</f>
        <v>109</v>
      </c>
      <c r="M101" s="1">
        <f>'Non Panel'!M101+Panel!M101</f>
        <v>0</v>
      </c>
      <c r="N101" s="1">
        <f>'Non Panel'!N101+Panel!N101</f>
        <v>0</v>
      </c>
      <c r="O101" s="1"/>
      <c r="P101" s="1"/>
      <c r="Q101" s="1"/>
      <c r="R101" s="1"/>
      <c r="S101" s="1"/>
      <c r="T101" s="1"/>
      <c r="U101" s="1"/>
      <c r="V101" s="1"/>
      <c r="W101" s="47"/>
      <c r="X101" s="1">
        <f t="shared" si="3"/>
        <v>762.23287671232868</v>
      </c>
      <c r="Y101" s="12"/>
      <c r="Z101" s="12" t="s">
        <v>963</v>
      </c>
    </row>
    <row r="102" spans="1:26" s="7" customFormat="1" ht="19.5" customHeight="1" x14ac:dyDescent="0.25">
      <c r="A102" s="12" t="s">
        <v>156</v>
      </c>
      <c r="B102" s="12" t="s">
        <v>157</v>
      </c>
      <c r="C102" s="35" t="s">
        <v>158</v>
      </c>
      <c r="D102" s="12" t="s">
        <v>67</v>
      </c>
      <c r="E102" s="12" t="s">
        <v>68</v>
      </c>
      <c r="F102" s="12" t="s">
        <v>110</v>
      </c>
      <c r="G102" s="13">
        <v>43087</v>
      </c>
      <c r="H102" s="13">
        <v>45869</v>
      </c>
      <c r="I102" s="1">
        <v>1500</v>
      </c>
      <c r="J102" s="1">
        <v>0.58082191780821912</v>
      </c>
      <c r="K102" s="1">
        <v>871.23287671232868</v>
      </c>
      <c r="L102" s="1">
        <f>'Non Panel'!L102+Panel!L102</f>
        <v>24</v>
      </c>
      <c r="M102" s="1">
        <f>'Non Panel'!M102+Panel!M102</f>
        <v>30</v>
      </c>
      <c r="N102" s="1">
        <f>'Non Panel'!N102+Panel!N102</f>
        <v>0</v>
      </c>
      <c r="O102" s="1"/>
      <c r="P102" s="1"/>
      <c r="Q102" s="1"/>
      <c r="R102" s="1"/>
      <c r="S102" s="1"/>
      <c r="T102" s="1"/>
      <c r="U102" s="1"/>
      <c r="V102" s="1"/>
      <c r="W102" s="47"/>
      <c r="X102" s="1">
        <f t="shared" si="3"/>
        <v>817.23287671232868</v>
      </c>
      <c r="Y102" s="12"/>
      <c r="Z102" s="12" t="s">
        <v>963</v>
      </c>
    </row>
    <row r="103" spans="1:26" s="7" customFormat="1" ht="19.5" customHeight="1" x14ac:dyDescent="0.25">
      <c r="A103" s="12" t="s">
        <v>176</v>
      </c>
      <c r="B103" s="12" t="s">
        <v>177</v>
      </c>
      <c r="C103" s="35" t="s">
        <v>178</v>
      </c>
      <c r="D103" s="12" t="s">
        <v>82</v>
      </c>
      <c r="E103" s="12" t="s">
        <v>87</v>
      </c>
      <c r="F103" s="12" t="s">
        <v>69</v>
      </c>
      <c r="G103" s="13">
        <v>43411</v>
      </c>
      <c r="H103" s="25">
        <v>45969</v>
      </c>
      <c r="I103" s="1">
        <v>1500</v>
      </c>
      <c r="J103" s="1">
        <v>0.85479452054794525</v>
      </c>
      <c r="K103" s="1">
        <v>1282.191780821918</v>
      </c>
      <c r="L103" s="1">
        <f>'Non Panel'!L103+Panel!L103</f>
        <v>0</v>
      </c>
      <c r="M103" s="1">
        <f>'Non Panel'!M103+Panel!M103</f>
        <v>0</v>
      </c>
      <c r="N103" s="1">
        <f>'Non Panel'!N103+Panel!N103</f>
        <v>0</v>
      </c>
      <c r="O103" s="1"/>
      <c r="P103" s="1"/>
      <c r="Q103" s="1"/>
      <c r="R103" s="1"/>
      <c r="S103" s="1"/>
      <c r="T103" s="1"/>
      <c r="U103" s="1"/>
      <c r="V103" s="1"/>
      <c r="W103" s="47"/>
      <c r="X103" s="1">
        <f t="shared" si="3"/>
        <v>1282.191780821918</v>
      </c>
      <c r="Y103" s="12"/>
      <c r="Z103" s="12" t="s">
        <v>963</v>
      </c>
    </row>
    <row r="104" spans="1:26" s="7" customFormat="1" ht="19.5" customHeight="1" x14ac:dyDescent="0.25">
      <c r="A104" s="12" t="s">
        <v>183</v>
      </c>
      <c r="B104" s="12" t="s">
        <v>184</v>
      </c>
      <c r="C104" s="35" t="s">
        <v>185</v>
      </c>
      <c r="D104" s="12" t="s">
        <v>165</v>
      </c>
      <c r="E104" s="12" t="s">
        <v>35</v>
      </c>
      <c r="F104" s="12" t="s">
        <v>30</v>
      </c>
      <c r="G104" s="13">
        <v>43439</v>
      </c>
      <c r="H104" s="13"/>
      <c r="I104" s="1">
        <v>1500</v>
      </c>
      <c r="J104" s="1">
        <v>1</v>
      </c>
      <c r="K104" s="1">
        <v>1500</v>
      </c>
      <c r="L104" s="1">
        <f>'Non Panel'!L104+Panel!L104</f>
        <v>117</v>
      </c>
      <c r="M104" s="1">
        <f>'Non Panel'!M104+Panel!M104</f>
        <v>0</v>
      </c>
      <c r="N104" s="1">
        <f>'Non Panel'!N104+Panel!N104</f>
        <v>0</v>
      </c>
      <c r="O104" s="1"/>
      <c r="P104" s="1"/>
      <c r="Q104" s="1"/>
      <c r="R104" s="1"/>
      <c r="S104" s="1"/>
      <c r="T104" s="1"/>
      <c r="U104" s="1"/>
      <c r="V104" s="1"/>
      <c r="W104" s="47"/>
      <c r="X104" s="1">
        <f t="shared" si="3"/>
        <v>1383</v>
      </c>
      <c r="Y104" s="12"/>
      <c r="Z104" s="12" t="s">
        <v>963</v>
      </c>
    </row>
    <row r="105" spans="1:26" s="7" customFormat="1" ht="19.5" customHeight="1" x14ac:dyDescent="0.25">
      <c r="A105" s="12" t="s">
        <v>186</v>
      </c>
      <c r="B105" s="12" t="s">
        <v>187</v>
      </c>
      <c r="C105" s="35" t="s">
        <v>188</v>
      </c>
      <c r="D105" s="12" t="s">
        <v>82</v>
      </c>
      <c r="E105" s="12" t="s">
        <v>87</v>
      </c>
      <c r="F105" s="12" t="s">
        <v>69</v>
      </c>
      <c r="G105" s="13">
        <v>43439</v>
      </c>
      <c r="H105" s="13">
        <v>45869</v>
      </c>
      <c r="I105" s="1">
        <v>1500</v>
      </c>
      <c r="J105" s="1">
        <v>0.58082191780821912</v>
      </c>
      <c r="K105" s="1">
        <v>871.23287671232868</v>
      </c>
      <c r="L105" s="1">
        <f>'Non Panel'!L105+Panel!L105</f>
        <v>206</v>
      </c>
      <c r="M105" s="1">
        <f>'Non Panel'!M105+Panel!M105</f>
        <v>0</v>
      </c>
      <c r="N105" s="1">
        <f>'Non Panel'!N105+Panel!N105</f>
        <v>0</v>
      </c>
      <c r="O105" s="1"/>
      <c r="P105" s="1"/>
      <c r="Q105" s="1"/>
      <c r="R105" s="1"/>
      <c r="S105" s="1"/>
      <c r="T105" s="1"/>
      <c r="U105" s="1"/>
      <c r="V105" s="1"/>
      <c r="W105" s="47"/>
      <c r="X105" s="1">
        <f t="shared" si="3"/>
        <v>665.23287671232868</v>
      </c>
      <c r="Y105" s="12"/>
      <c r="Z105" s="12" t="s">
        <v>963</v>
      </c>
    </row>
    <row r="106" spans="1:26" s="7" customFormat="1" ht="19.5" customHeight="1" x14ac:dyDescent="0.25">
      <c r="A106" s="12" t="s">
        <v>189</v>
      </c>
      <c r="B106" s="12" t="s">
        <v>190</v>
      </c>
      <c r="C106" s="35" t="s">
        <v>191</v>
      </c>
      <c r="D106" s="12" t="s">
        <v>82</v>
      </c>
      <c r="E106" s="12" t="s">
        <v>87</v>
      </c>
      <c r="F106" s="12" t="s">
        <v>110</v>
      </c>
      <c r="G106" s="13">
        <v>43467</v>
      </c>
      <c r="H106" s="13">
        <v>45869</v>
      </c>
      <c r="I106" s="1">
        <v>1500</v>
      </c>
      <c r="J106" s="1">
        <v>0.58082191780821912</v>
      </c>
      <c r="K106" s="1">
        <v>871.23287671232868</v>
      </c>
      <c r="L106" s="1">
        <f>'Non Panel'!L106+Panel!L106</f>
        <v>0</v>
      </c>
      <c r="M106" s="1">
        <f>'Non Panel'!M106+Panel!M106</f>
        <v>0</v>
      </c>
      <c r="N106" s="1">
        <f>'Non Panel'!N106+Panel!N106</f>
        <v>0</v>
      </c>
      <c r="O106" s="1"/>
      <c r="P106" s="1"/>
      <c r="Q106" s="1"/>
      <c r="R106" s="1"/>
      <c r="S106" s="1"/>
      <c r="T106" s="1"/>
      <c r="U106" s="1"/>
      <c r="V106" s="1"/>
      <c r="W106" s="47"/>
      <c r="X106" s="1">
        <f t="shared" si="3"/>
        <v>871.23287671232868</v>
      </c>
      <c r="Y106" s="12"/>
      <c r="Z106" s="12" t="s">
        <v>963</v>
      </c>
    </row>
    <row r="107" spans="1:26" s="7" customFormat="1" ht="19.5" customHeight="1" x14ac:dyDescent="0.25">
      <c r="A107" s="12" t="s">
        <v>192</v>
      </c>
      <c r="B107" s="12" t="s">
        <v>193</v>
      </c>
      <c r="C107" s="35" t="s">
        <v>194</v>
      </c>
      <c r="D107" s="12" t="s">
        <v>82</v>
      </c>
      <c r="E107" s="12" t="s">
        <v>87</v>
      </c>
      <c r="F107" s="12" t="s">
        <v>69</v>
      </c>
      <c r="G107" s="13">
        <v>43542</v>
      </c>
      <c r="H107" s="13">
        <v>45738</v>
      </c>
      <c r="I107" s="1">
        <v>1500</v>
      </c>
      <c r="J107" s="1">
        <v>0.22191780821917809</v>
      </c>
      <c r="K107" s="1">
        <v>332.87671232876716</v>
      </c>
      <c r="L107" s="1">
        <f>'Non Panel'!L107+Panel!L107</f>
        <v>187</v>
      </c>
      <c r="M107" s="1">
        <f>'Non Panel'!M107+Panel!M107</f>
        <v>35</v>
      </c>
      <c r="N107" s="1">
        <f>'Non Panel'!N107+Panel!N107</f>
        <v>0</v>
      </c>
      <c r="O107" s="1"/>
      <c r="P107" s="1"/>
      <c r="Q107" s="1"/>
      <c r="R107" s="1"/>
      <c r="S107" s="1"/>
      <c r="T107" s="1"/>
      <c r="U107" s="1"/>
      <c r="V107" s="1"/>
      <c r="W107" s="47"/>
      <c r="X107" s="1">
        <f t="shared" si="3"/>
        <v>110.87671232876716</v>
      </c>
      <c r="Y107" s="12"/>
      <c r="Z107" s="12" t="s">
        <v>963</v>
      </c>
    </row>
    <row r="108" spans="1:26" s="7" customFormat="1" ht="19.5" customHeight="1" x14ac:dyDescent="0.25">
      <c r="A108" s="12" t="s">
        <v>198</v>
      </c>
      <c r="B108" s="12" t="s">
        <v>199</v>
      </c>
      <c r="C108" s="35" t="s">
        <v>200</v>
      </c>
      <c r="D108" s="12" t="s">
        <v>43</v>
      </c>
      <c r="E108" s="12" t="s">
        <v>201</v>
      </c>
      <c r="F108" s="12" t="s">
        <v>152</v>
      </c>
      <c r="G108" s="13">
        <v>43619</v>
      </c>
      <c r="H108" s="13">
        <v>45813</v>
      </c>
      <c r="I108" s="1">
        <v>1500</v>
      </c>
      <c r="J108" s="1">
        <v>0.42739726027397262</v>
      </c>
      <c r="K108" s="1">
        <v>641.09589041095899</v>
      </c>
      <c r="L108" s="1">
        <f>'Non Panel'!L108+Panel!L108</f>
        <v>204</v>
      </c>
      <c r="M108" s="1">
        <f>'Non Panel'!M108+Panel!M108</f>
        <v>0</v>
      </c>
      <c r="N108" s="1">
        <f>'Non Panel'!N108+Panel!N108</f>
        <v>63</v>
      </c>
      <c r="O108" s="1"/>
      <c r="P108" s="1"/>
      <c r="Q108" s="1"/>
      <c r="R108" s="1"/>
      <c r="S108" s="1"/>
      <c r="T108" s="1"/>
      <c r="U108" s="1"/>
      <c r="V108" s="1"/>
      <c r="W108" s="47"/>
      <c r="X108" s="1">
        <f t="shared" si="3"/>
        <v>374.09589041095899</v>
      </c>
      <c r="Y108" s="12"/>
      <c r="Z108" s="12" t="s">
        <v>963</v>
      </c>
    </row>
    <row r="109" spans="1:26" s="7" customFormat="1" ht="19.5" customHeight="1" x14ac:dyDescent="0.25">
      <c r="A109" s="12" t="s">
        <v>207</v>
      </c>
      <c r="B109" s="12" t="s">
        <v>208</v>
      </c>
      <c r="C109" s="35" t="s">
        <v>209</v>
      </c>
      <c r="D109" s="12" t="s">
        <v>101</v>
      </c>
      <c r="E109" s="12" t="s">
        <v>211</v>
      </c>
      <c r="F109" s="12" t="s">
        <v>69</v>
      </c>
      <c r="G109" s="13">
        <v>43739</v>
      </c>
      <c r="H109" s="13">
        <v>45933</v>
      </c>
      <c r="I109" s="1">
        <v>1500</v>
      </c>
      <c r="J109" s="1">
        <v>0.75616438356164384</v>
      </c>
      <c r="K109" s="1">
        <v>1134.2465753424658</v>
      </c>
      <c r="L109" s="1">
        <f>'Non Panel'!L109+Panel!L109</f>
        <v>0</v>
      </c>
      <c r="M109" s="1">
        <f>'Non Panel'!M109+Panel!M109</f>
        <v>64</v>
      </c>
      <c r="N109" s="1">
        <f>'Non Panel'!N109+Panel!N109</f>
        <v>85</v>
      </c>
      <c r="O109" s="1"/>
      <c r="P109" s="1"/>
      <c r="Q109" s="1"/>
      <c r="R109" s="1"/>
      <c r="S109" s="1"/>
      <c r="T109" s="1"/>
      <c r="U109" s="1"/>
      <c r="V109" s="1"/>
      <c r="W109" s="47"/>
      <c r="X109" s="1">
        <f t="shared" si="3"/>
        <v>985.2465753424658</v>
      </c>
      <c r="Y109" s="12"/>
      <c r="Z109" s="12" t="s">
        <v>963</v>
      </c>
    </row>
    <row r="110" spans="1:26" s="7" customFormat="1" ht="19.5" customHeight="1" x14ac:dyDescent="0.25">
      <c r="A110" s="12" t="s">
        <v>226</v>
      </c>
      <c r="B110" s="12" t="s">
        <v>227</v>
      </c>
      <c r="C110" s="35" t="s">
        <v>228</v>
      </c>
      <c r="D110" s="12" t="s">
        <v>82</v>
      </c>
      <c r="E110" s="12" t="s">
        <v>87</v>
      </c>
      <c r="F110" s="12" t="s">
        <v>110</v>
      </c>
      <c r="G110" s="13">
        <v>43864</v>
      </c>
      <c r="H110" s="25">
        <v>46057</v>
      </c>
      <c r="I110" s="1">
        <v>1500</v>
      </c>
      <c r="J110" s="1">
        <v>1</v>
      </c>
      <c r="K110" s="1">
        <v>1500</v>
      </c>
      <c r="L110" s="1">
        <f>'Non Panel'!L110+Panel!L110</f>
        <v>42</v>
      </c>
      <c r="M110" s="1">
        <f>'Non Panel'!M110+Panel!M110</f>
        <v>0</v>
      </c>
      <c r="N110" s="1">
        <f>'Non Panel'!N110+Panel!N110</f>
        <v>0</v>
      </c>
      <c r="O110" s="1"/>
      <c r="P110" s="1"/>
      <c r="Q110" s="1"/>
      <c r="R110" s="1"/>
      <c r="S110" s="1"/>
      <c r="T110" s="1"/>
      <c r="U110" s="1"/>
      <c r="V110" s="1"/>
      <c r="W110" s="47"/>
      <c r="X110" s="1">
        <f t="shared" si="3"/>
        <v>1458</v>
      </c>
      <c r="Y110" s="12"/>
      <c r="Z110" s="12" t="s">
        <v>963</v>
      </c>
    </row>
    <row r="111" spans="1:26" s="7" customFormat="1" ht="19.5" customHeight="1" x14ac:dyDescent="0.25">
      <c r="A111" s="12" t="s">
        <v>229</v>
      </c>
      <c r="B111" s="12" t="s">
        <v>230</v>
      </c>
      <c r="C111" s="35" t="s">
        <v>231</v>
      </c>
      <c r="D111" s="12" t="s">
        <v>82</v>
      </c>
      <c r="E111" s="12" t="s">
        <v>87</v>
      </c>
      <c r="F111" s="12" t="s">
        <v>78</v>
      </c>
      <c r="G111" s="13">
        <v>44075</v>
      </c>
      <c r="H111" s="13">
        <v>45901</v>
      </c>
      <c r="I111" s="1">
        <v>1500</v>
      </c>
      <c r="J111" s="1">
        <v>0.66849315068493154</v>
      </c>
      <c r="K111" s="1">
        <v>1002.7397260273973</v>
      </c>
      <c r="L111" s="1">
        <f>'Non Panel'!L111+Panel!L111</f>
        <v>0</v>
      </c>
      <c r="M111" s="1">
        <f>'Non Panel'!M111+Panel!M111</f>
        <v>0</v>
      </c>
      <c r="N111" s="1">
        <f>'Non Panel'!N111+Panel!N111</f>
        <v>0</v>
      </c>
      <c r="O111" s="1"/>
      <c r="P111" s="1"/>
      <c r="Q111" s="1"/>
      <c r="R111" s="1"/>
      <c r="S111" s="1"/>
      <c r="T111" s="1"/>
      <c r="U111" s="1"/>
      <c r="V111" s="1"/>
      <c r="W111" s="47"/>
      <c r="X111" s="1">
        <f t="shared" si="3"/>
        <v>1002.7397260273973</v>
      </c>
      <c r="Y111" s="12"/>
      <c r="Z111" s="12" t="s">
        <v>963</v>
      </c>
    </row>
    <row r="112" spans="1:26" s="7" customFormat="1" ht="19.5" customHeight="1" x14ac:dyDescent="0.25">
      <c r="A112" s="12" t="s">
        <v>242</v>
      </c>
      <c r="B112" s="12" t="s">
        <v>243</v>
      </c>
      <c r="C112" s="35" t="s">
        <v>244</v>
      </c>
      <c r="D112" s="12" t="s">
        <v>165</v>
      </c>
      <c r="E112" s="12" t="s">
        <v>35</v>
      </c>
      <c r="F112" s="12" t="s">
        <v>36</v>
      </c>
      <c r="G112" s="13">
        <v>44256</v>
      </c>
      <c r="H112" s="25"/>
      <c r="I112" s="1">
        <v>1500</v>
      </c>
      <c r="J112" s="1">
        <v>1</v>
      </c>
      <c r="K112" s="1">
        <v>1500</v>
      </c>
      <c r="L112" s="1">
        <f>'Non Panel'!L112+Panel!L112</f>
        <v>0</v>
      </c>
      <c r="M112" s="1">
        <f>'Non Panel'!M112+Panel!M112</f>
        <v>0</v>
      </c>
      <c r="N112" s="1">
        <f>'Non Panel'!N112+Panel!N112</f>
        <v>0</v>
      </c>
      <c r="O112" s="1"/>
      <c r="P112" s="1"/>
      <c r="Q112" s="1"/>
      <c r="R112" s="1"/>
      <c r="S112" s="1"/>
      <c r="T112" s="1"/>
      <c r="U112" s="1"/>
      <c r="V112" s="1"/>
      <c r="W112" s="47"/>
      <c r="X112" s="1">
        <f t="shared" si="3"/>
        <v>1500</v>
      </c>
      <c r="Y112" s="12"/>
      <c r="Z112" s="12" t="s">
        <v>963</v>
      </c>
    </row>
    <row r="113" spans="1:26" s="7" customFormat="1" ht="19.5" customHeight="1" x14ac:dyDescent="0.25">
      <c r="A113" s="12" t="s">
        <v>245</v>
      </c>
      <c r="B113" s="12" t="s">
        <v>246</v>
      </c>
      <c r="C113" s="35" t="s">
        <v>247</v>
      </c>
      <c r="D113" s="12" t="s">
        <v>59</v>
      </c>
      <c r="E113" s="12" t="s">
        <v>44</v>
      </c>
      <c r="F113" s="12" t="s">
        <v>110</v>
      </c>
      <c r="G113" s="13">
        <v>44270</v>
      </c>
      <c r="H113" s="13">
        <v>45731</v>
      </c>
      <c r="I113" s="1">
        <v>1500</v>
      </c>
      <c r="J113" s="1">
        <v>0.20273972602739726</v>
      </c>
      <c r="K113" s="1">
        <v>304.10958904109589</v>
      </c>
      <c r="L113" s="1">
        <f>'Non Panel'!L113+Panel!L113</f>
        <v>0</v>
      </c>
      <c r="M113" s="1">
        <f>'Non Panel'!M113+Panel!M113</f>
        <v>0</v>
      </c>
      <c r="N113" s="1">
        <f>'Non Panel'!N113+Panel!N113</f>
        <v>115</v>
      </c>
      <c r="O113" s="1"/>
      <c r="P113" s="1"/>
      <c r="Q113" s="1"/>
      <c r="R113" s="1"/>
      <c r="S113" s="1"/>
      <c r="T113" s="1"/>
      <c r="U113" s="1"/>
      <c r="V113" s="1"/>
      <c r="W113" s="47"/>
      <c r="X113" s="1">
        <f t="shared" si="3"/>
        <v>189.10958904109589</v>
      </c>
      <c r="Y113" s="12"/>
      <c r="Z113" s="12" t="s">
        <v>963</v>
      </c>
    </row>
    <row r="114" spans="1:26" s="7" customFormat="1" ht="19.5" customHeight="1" x14ac:dyDescent="0.25">
      <c r="A114" s="12" t="s">
        <v>254</v>
      </c>
      <c r="B114" s="12" t="s">
        <v>255</v>
      </c>
      <c r="C114" s="35" t="s">
        <v>256</v>
      </c>
      <c r="D114" s="12" t="s">
        <v>82</v>
      </c>
      <c r="E114" s="12" t="s">
        <v>87</v>
      </c>
      <c r="F114" s="12" t="s">
        <v>78</v>
      </c>
      <c r="G114" s="13">
        <v>44305</v>
      </c>
      <c r="H114" s="13">
        <v>45766</v>
      </c>
      <c r="I114" s="1">
        <v>1500</v>
      </c>
      <c r="J114" s="1">
        <v>0.29863013698630136</v>
      </c>
      <c r="K114" s="1">
        <v>447.94520547945206</v>
      </c>
      <c r="L114" s="1">
        <f>'Non Panel'!L114+Panel!L114</f>
        <v>259</v>
      </c>
      <c r="M114" s="1">
        <f>'Non Panel'!M114+Panel!M114</f>
        <v>0</v>
      </c>
      <c r="N114" s="1">
        <f>'Non Panel'!N114+Panel!N114</f>
        <v>0</v>
      </c>
      <c r="O114" s="1"/>
      <c r="P114" s="1"/>
      <c r="Q114" s="1"/>
      <c r="R114" s="1"/>
      <c r="S114" s="1"/>
      <c r="T114" s="1"/>
      <c r="U114" s="1"/>
      <c r="V114" s="1"/>
      <c r="W114" s="47"/>
      <c r="X114" s="1">
        <f t="shared" si="3"/>
        <v>188.94520547945206</v>
      </c>
      <c r="Y114" s="12"/>
      <c r="Z114" s="12" t="s">
        <v>963</v>
      </c>
    </row>
    <row r="115" spans="1:26" s="7" customFormat="1" ht="19.5" customHeight="1" x14ac:dyDescent="0.25">
      <c r="A115" s="12" t="s">
        <v>257</v>
      </c>
      <c r="B115" s="12" t="s">
        <v>258</v>
      </c>
      <c r="C115" s="35" t="s">
        <v>259</v>
      </c>
      <c r="D115" s="12" t="s">
        <v>82</v>
      </c>
      <c r="E115" s="12" t="s">
        <v>87</v>
      </c>
      <c r="F115" s="12" t="s">
        <v>78</v>
      </c>
      <c r="G115" s="13">
        <v>44305</v>
      </c>
      <c r="H115" s="13">
        <v>45766</v>
      </c>
      <c r="I115" s="1">
        <v>1500</v>
      </c>
      <c r="J115" s="1">
        <v>0.29863013698630136</v>
      </c>
      <c r="K115" s="1">
        <v>447.94520547945206</v>
      </c>
      <c r="L115" s="1">
        <f>'Non Panel'!L115+Panel!L115</f>
        <v>108</v>
      </c>
      <c r="M115" s="1">
        <f>'Non Panel'!M115+Panel!M115</f>
        <v>0</v>
      </c>
      <c r="N115" s="1">
        <f>'Non Panel'!N115+Panel!N115</f>
        <v>0</v>
      </c>
      <c r="O115" s="1"/>
      <c r="P115" s="1"/>
      <c r="Q115" s="1"/>
      <c r="R115" s="1"/>
      <c r="S115" s="1"/>
      <c r="T115" s="1"/>
      <c r="U115" s="1"/>
      <c r="V115" s="1"/>
      <c r="W115" s="47"/>
      <c r="X115" s="1">
        <f t="shared" si="3"/>
        <v>339.94520547945206</v>
      </c>
      <c r="Y115" s="12"/>
      <c r="Z115" s="12" t="s">
        <v>963</v>
      </c>
    </row>
    <row r="116" spans="1:26" s="7" customFormat="1" ht="19.5" customHeight="1" x14ac:dyDescent="0.25">
      <c r="A116" s="12" t="s">
        <v>266</v>
      </c>
      <c r="B116" s="12" t="s">
        <v>267</v>
      </c>
      <c r="C116" s="35" t="s">
        <v>268</v>
      </c>
      <c r="D116" s="12" t="s">
        <v>82</v>
      </c>
      <c r="E116" s="12" t="s">
        <v>87</v>
      </c>
      <c r="F116" s="12" t="s">
        <v>110</v>
      </c>
      <c r="G116" s="13">
        <v>44419</v>
      </c>
      <c r="H116" s="13">
        <v>45882</v>
      </c>
      <c r="I116" s="1">
        <v>1500</v>
      </c>
      <c r="J116" s="1">
        <v>0.61643835616438358</v>
      </c>
      <c r="K116" s="1">
        <v>924.65753424657532</v>
      </c>
      <c r="L116" s="1">
        <f>'Non Panel'!L116+Panel!L116</f>
        <v>0</v>
      </c>
      <c r="M116" s="1">
        <f>'Non Panel'!M116+Panel!M116</f>
        <v>0</v>
      </c>
      <c r="N116" s="1">
        <f>'Non Panel'!N116+Panel!N116</f>
        <v>0</v>
      </c>
      <c r="O116" s="1"/>
      <c r="P116" s="1"/>
      <c r="Q116" s="1"/>
      <c r="R116" s="1"/>
      <c r="S116" s="1"/>
      <c r="T116" s="1"/>
      <c r="U116" s="1"/>
      <c r="V116" s="1"/>
      <c r="W116" s="47"/>
      <c r="X116" s="1">
        <f t="shared" si="3"/>
        <v>924.65753424657532</v>
      </c>
      <c r="Y116" s="12"/>
      <c r="Z116" s="12" t="s">
        <v>963</v>
      </c>
    </row>
    <row r="117" spans="1:26" s="7" customFormat="1" ht="19.5" customHeight="1" x14ac:dyDescent="0.25">
      <c r="A117" s="12" t="s">
        <v>278</v>
      </c>
      <c r="B117" s="12" t="s">
        <v>279</v>
      </c>
      <c r="C117" s="35" t="s">
        <v>280</v>
      </c>
      <c r="D117" s="12" t="s">
        <v>82</v>
      </c>
      <c r="E117" s="12" t="s">
        <v>87</v>
      </c>
      <c r="F117" s="12" t="s">
        <v>69</v>
      </c>
      <c r="G117" s="13">
        <v>44571</v>
      </c>
      <c r="H117" s="25">
        <v>46031</v>
      </c>
      <c r="I117" s="1">
        <v>1500</v>
      </c>
      <c r="J117" s="1">
        <v>1</v>
      </c>
      <c r="K117" s="1">
        <v>1500</v>
      </c>
      <c r="L117" s="1">
        <f>'Non Panel'!L117+Panel!L117</f>
        <v>65</v>
      </c>
      <c r="M117" s="1">
        <f>'Non Panel'!M117+Panel!M117</f>
        <v>0</v>
      </c>
      <c r="N117" s="1">
        <f>'Non Panel'!N117+Panel!N117</f>
        <v>0</v>
      </c>
      <c r="O117" s="1"/>
      <c r="P117" s="1"/>
      <c r="Q117" s="1"/>
      <c r="R117" s="1"/>
      <c r="S117" s="1"/>
      <c r="T117" s="1"/>
      <c r="U117" s="1"/>
      <c r="V117" s="1"/>
      <c r="W117" s="47"/>
      <c r="X117" s="1">
        <f t="shared" si="3"/>
        <v>1435</v>
      </c>
      <c r="Y117" s="12"/>
      <c r="Z117" s="12" t="s">
        <v>963</v>
      </c>
    </row>
    <row r="118" spans="1:26" s="7" customFormat="1" ht="19.5" customHeight="1" x14ac:dyDescent="0.25">
      <c r="A118" s="12" t="s">
        <v>281</v>
      </c>
      <c r="B118" s="12" t="s">
        <v>282</v>
      </c>
      <c r="C118" s="35" t="s">
        <v>283</v>
      </c>
      <c r="D118" s="12" t="s">
        <v>82</v>
      </c>
      <c r="E118" s="12" t="s">
        <v>87</v>
      </c>
      <c r="F118" s="12" t="s">
        <v>78</v>
      </c>
      <c r="G118" s="13">
        <v>44599</v>
      </c>
      <c r="H118" s="13">
        <v>45869</v>
      </c>
      <c r="I118" s="1">
        <v>1500</v>
      </c>
      <c r="J118" s="1">
        <v>0.58082191780821912</v>
      </c>
      <c r="K118" s="1">
        <v>871.23287671232868</v>
      </c>
      <c r="L118" s="1">
        <f>'Non Panel'!L118+Panel!L118</f>
        <v>0</v>
      </c>
      <c r="M118" s="1">
        <f>'Non Panel'!M118+Panel!M118</f>
        <v>0</v>
      </c>
      <c r="N118" s="1">
        <f>'Non Panel'!N118+Panel!N118</f>
        <v>0</v>
      </c>
      <c r="O118" s="1"/>
      <c r="P118" s="1"/>
      <c r="Q118" s="1"/>
      <c r="R118" s="1"/>
      <c r="S118" s="1"/>
      <c r="T118" s="1"/>
      <c r="U118" s="1"/>
      <c r="V118" s="1"/>
      <c r="W118" s="47"/>
      <c r="X118" s="1">
        <f t="shared" si="3"/>
        <v>871.23287671232868</v>
      </c>
      <c r="Y118" s="12"/>
      <c r="Z118" s="12" t="s">
        <v>963</v>
      </c>
    </row>
    <row r="119" spans="1:26" s="7" customFormat="1" ht="19.5" customHeight="1" x14ac:dyDescent="0.25">
      <c r="A119" s="12" t="s">
        <v>284</v>
      </c>
      <c r="B119" s="12" t="s">
        <v>285</v>
      </c>
      <c r="C119" s="35" t="s">
        <v>286</v>
      </c>
      <c r="D119" s="12" t="s">
        <v>82</v>
      </c>
      <c r="E119" s="12" t="s">
        <v>87</v>
      </c>
      <c r="F119" s="12" t="s">
        <v>78</v>
      </c>
      <c r="G119" s="13">
        <v>44599</v>
      </c>
      <c r="H119" s="13">
        <v>45869</v>
      </c>
      <c r="I119" s="1">
        <v>1500</v>
      </c>
      <c r="J119" s="1">
        <v>0.58082191780821912</v>
      </c>
      <c r="K119" s="1">
        <v>871.23287671232868</v>
      </c>
      <c r="L119" s="1">
        <f>'Non Panel'!L119+Panel!L119</f>
        <v>105</v>
      </c>
      <c r="M119" s="1">
        <f>'Non Panel'!M119+Panel!M119</f>
        <v>0</v>
      </c>
      <c r="N119" s="1">
        <f>'Non Panel'!N119+Panel!N119</f>
        <v>0</v>
      </c>
      <c r="O119" s="1"/>
      <c r="P119" s="1"/>
      <c r="Q119" s="1"/>
      <c r="R119" s="1"/>
      <c r="S119" s="1"/>
      <c r="T119" s="1"/>
      <c r="U119" s="1"/>
      <c r="V119" s="1"/>
      <c r="W119" s="47"/>
      <c r="X119" s="1">
        <f t="shared" si="3"/>
        <v>766.23287671232868</v>
      </c>
      <c r="Y119" s="12"/>
      <c r="Z119" s="12" t="s">
        <v>963</v>
      </c>
    </row>
    <row r="120" spans="1:26" s="7" customFormat="1" ht="19.5" customHeight="1" x14ac:dyDescent="0.25">
      <c r="A120" s="12" t="s">
        <v>288</v>
      </c>
      <c r="B120" s="12" t="s">
        <v>289</v>
      </c>
      <c r="C120" s="35" t="s">
        <v>290</v>
      </c>
      <c r="D120" s="12" t="s">
        <v>210</v>
      </c>
      <c r="E120" s="12" t="s">
        <v>29</v>
      </c>
      <c r="F120" s="12" t="s">
        <v>30</v>
      </c>
      <c r="G120" s="13">
        <v>44669</v>
      </c>
      <c r="H120" s="25">
        <v>46130</v>
      </c>
      <c r="I120" s="1">
        <v>1500</v>
      </c>
      <c r="J120" s="1">
        <v>1</v>
      </c>
      <c r="K120" s="1">
        <v>1500</v>
      </c>
      <c r="L120" s="1">
        <f>'Non Panel'!L120+Panel!L120</f>
        <v>100</v>
      </c>
      <c r="M120" s="1">
        <f>'Non Panel'!M120+Panel!M120</f>
        <v>0</v>
      </c>
      <c r="N120" s="1">
        <f>'Non Panel'!N120+Panel!N120</f>
        <v>0</v>
      </c>
      <c r="O120" s="1"/>
      <c r="P120" s="1"/>
      <c r="Q120" s="1"/>
      <c r="R120" s="1"/>
      <c r="S120" s="1"/>
      <c r="T120" s="1"/>
      <c r="U120" s="1"/>
      <c r="V120" s="1"/>
      <c r="W120" s="47"/>
      <c r="X120" s="1">
        <f t="shared" si="3"/>
        <v>1400</v>
      </c>
      <c r="Y120" s="12"/>
      <c r="Z120" s="12" t="s">
        <v>963</v>
      </c>
    </row>
    <row r="121" spans="1:26" s="7" customFormat="1" ht="19.5" customHeight="1" x14ac:dyDescent="0.25">
      <c r="A121" s="12" t="s">
        <v>300</v>
      </c>
      <c r="B121" s="12" t="s">
        <v>301</v>
      </c>
      <c r="C121" s="35" t="s">
        <v>302</v>
      </c>
      <c r="D121" s="12" t="s">
        <v>165</v>
      </c>
      <c r="E121" s="12" t="s">
        <v>35</v>
      </c>
      <c r="F121" s="12" t="s">
        <v>303</v>
      </c>
      <c r="G121" s="13">
        <v>44627</v>
      </c>
      <c r="H121" s="13">
        <v>45722</v>
      </c>
      <c r="I121" s="1">
        <v>1500</v>
      </c>
      <c r="J121" s="1">
        <v>0.17808219178082191</v>
      </c>
      <c r="K121" s="1">
        <v>267.12328767123284</v>
      </c>
      <c r="L121" s="1">
        <f>'Non Panel'!L121+Panel!L121</f>
        <v>435</v>
      </c>
      <c r="M121" s="1">
        <f>'Non Panel'!M121+Panel!M121</f>
        <v>0</v>
      </c>
      <c r="N121" s="1">
        <f>'Non Panel'!N121+Panel!N121</f>
        <v>0</v>
      </c>
      <c r="O121" s="1"/>
      <c r="P121" s="1"/>
      <c r="Q121" s="1"/>
      <c r="R121" s="1"/>
      <c r="S121" s="1"/>
      <c r="T121" s="1"/>
      <c r="U121" s="1"/>
      <c r="V121" s="1"/>
      <c r="W121" s="47"/>
      <c r="X121" s="1">
        <f t="shared" si="3"/>
        <v>-167.87671232876716</v>
      </c>
      <c r="Y121" s="12"/>
      <c r="Z121" s="12" t="s">
        <v>963</v>
      </c>
    </row>
    <row r="122" spans="1:26" s="7" customFormat="1" ht="19.5" customHeight="1" x14ac:dyDescent="0.25">
      <c r="A122" s="12" t="s">
        <v>319</v>
      </c>
      <c r="B122" s="12" t="s">
        <v>320</v>
      </c>
      <c r="C122" s="35" t="s">
        <v>321</v>
      </c>
      <c r="D122" s="12" t="s">
        <v>165</v>
      </c>
      <c r="E122" s="12" t="s">
        <v>182</v>
      </c>
      <c r="F122" s="12" t="s">
        <v>39</v>
      </c>
      <c r="G122" s="13">
        <v>44835</v>
      </c>
      <c r="H122" s="25"/>
      <c r="I122" s="1">
        <v>1500</v>
      </c>
      <c r="J122" s="1">
        <v>1</v>
      </c>
      <c r="K122" s="1">
        <v>1500</v>
      </c>
      <c r="L122" s="1">
        <f>'Non Panel'!L122+Panel!L122</f>
        <v>80</v>
      </c>
      <c r="M122" s="1">
        <f>'Non Panel'!M122+Panel!M122</f>
        <v>0</v>
      </c>
      <c r="N122" s="1">
        <f>'Non Panel'!N122+Panel!N122</f>
        <v>0</v>
      </c>
      <c r="O122" s="1"/>
      <c r="P122" s="1"/>
      <c r="Q122" s="1"/>
      <c r="R122" s="1"/>
      <c r="S122" s="1"/>
      <c r="T122" s="1"/>
      <c r="U122" s="1"/>
      <c r="V122" s="1"/>
      <c r="W122" s="47"/>
      <c r="X122" s="1">
        <f t="shared" si="3"/>
        <v>1420</v>
      </c>
      <c r="Y122" s="12"/>
      <c r="Z122" s="12" t="s">
        <v>963</v>
      </c>
    </row>
    <row r="123" spans="1:26" s="7" customFormat="1" ht="19.5" customHeight="1" x14ac:dyDescent="0.25">
      <c r="A123" s="12" t="s">
        <v>324</v>
      </c>
      <c r="B123" s="12" t="s">
        <v>325</v>
      </c>
      <c r="C123" s="35" t="s">
        <v>326</v>
      </c>
      <c r="D123" s="12" t="s">
        <v>82</v>
      </c>
      <c r="E123" s="12" t="s">
        <v>87</v>
      </c>
      <c r="F123" s="12" t="s">
        <v>110</v>
      </c>
      <c r="G123" s="13">
        <v>44760</v>
      </c>
      <c r="H123" s="25">
        <v>45856</v>
      </c>
      <c r="I123" s="1">
        <v>1500</v>
      </c>
      <c r="J123" s="1">
        <v>0.54520547945205478</v>
      </c>
      <c r="K123" s="1">
        <v>817.80821917808214</v>
      </c>
      <c r="L123" s="1">
        <f>'Non Panel'!L123+Panel!L123</f>
        <v>61</v>
      </c>
      <c r="M123" s="1">
        <f>'Non Panel'!M123+Panel!M123</f>
        <v>0</v>
      </c>
      <c r="N123" s="1">
        <f>'Non Panel'!N123+Panel!N123</f>
        <v>0</v>
      </c>
      <c r="O123" s="1"/>
      <c r="P123" s="1"/>
      <c r="Q123" s="1"/>
      <c r="R123" s="1"/>
      <c r="S123" s="1"/>
      <c r="T123" s="1"/>
      <c r="U123" s="1"/>
      <c r="V123" s="1"/>
      <c r="W123" s="47"/>
      <c r="X123" s="1">
        <f t="shared" si="3"/>
        <v>756.80821917808214</v>
      </c>
      <c r="Y123" s="12"/>
      <c r="Z123" s="12" t="s">
        <v>963</v>
      </c>
    </row>
    <row r="124" spans="1:26" s="7" customFormat="1" ht="19.5" customHeight="1" x14ac:dyDescent="0.25">
      <c r="A124" s="12" t="s">
        <v>349</v>
      </c>
      <c r="B124" s="12" t="s">
        <v>350</v>
      </c>
      <c r="C124" s="35" t="s">
        <v>351</v>
      </c>
      <c r="D124" s="12" t="s">
        <v>82</v>
      </c>
      <c r="E124" s="12" t="s">
        <v>87</v>
      </c>
      <c r="F124" s="12" t="s">
        <v>69</v>
      </c>
      <c r="G124" s="13">
        <v>44805</v>
      </c>
      <c r="H124" s="25">
        <v>45901</v>
      </c>
      <c r="I124" s="1">
        <v>1500</v>
      </c>
      <c r="J124" s="1">
        <v>0.66849315068493154</v>
      </c>
      <c r="K124" s="1">
        <v>1002.7397260273973</v>
      </c>
      <c r="L124" s="1">
        <f>'Non Panel'!L124+Panel!L124</f>
        <v>65</v>
      </c>
      <c r="M124" s="1">
        <f>'Non Panel'!M124+Panel!M124</f>
        <v>102</v>
      </c>
      <c r="N124" s="1">
        <f>'Non Panel'!N124+Panel!N124</f>
        <v>0</v>
      </c>
      <c r="O124" s="1"/>
      <c r="P124" s="1"/>
      <c r="Q124" s="1"/>
      <c r="R124" s="1"/>
      <c r="S124" s="1"/>
      <c r="T124" s="1"/>
      <c r="U124" s="1"/>
      <c r="V124" s="1"/>
      <c r="W124" s="47"/>
      <c r="X124" s="1">
        <f t="shared" si="3"/>
        <v>835.7397260273973</v>
      </c>
      <c r="Y124" s="12"/>
      <c r="Z124" s="12" t="s">
        <v>963</v>
      </c>
    </row>
    <row r="125" spans="1:26" s="7" customFormat="1" ht="19.5" customHeight="1" x14ac:dyDescent="0.25">
      <c r="A125" s="12" t="s">
        <v>360</v>
      </c>
      <c r="B125" s="12" t="s">
        <v>361</v>
      </c>
      <c r="C125" s="35" t="s">
        <v>362</v>
      </c>
      <c r="D125" s="12" t="s">
        <v>59</v>
      </c>
      <c r="E125" s="12" t="s">
        <v>211</v>
      </c>
      <c r="F125" s="12" t="s">
        <v>69</v>
      </c>
      <c r="G125" s="13">
        <v>44830</v>
      </c>
      <c r="H125" s="25">
        <v>45926</v>
      </c>
      <c r="I125" s="1">
        <v>1500</v>
      </c>
      <c r="J125" s="1">
        <v>0.73698630136986298</v>
      </c>
      <c r="K125" s="1">
        <v>1105.4794520547944</v>
      </c>
      <c r="L125" s="1">
        <f>'Non Panel'!L125+Panel!L125</f>
        <v>0</v>
      </c>
      <c r="M125" s="1">
        <f>'Non Panel'!M125+Panel!M125</f>
        <v>0</v>
      </c>
      <c r="N125" s="1">
        <f>'Non Panel'!N125+Panel!N125</f>
        <v>180</v>
      </c>
      <c r="O125" s="1"/>
      <c r="P125" s="1"/>
      <c r="Q125" s="1"/>
      <c r="R125" s="1"/>
      <c r="S125" s="1"/>
      <c r="T125" s="1"/>
      <c r="U125" s="1"/>
      <c r="V125" s="1"/>
      <c r="W125" s="47"/>
      <c r="X125" s="1">
        <f t="shared" si="3"/>
        <v>925.47945205479436</v>
      </c>
      <c r="Y125" s="12"/>
      <c r="Z125" s="12" t="s">
        <v>963</v>
      </c>
    </row>
    <row r="126" spans="1:26" s="7" customFormat="1" ht="19.5" customHeight="1" x14ac:dyDescent="0.25">
      <c r="A126" s="12" t="s">
        <v>369</v>
      </c>
      <c r="B126" s="12" t="s">
        <v>370</v>
      </c>
      <c r="C126" s="35" t="s">
        <v>371</v>
      </c>
      <c r="D126" s="12" t="s">
        <v>67</v>
      </c>
      <c r="E126" s="12" t="s">
        <v>372</v>
      </c>
      <c r="F126" s="12" t="s">
        <v>152</v>
      </c>
      <c r="G126" s="13">
        <v>44841</v>
      </c>
      <c r="H126" s="25"/>
      <c r="I126" s="1">
        <v>1500</v>
      </c>
      <c r="J126" s="1">
        <v>1</v>
      </c>
      <c r="K126" s="1">
        <v>1500</v>
      </c>
      <c r="L126" s="1">
        <f>'Non Panel'!L126+Panel!L126</f>
        <v>0</v>
      </c>
      <c r="M126" s="1">
        <f>'Non Panel'!M126+Panel!M126</f>
        <v>0</v>
      </c>
      <c r="N126" s="1">
        <f>'Non Panel'!N126+Panel!N126</f>
        <v>0</v>
      </c>
      <c r="O126" s="1"/>
      <c r="P126" s="1"/>
      <c r="Q126" s="1"/>
      <c r="R126" s="1"/>
      <c r="S126" s="1"/>
      <c r="T126" s="1"/>
      <c r="U126" s="1"/>
      <c r="V126" s="1"/>
      <c r="W126" s="47"/>
      <c r="X126" s="1">
        <f t="shared" si="3"/>
        <v>1500</v>
      </c>
      <c r="Y126" s="12"/>
      <c r="Z126" s="12" t="s">
        <v>963</v>
      </c>
    </row>
    <row r="127" spans="1:26" s="7" customFormat="1" ht="19.5" customHeight="1" x14ac:dyDescent="0.25">
      <c r="A127" s="12" t="s">
        <v>405</v>
      </c>
      <c r="B127" s="12" t="s">
        <v>406</v>
      </c>
      <c r="C127" s="35" t="s">
        <v>407</v>
      </c>
      <c r="D127" s="12" t="s">
        <v>59</v>
      </c>
      <c r="E127" s="12" t="s">
        <v>35</v>
      </c>
      <c r="F127" s="12" t="s">
        <v>152</v>
      </c>
      <c r="G127" s="13">
        <v>44475</v>
      </c>
      <c r="H127" s="13"/>
      <c r="I127" s="1">
        <v>1500</v>
      </c>
      <c r="J127" s="1">
        <v>1</v>
      </c>
      <c r="K127" s="1">
        <v>1500</v>
      </c>
      <c r="L127" s="1">
        <f>'Non Panel'!L127+Panel!L127</f>
        <v>138</v>
      </c>
      <c r="M127" s="1">
        <f>'Non Panel'!M127+Panel!M127</f>
        <v>0</v>
      </c>
      <c r="N127" s="1">
        <f>'Non Panel'!N127+Panel!N127</f>
        <v>0</v>
      </c>
      <c r="O127" s="1"/>
      <c r="P127" s="1"/>
      <c r="Q127" s="1"/>
      <c r="R127" s="1"/>
      <c r="S127" s="1"/>
      <c r="T127" s="1"/>
      <c r="U127" s="1"/>
      <c r="V127" s="1"/>
      <c r="W127" s="47"/>
      <c r="X127" s="1">
        <f>K127-(SUM(L127:W127))</f>
        <v>1362</v>
      </c>
      <c r="Y127" s="12"/>
      <c r="Z127" s="12" t="s">
        <v>963</v>
      </c>
    </row>
    <row r="128" spans="1:26" s="7" customFormat="1" ht="19.5" customHeight="1" x14ac:dyDescent="0.25">
      <c r="A128" s="12" t="s">
        <v>412</v>
      </c>
      <c r="B128" s="12" t="s">
        <v>413</v>
      </c>
      <c r="C128" s="30" t="s">
        <v>414</v>
      </c>
      <c r="D128" s="12" t="s">
        <v>82</v>
      </c>
      <c r="E128" s="12" t="s">
        <v>87</v>
      </c>
      <c r="F128" s="12" t="s">
        <v>69</v>
      </c>
      <c r="G128" s="13">
        <v>44986</v>
      </c>
      <c r="H128" s="13">
        <v>45869</v>
      </c>
      <c r="I128" s="1">
        <v>1500</v>
      </c>
      <c r="J128" s="1">
        <v>0.58082191780821912</v>
      </c>
      <c r="K128" s="1">
        <v>871.23287671232868</v>
      </c>
      <c r="L128" s="1">
        <f>'Non Panel'!L128+Panel!L128</f>
        <v>0</v>
      </c>
      <c r="M128" s="1">
        <f>'Non Panel'!M128+Panel!M128</f>
        <v>0</v>
      </c>
      <c r="N128" s="1">
        <f>'Non Panel'!N128+Panel!N128</f>
        <v>0</v>
      </c>
      <c r="O128" s="1"/>
      <c r="P128" s="1"/>
      <c r="Q128" s="1"/>
      <c r="R128" s="1"/>
      <c r="S128" s="1"/>
      <c r="T128" s="1"/>
      <c r="U128" s="1"/>
      <c r="V128" s="1"/>
      <c r="W128" s="47"/>
      <c r="X128" s="1">
        <f>K128-(SUM(L128:W128))</f>
        <v>871.23287671232868</v>
      </c>
      <c r="Y128" s="12"/>
      <c r="Z128" s="12" t="s">
        <v>963</v>
      </c>
    </row>
    <row r="129" spans="1:26" s="7" customFormat="1" ht="19.5" customHeight="1" x14ac:dyDescent="0.25">
      <c r="A129" s="12" t="s">
        <v>379</v>
      </c>
      <c r="B129" s="12" t="s">
        <v>380</v>
      </c>
      <c r="C129" s="35" t="s">
        <v>381</v>
      </c>
      <c r="D129" s="12" t="s">
        <v>82</v>
      </c>
      <c r="E129" s="12" t="s">
        <v>87</v>
      </c>
      <c r="F129" s="12" t="s">
        <v>69</v>
      </c>
      <c r="G129" s="13">
        <v>44991</v>
      </c>
      <c r="H129" s="13">
        <v>45721</v>
      </c>
      <c r="I129" s="1">
        <v>1500</v>
      </c>
      <c r="J129" s="1">
        <v>0.17534246575342466</v>
      </c>
      <c r="K129" s="1">
        <v>263.01369863013701</v>
      </c>
      <c r="L129" s="1">
        <f>'Non Panel'!L129+Panel!L129</f>
        <v>61</v>
      </c>
      <c r="M129" s="1">
        <f>'Non Panel'!M129+Panel!M129</f>
        <v>0</v>
      </c>
      <c r="N129" s="1">
        <f>'Non Panel'!N129+Panel!N129</f>
        <v>165</v>
      </c>
      <c r="O129" s="1"/>
      <c r="P129" s="1"/>
      <c r="Q129" s="1"/>
      <c r="R129" s="1"/>
      <c r="S129" s="1"/>
      <c r="T129" s="1"/>
      <c r="U129" s="1"/>
      <c r="V129" s="1"/>
      <c r="W129" s="47"/>
      <c r="X129" s="1">
        <f t="shared" si="3"/>
        <v>37.013698630137014</v>
      </c>
      <c r="Y129" s="12"/>
      <c r="Z129" s="12" t="s">
        <v>963</v>
      </c>
    </row>
    <row r="130" spans="1:26" s="7" customFormat="1" ht="19.5" customHeight="1" x14ac:dyDescent="0.25">
      <c r="A130" s="12" t="s">
        <v>382</v>
      </c>
      <c r="B130" s="12" t="s">
        <v>383</v>
      </c>
      <c r="C130" s="35" t="s">
        <v>384</v>
      </c>
      <c r="D130" s="12" t="s">
        <v>82</v>
      </c>
      <c r="E130" s="12" t="s">
        <v>385</v>
      </c>
      <c r="F130" s="12" t="s">
        <v>152</v>
      </c>
      <c r="G130" s="13">
        <v>44991</v>
      </c>
      <c r="H130" s="13">
        <v>45721</v>
      </c>
      <c r="I130" s="1">
        <v>1500</v>
      </c>
      <c r="J130" s="1">
        <v>0.17534246575342466</v>
      </c>
      <c r="K130" s="1">
        <v>263.01369863013701</v>
      </c>
      <c r="L130" s="1">
        <f>'Non Panel'!L130+Panel!L130</f>
        <v>0</v>
      </c>
      <c r="M130" s="1">
        <f>'Non Panel'!M130+Panel!M130</f>
        <v>70</v>
      </c>
      <c r="N130" s="1">
        <f>'Non Panel'!N130+Panel!N130</f>
        <v>59</v>
      </c>
      <c r="O130" s="1"/>
      <c r="P130" s="1"/>
      <c r="Q130" s="1"/>
      <c r="R130" s="1"/>
      <c r="S130" s="1"/>
      <c r="T130" s="1"/>
      <c r="U130" s="1"/>
      <c r="V130" s="1"/>
      <c r="W130" s="47"/>
      <c r="X130" s="1">
        <f t="shared" si="3"/>
        <v>134.01369863013701</v>
      </c>
      <c r="Y130" s="12"/>
      <c r="Z130" s="12" t="s">
        <v>963</v>
      </c>
    </row>
    <row r="131" spans="1:26" s="7" customFormat="1" ht="19.5" customHeight="1" x14ac:dyDescent="0.25">
      <c r="A131" s="12" t="s">
        <v>415</v>
      </c>
      <c r="B131" s="12" t="s">
        <v>416</v>
      </c>
      <c r="C131" s="35" t="s">
        <v>417</v>
      </c>
      <c r="D131" s="12" t="s">
        <v>82</v>
      </c>
      <c r="E131" s="12" t="s">
        <v>87</v>
      </c>
      <c r="F131" s="12" t="s">
        <v>78</v>
      </c>
      <c r="G131" s="13">
        <v>44998</v>
      </c>
      <c r="H131" s="13">
        <v>45728</v>
      </c>
      <c r="I131" s="1">
        <v>1500</v>
      </c>
      <c r="J131" s="1">
        <v>0.19452054794520549</v>
      </c>
      <c r="K131" s="1">
        <v>291.78082191780823</v>
      </c>
      <c r="L131" s="1">
        <f>'Non Panel'!L131+Panel!L131</f>
        <v>35</v>
      </c>
      <c r="M131" s="1">
        <f>'Non Panel'!M131+Panel!M131</f>
        <v>0</v>
      </c>
      <c r="N131" s="1">
        <f>'Non Panel'!N131+Panel!N131</f>
        <v>0</v>
      </c>
      <c r="O131" s="1"/>
      <c r="P131" s="1"/>
      <c r="Q131" s="1"/>
      <c r="R131" s="1"/>
      <c r="S131" s="1"/>
      <c r="T131" s="1"/>
      <c r="U131" s="1"/>
      <c r="V131" s="1"/>
      <c r="W131" s="47"/>
      <c r="X131" s="1">
        <f>K131-(SUM(L131:W131))</f>
        <v>256.78082191780823</v>
      </c>
      <c r="Y131" s="12"/>
      <c r="Z131" s="12" t="s">
        <v>963</v>
      </c>
    </row>
    <row r="132" spans="1:26" s="7" customFormat="1" ht="18" customHeight="1" x14ac:dyDescent="0.25">
      <c r="A132" s="11" t="s">
        <v>839</v>
      </c>
      <c r="B132" s="12" t="s">
        <v>840</v>
      </c>
      <c r="C132" s="30" t="s">
        <v>936</v>
      </c>
      <c r="D132" s="12" t="s">
        <v>59</v>
      </c>
      <c r="E132" s="12" t="s">
        <v>44</v>
      </c>
      <c r="F132" s="12" t="s">
        <v>69</v>
      </c>
      <c r="G132" s="13">
        <v>45033</v>
      </c>
      <c r="H132" s="13">
        <v>45763</v>
      </c>
      <c r="I132" s="1">
        <v>1500</v>
      </c>
      <c r="J132" s="1">
        <v>0.29041095890410956</v>
      </c>
      <c r="K132" s="1">
        <v>435.61643835616434</v>
      </c>
      <c r="L132" s="1">
        <f>'Non Panel'!L132+Panel!L132</f>
        <v>243</v>
      </c>
      <c r="M132" s="1">
        <f>'Non Panel'!M132+Panel!M132</f>
        <v>0</v>
      </c>
      <c r="N132" s="1">
        <f>'Non Panel'!N132+Panel!N132</f>
        <v>85</v>
      </c>
      <c r="O132" s="1"/>
      <c r="P132" s="1"/>
      <c r="Q132" s="1"/>
      <c r="R132" s="1"/>
      <c r="S132" s="1"/>
      <c r="T132" s="1"/>
      <c r="U132" s="1"/>
      <c r="V132" s="1"/>
      <c r="W132" s="47"/>
      <c r="X132" s="1">
        <f>K132-(SUM(L132:W132))</f>
        <v>107.61643835616434</v>
      </c>
      <c r="Y132" s="12"/>
      <c r="Z132" s="12" t="s">
        <v>963</v>
      </c>
    </row>
    <row r="133" spans="1:26" s="7" customFormat="1" ht="19.5" customHeight="1" x14ac:dyDescent="0.25">
      <c r="A133" s="12" t="s">
        <v>426</v>
      </c>
      <c r="B133" s="12" t="s">
        <v>427</v>
      </c>
      <c r="C133" s="30" t="s">
        <v>935</v>
      </c>
      <c r="D133" s="12" t="s">
        <v>82</v>
      </c>
      <c r="E133" s="12" t="s">
        <v>151</v>
      </c>
      <c r="F133" s="12" t="s">
        <v>152</v>
      </c>
      <c r="G133" s="13">
        <v>45048</v>
      </c>
      <c r="H133" s="13">
        <v>45778</v>
      </c>
      <c r="I133" s="1">
        <v>1500</v>
      </c>
      <c r="J133" s="1">
        <v>0.33150684931506852</v>
      </c>
      <c r="K133" s="1">
        <v>497.26027397260276</v>
      </c>
      <c r="L133" s="1">
        <f>'Non Panel'!L133+Panel!L133</f>
        <v>27</v>
      </c>
      <c r="M133" s="1">
        <f>'Non Panel'!M133+Panel!M133</f>
        <v>0</v>
      </c>
      <c r="N133" s="1">
        <f>'Non Panel'!N133+Panel!N133</f>
        <v>0</v>
      </c>
      <c r="O133" s="1"/>
      <c r="P133" s="1"/>
      <c r="Q133" s="1"/>
      <c r="R133" s="1"/>
      <c r="S133" s="1"/>
      <c r="T133" s="1"/>
      <c r="U133" s="1"/>
      <c r="V133" s="1"/>
      <c r="W133" s="47"/>
      <c r="X133" s="1">
        <f>K133-(SUM(L133:W133))</f>
        <v>470.26027397260276</v>
      </c>
      <c r="Y133" s="12"/>
      <c r="Z133" s="12" t="s">
        <v>963</v>
      </c>
    </row>
    <row r="134" spans="1:26" s="7" customFormat="1" ht="19.5" customHeight="1" x14ac:dyDescent="0.25">
      <c r="A134" s="12" t="s">
        <v>428</v>
      </c>
      <c r="B134" s="12" t="s">
        <v>429</v>
      </c>
      <c r="C134" s="30" t="s">
        <v>932</v>
      </c>
      <c r="D134" s="12" t="s">
        <v>82</v>
      </c>
      <c r="E134" s="12" t="s">
        <v>68</v>
      </c>
      <c r="F134" s="12" t="s">
        <v>152</v>
      </c>
      <c r="G134" s="13">
        <v>45069</v>
      </c>
      <c r="H134" s="13">
        <v>45799</v>
      </c>
      <c r="I134" s="1">
        <v>1500</v>
      </c>
      <c r="J134" s="1">
        <v>0.38904109589041097</v>
      </c>
      <c r="K134" s="1">
        <v>583.56164383561645</v>
      </c>
      <c r="L134" s="1">
        <f>'Non Panel'!L134+Panel!L134</f>
        <v>0</v>
      </c>
      <c r="M134" s="1">
        <f>'Non Panel'!M134+Panel!M134</f>
        <v>0</v>
      </c>
      <c r="N134" s="1">
        <f>'Non Panel'!N134+Panel!N134</f>
        <v>0</v>
      </c>
      <c r="O134" s="1"/>
      <c r="P134" s="1"/>
      <c r="Q134" s="1"/>
      <c r="R134" s="1"/>
      <c r="S134" s="1"/>
      <c r="T134" s="1"/>
      <c r="U134" s="1"/>
      <c r="V134" s="1"/>
      <c r="W134" s="47"/>
      <c r="X134" s="1">
        <f>K134-(SUM(L134:W134))</f>
        <v>583.56164383561645</v>
      </c>
      <c r="Y134" s="12"/>
      <c r="Z134" s="12" t="s">
        <v>963</v>
      </c>
    </row>
    <row r="135" spans="1:26" s="7" customFormat="1" ht="19.5" customHeight="1" x14ac:dyDescent="0.25">
      <c r="A135" s="11" t="s">
        <v>409</v>
      </c>
      <c r="B135" s="12" t="s">
        <v>410</v>
      </c>
      <c r="C135" s="30" t="s">
        <v>411</v>
      </c>
      <c r="D135" s="12" t="s">
        <v>82</v>
      </c>
      <c r="E135" s="12" t="s">
        <v>87</v>
      </c>
      <c r="F135" s="12" t="s">
        <v>78</v>
      </c>
      <c r="G135" s="13">
        <v>45069</v>
      </c>
      <c r="H135" s="13">
        <v>45799</v>
      </c>
      <c r="I135" s="1">
        <v>1500</v>
      </c>
      <c r="J135" s="1">
        <v>0.38904109589041097</v>
      </c>
      <c r="K135" s="1">
        <v>583.56164383561645</v>
      </c>
      <c r="L135" s="1">
        <f>'Non Panel'!L135+Panel!L135</f>
        <v>0</v>
      </c>
      <c r="M135" s="1">
        <f>'Non Panel'!M135+Panel!M135</f>
        <v>0</v>
      </c>
      <c r="N135" s="1">
        <f>'Non Panel'!N135+Panel!N135</f>
        <v>0</v>
      </c>
      <c r="O135" s="1"/>
      <c r="P135" s="1"/>
      <c r="Q135" s="1"/>
      <c r="R135" s="1"/>
      <c r="S135" s="1"/>
      <c r="T135" s="1"/>
      <c r="U135" s="1"/>
      <c r="V135" s="1"/>
      <c r="W135" s="47"/>
      <c r="X135" s="1">
        <f t="shared" si="3"/>
        <v>583.56164383561645</v>
      </c>
      <c r="Y135" s="12"/>
      <c r="Z135" s="12" t="s">
        <v>963</v>
      </c>
    </row>
    <row r="136" spans="1:26" s="7" customFormat="1" ht="19.5" customHeight="1" x14ac:dyDescent="0.25">
      <c r="A136" s="12" t="s">
        <v>391</v>
      </c>
      <c r="B136" s="12" t="s">
        <v>392</v>
      </c>
      <c r="C136" s="35" t="s">
        <v>393</v>
      </c>
      <c r="D136" s="12" t="s">
        <v>82</v>
      </c>
      <c r="E136" s="12" t="s">
        <v>87</v>
      </c>
      <c r="F136" s="12" t="s">
        <v>69</v>
      </c>
      <c r="G136" s="13">
        <v>45075</v>
      </c>
      <c r="H136" s="13">
        <v>45805</v>
      </c>
      <c r="I136" s="1">
        <v>1500</v>
      </c>
      <c r="J136" s="1">
        <v>0.40547945205479452</v>
      </c>
      <c r="K136" s="1">
        <v>608.21917808219177</v>
      </c>
      <c r="L136" s="1">
        <f>'Non Panel'!L136+Panel!L136</f>
        <v>65</v>
      </c>
      <c r="M136" s="1">
        <f>'Non Panel'!M136+Panel!M136</f>
        <v>0</v>
      </c>
      <c r="N136" s="1">
        <f>'Non Panel'!N136+Panel!N136</f>
        <v>0</v>
      </c>
      <c r="O136" s="1"/>
      <c r="P136" s="1"/>
      <c r="Q136" s="1"/>
      <c r="R136" s="1"/>
      <c r="S136" s="1"/>
      <c r="T136" s="1"/>
      <c r="U136" s="1"/>
      <c r="V136" s="1"/>
      <c r="W136" s="47"/>
      <c r="X136" s="1">
        <f t="shared" si="3"/>
        <v>543.21917808219177</v>
      </c>
      <c r="Y136" s="12"/>
      <c r="Z136" s="12" t="s">
        <v>963</v>
      </c>
    </row>
    <row r="137" spans="1:26" s="7" customFormat="1" ht="19.5" customHeight="1" x14ac:dyDescent="0.25">
      <c r="A137" s="12" t="s">
        <v>418</v>
      </c>
      <c r="B137" s="12" t="s">
        <v>419</v>
      </c>
      <c r="C137" s="30" t="s">
        <v>420</v>
      </c>
      <c r="D137" s="12" t="s">
        <v>82</v>
      </c>
      <c r="E137" s="12" t="s">
        <v>87</v>
      </c>
      <c r="F137" s="12" t="s">
        <v>78</v>
      </c>
      <c r="G137" s="13">
        <v>45083</v>
      </c>
      <c r="H137" s="13">
        <v>45813</v>
      </c>
      <c r="I137" s="1">
        <v>1500</v>
      </c>
      <c r="J137" s="1">
        <v>0.42739726027397262</v>
      </c>
      <c r="K137" s="1">
        <v>641.09589041095899</v>
      </c>
      <c r="L137" s="1">
        <f>'Non Panel'!L137+Panel!L137</f>
        <v>276</v>
      </c>
      <c r="M137" s="1">
        <f>'Non Panel'!M137+Panel!M137</f>
        <v>0</v>
      </c>
      <c r="N137" s="1">
        <f>'Non Panel'!N137+Panel!N137</f>
        <v>0</v>
      </c>
      <c r="O137" s="1"/>
      <c r="P137" s="1"/>
      <c r="Q137" s="1"/>
      <c r="R137" s="1"/>
      <c r="S137" s="1"/>
      <c r="T137" s="1"/>
      <c r="U137" s="1"/>
      <c r="V137" s="1"/>
      <c r="W137" s="47"/>
      <c r="X137" s="1">
        <f t="shared" si="3"/>
        <v>365.09589041095899</v>
      </c>
      <c r="Y137" s="12"/>
      <c r="Z137" s="12" t="s">
        <v>963</v>
      </c>
    </row>
    <row r="138" spans="1:26" s="7" customFormat="1" ht="19.5" customHeight="1" x14ac:dyDescent="0.25">
      <c r="A138" s="11" t="s">
        <v>431</v>
      </c>
      <c r="B138" s="12" t="s">
        <v>386</v>
      </c>
      <c r="C138" s="30" t="s">
        <v>934</v>
      </c>
      <c r="D138" s="12" t="s">
        <v>82</v>
      </c>
      <c r="E138" s="12" t="s">
        <v>87</v>
      </c>
      <c r="F138" s="12" t="s">
        <v>78</v>
      </c>
      <c r="G138" s="13">
        <v>45180</v>
      </c>
      <c r="H138" s="13">
        <v>45912</v>
      </c>
      <c r="I138" s="1">
        <v>1500</v>
      </c>
      <c r="J138" s="1">
        <v>0.69863013698630139</v>
      </c>
      <c r="K138" s="1">
        <v>1047.9452054794522</v>
      </c>
      <c r="L138" s="1">
        <f>'Non Panel'!L138+Panel!L138</f>
        <v>158</v>
      </c>
      <c r="M138" s="1">
        <f>'Non Panel'!M138+Panel!M138</f>
        <v>0</v>
      </c>
      <c r="N138" s="1">
        <f>'Non Panel'!N138+Panel!N138</f>
        <v>0</v>
      </c>
      <c r="O138" s="1"/>
      <c r="P138" s="1"/>
      <c r="Q138" s="1"/>
      <c r="R138" s="1"/>
      <c r="S138" s="1"/>
      <c r="T138" s="1"/>
      <c r="U138" s="1"/>
      <c r="V138" s="1"/>
      <c r="W138" s="47"/>
      <c r="X138" s="1">
        <f t="shared" si="3"/>
        <v>889.94520547945217</v>
      </c>
      <c r="Y138" s="12"/>
      <c r="Z138" s="12" t="s">
        <v>963</v>
      </c>
    </row>
    <row r="139" spans="1:26" s="7" customFormat="1" ht="19.5" customHeight="1" x14ac:dyDescent="0.25">
      <c r="A139" s="32" t="s">
        <v>434</v>
      </c>
      <c r="B139" s="33" t="s">
        <v>435</v>
      </c>
      <c r="C139" s="30" t="s">
        <v>933</v>
      </c>
      <c r="D139" s="12" t="s">
        <v>59</v>
      </c>
      <c r="E139" s="12" t="s">
        <v>35</v>
      </c>
      <c r="F139" s="12" t="s">
        <v>36</v>
      </c>
      <c r="G139" s="13">
        <v>45187</v>
      </c>
      <c r="H139" s="13">
        <v>45917</v>
      </c>
      <c r="I139" s="1">
        <v>1500</v>
      </c>
      <c r="J139" s="1">
        <v>0.71232876712328763</v>
      </c>
      <c r="K139" s="1">
        <v>1068.4931506849314</v>
      </c>
      <c r="L139" s="1">
        <f>'Non Panel'!L139+Panel!L139</f>
        <v>96</v>
      </c>
      <c r="M139" s="1">
        <f>'Non Panel'!M139+Panel!M139</f>
        <v>0</v>
      </c>
      <c r="N139" s="1">
        <f>'Non Panel'!N139+Panel!N139</f>
        <v>0</v>
      </c>
      <c r="O139" s="1"/>
      <c r="P139" s="1"/>
      <c r="Q139" s="1"/>
      <c r="R139" s="1"/>
      <c r="S139" s="1"/>
      <c r="T139" s="1"/>
      <c r="U139" s="1"/>
      <c r="V139" s="1"/>
      <c r="W139" s="47"/>
      <c r="X139" s="1">
        <f t="shared" si="3"/>
        <v>972.49315068493138</v>
      </c>
      <c r="Y139" s="1"/>
      <c r="Z139" s="12" t="s">
        <v>963</v>
      </c>
    </row>
    <row r="140" spans="1:26" s="7" customFormat="1" ht="19.5" customHeight="1" x14ac:dyDescent="0.25">
      <c r="A140" s="11" t="s">
        <v>877</v>
      </c>
      <c r="B140" s="12" t="s">
        <v>878</v>
      </c>
      <c r="C140" s="36" t="s">
        <v>879</v>
      </c>
      <c r="D140" s="12" t="s">
        <v>82</v>
      </c>
      <c r="E140" s="12" t="s">
        <v>87</v>
      </c>
      <c r="F140" s="18" t="s">
        <v>78</v>
      </c>
      <c r="G140" s="15">
        <v>45208</v>
      </c>
      <c r="H140" s="13">
        <v>45938</v>
      </c>
      <c r="I140" s="1">
        <v>1500</v>
      </c>
      <c r="J140" s="1">
        <v>0.76986301369863008</v>
      </c>
      <c r="K140" s="1">
        <v>1154.794520547945</v>
      </c>
      <c r="L140" s="1">
        <f>'Non Panel'!L140+Panel!L140</f>
        <v>0</v>
      </c>
      <c r="M140" s="1">
        <f>'Non Panel'!M140+Panel!M140</f>
        <v>0</v>
      </c>
      <c r="N140" s="1">
        <f>'Non Panel'!N140+Panel!N140</f>
        <v>0</v>
      </c>
      <c r="O140" s="1"/>
      <c r="P140" s="1"/>
      <c r="Q140" s="1"/>
      <c r="R140" s="1"/>
      <c r="S140" s="1"/>
      <c r="T140" s="1"/>
      <c r="U140" s="1"/>
      <c r="V140" s="1"/>
      <c r="W140" s="47"/>
      <c r="X140" s="1">
        <f t="shared" si="3"/>
        <v>1154.794520547945</v>
      </c>
      <c r="Y140" s="12"/>
      <c r="Z140" s="12" t="s">
        <v>963</v>
      </c>
    </row>
    <row r="141" spans="1:26" s="7" customFormat="1" ht="19.5" customHeight="1" x14ac:dyDescent="0.25">
      <c r="A141" s="11" t="s">
        <v>880</v>
      </c>
      <c r="B141" s="12" t="s">
        <v>881</v>
      </c>
      <c r="C141" s="36" t="s">
        <v>882</v>
      </c>
      <c r="D141" s="12" t="s">
        <v>82</v>
      </c>
      <c r="E141" s="12" t="s">
        <v>87</v>
      </c>
      <c r="F141" s="18" t="s">
        <v>78</v>
      </c>
      <c r="G141" s="15">
        <v>45229</v>
      </c>
      <c r="H141" s="13">
        <v>45960</v>
      </c>
      <c r="I141" s="1">
        <v>1500</v>
      </c>
      <c r="J141" s="1">
        <v>0.83013698630136989</v>
      </c>
      <c r="K141" s="1">
        <v>1245.2054794520548</v>
      </c>
      <c r="L141" s="1">
        <f>'Non Panel'!L141+Panel!L141</f>
        <v>0</v>
      </c>
      <c r="M141" s="1">
        <f>'Non Panel'!M141+Panel!M141</f>
        <v>0</v>
      </c>
      <c r="N141" s="1">
        <f>'Non Panel'!N141+Panel!N141</f>
        <v>0</v>
      </c>
      <c r="O141" s="1"/>
      <c r="P141" s="1"/>
      <c r="Q141" s="1"/>
      <c r="R141" s="1"/>
      <c r="S141" s="1"/>
      <c r="T141" s="1"/>
      <c r="U141" s="1"/>
      <c r="V141" s="1"/>
      <c r="W141" s="47"/>
      <c r="X141" s="1">
        <f t="shared" si="3"/>
        <v>1245.2054794520548</v>
      </c>
      <c r="Y141" s="12"/>
      <c r="Z141" s="12" t="s">
        <v>963</v>
      </c>
    </row>
    <row r="142" spans="1:26" s="7" customFormat="1" ht="18.5" customHeight="1" x14ac:dyDescent="0.25">
      <c r="A142" s="11" t="s">
        <v>842</v>
      </c>
      <c r="B142" s="12" t="s">
        <v>845</v>
      </c>
      <c r="C142" s="30" t="s">
        <v>937</v>
      </c>
      <c r="D142" s="12" t="s">
        <v>82</v>
      </c>
      <c r="E142" s="12" t="s">
        <v>87</v>
      </c>
      <c r="F142" s="12" t="s">
        <v>69</v>
      </c>
      <c r="G142" s="13">
        <v>45229</v>
      </c>
      <c r="H142" s="13">
        <v>45960</v>
      </c>
      <c r="I142" s="1">
        <v>1500</v>
      </c>
      <c r="J142" s="1">
        <v>0.83013698630136989</v>
      </c>
      <c r="K142" s="1">
        <v>1245.2054794520548</v>
      </c>
      <c r="L142" s="1">
        <f>'Non Panel'!L142+Panel!L142</f>
        <v>0</v>
      </c>
      <c r="M142" s="1">
        <f>'Non Panel'!M142+Panel!M142</f>
        <v>0</v>
      </c>
      <c r="N142" s="1">
        <f>'Non Panel'!N142+Panel!N142</f>
        <v>0</v>
      </c>
      <c r="O142" s="1"/>
      <c r="P142" s="1"/>
      <c r="Q142" s="1"/>
      <c r="R142" s="1"/>
      <c r="S142" s="1"/>
      <c r="T142" s="1"/>
      <c r="U142" s="1"/>
      <c r="V142" s="1"/>
      <c r="W142" s="47"/>
      <c r="X142" s="1">
        <f t="shared" si="3"/>
        <v>1245.2054794520548</v>
      </c>
      <c r="Y142" s="12"/>
      <c r="Z142" s="12" t="s">
        <v>963</v>
      </c>
    </row>
    <row r="143" spans="1:26" s="7" customFormat="1" ht="19.5" customHeight="1" x14ac:dyDescent="0.25">
      <c r="A143" s="11" t="s">
        <v>849</v>
      </c>
      <c r="B143" s="12" t="s">
        <v>850</v>
      </c>
      <c r="C143" s="30" t="s">
        <v>851</v>
      </c>
      <c r="D143" s="12" t="s">
        <v>82</v>
      </c>
      <c r="E143" s="12" t="s">
        <v>87</v>
      </c>
      <c r="F143" s="12" t="s">
        <v>69</v>
      </c>
      <c r="G143" s="13">
        <v>45254</v>
      </c>
      <c r="H143" s="13">
        <v>45987</v>
      </c>
      <c r="I143" s="1">
        <v>1500</v>
      </c>
      <c r="J143" s="1">
        <v>0.90410958904109584</v>
      </c>
      <c r="K143" s="1">
        <v>1356.1643835616437</v>
      </c>
      <c r="L143" s="1">
        <f>'Non Panel'!L143+Panel!L143</f>
        <v>90</v>
      </c>
      <c r="M143" s="1">
        <f>'Non Panel'!M143+Panel!M143</f>
        <v>0</v>
      </c>
      <c r="N143" s="1">
        <f>'Non Panel'!N143+Panel!N143</f>
        <v>0</v>
      </c>
      <c r="O143" s="1"/>
      <c r="P143" s="1"/>
      <c r="Q143" s="1"/>
      <c r="R143" s="1"/>
      <c r="S143" s="1"/>
      <c r="T143" s="1"/>
      <c r="U143" s="1"/>
      <c r="V143" s="1"/>
      <c r="W143" s="47"/>
      <c r="X143" s="1">
        <f t="shared" si="3"/>
        <v>1266.1643835616437</v>
      </c>
      <c r="Y143" s="12"/>
      <c r="Z143" s="12" t="s">
        <v>963</v>
      </c>
    </row>
    <row r="144" spans="1:26" s="7" customFormat="1" ht="19.5" customHeight="1" x14ac:dyDescent="0.25">
      <c r="A144" s="11" t="s">
        <v>440</v>
      </c>
      <c r="B144" s="12" t="s">
        <v>441</v>
      </c>
      <c r="C144" s="35" t="s">
        <v>983</v>
      </c>
      <c r="D144" s="12" t="s">
        <v>82</v>
      </c>
      <c r="E144" s="12" t="s">
        <v>68</v>
      </c>
      <c r="F144" s="12" t="s">
        <v>152</v>
      </c>
      <c r="G144" s="13">
        <v>45278</v>
      </c>
      <c r="H144" s="13">
        <v>46008</v>
      </c>
      <c r="I144" s="1">
        <v>1500</v>
      </c>
      <c r="J144" s="1">
        <v>0.9616438356164384</v>
      </c>
      <c r="K144" s="1">
        <v>1442.4657534246576</v>
      </c>
      <c r="L144" s="1">
        <f>'Non Panel'!L144+Panel!L144</f>
        <v>137</v>
      </c>
      <c r="M144" s="1">
        <f>'Non Panel'!M144+Panel!M144</f>
        <v>0</v>
      </c>
      <c r="N144" s="1">
        <f>'Non Panel'!N144+Panel!N144</f>
        <v>0</v>
      </c>
      <c r="O144" s="1"/>
      <c r="P144" s="1"/>
      <c r="Q144" s="1"/>
      <c r="R144" s="1"/>
      <c r="S144" s="1"/>
      <c r="T144" s="1"/>
      <c r="U144" s="1"/>
      <c r="V144" s="1"/>
      <c r="W144" s="47"/>
      <c r="X144" s="1">
        <f t="shared" si="3"/>
        <v>1305.4657534246576</v>
      </c>
      <c r="Y144" s="12"/>
      <c r="Z144" s="12" t="s">
        <v>963</v>
      </c>
    </row>
    <row r="145" spans="1:26" s="7" customFormat="1" ht="19.5" customHeight="1" x14ac:dyDescent="0.25">
      <c r="A145" s="11" t="s">
        <v>442</v>
      </c>
      <c r="B145" s="12" t="s">
        <v>443</v>
      </c>
      <c r="C145" s="35" t="s">
        <v>984</v>
      </c>
      <c r="D145" s="12" t="s">
        <v>82</v>
      </c>
      <c r="E145" s="12" t="s">
        <v>87</v>
      </c>
      <c r="F145" s="12" t="s">
        <v>78</v>
      </c>
      <c r="G145" s="13">
        <v>45320</v>
      </c>
      <c r="H145" s="13">
        <v>46050</v>
      </c>
      <c r="I145" s="1">
        <v>1500</v>
      </c>
      <c r="J145" s="1">
        <v>1</v>
      </c>
      <c r="K145" s="1">
        <v>1500</v>
      </c>
      <c r="L145" s="1">
        <f>'Non Panel'!L145+Panel!L145</f>
        <v>0</v>
      </c>
      <c r="M145" s="1">
        <f>'Non Panel'!M145+Panel!M145</f>
        <v>0</v>
      </c>
      <c r="N145" s="1">
        <f>'Non Panel'!N145+Panel!N145</f>
        <v>0</v>
      </c>
      <c r="O145" s="1"/>
      <c r="P145" s="1"/>
      <c r="Q145" s="1"/>
      <c r="R145" s="1"/>
      <c r="S145" s="1"/>
      <c r="T145" s="1"/>
      <c r="U145" s="1"/>
      <c r="V145" s="1"/>
      <c r="W145" s="47"/>
      <c r="X145" s="1">
        <f t="shared" si="3"/>
        <v>1500</v>
      </c>
      <c r="Y145" s="12"/>
      <c r="Z145" s="12" t="s">
        <v>963</v>
      </c>
    </row>
    <row r="146" spans="1:26" s="7" customFormat="1" ht="19.5" customHeight="1" x14ac:dyDescent="0.25">
      <c r="A146" s="11" t="s">
        <v>829</v>
      </c>
      <c r="B146" s="12" t="s">
        <v>831</v>
      </c>
      <c r="C146" s="35" t="s">
        <v>985</v>
      </c>
      <c r="D146" s="12" t="s">
        <v>82</v>
      </c>
      <c r="E146" s="12" t="s">
        <v>87</v>
      </c>
      <c r="F146" s="12" t="s">
        <v>78</v>
      </c>
      <c r="G146" s="13">
        <v>45348</v>
      </c>
      <c r="H146" s="13">
        <v>45869</v>
      </c>
      <c r="I146" s="1">
        <v>1500</v>
      </c>
      <c r="J146" s="1">
        <v>0.58082191780821912</v>
      </c>
      <c r="K146" s="1">
        <v>871.23287671232868</v>
      </c>
      <c r="L146" s="1">
        <f>'Non Panel'!L146+Panel!L146</f>
        <v>34</v>
      </c>
      <c r="M146" s="1">
        <f>'Non Panel'!M146+Panel!M146</f>
        <v>0</v>
      </c>
      <c r="N146" s="1">
        <f>'Non Panel'!N146+Panel!N146</f>
        <v>0</v>
      </c>
      <c r="O146" s="1"/>
      <c r="P146" s="1"/>
      <c r="Q146" s="1"/>
      <c r="R146" s="1"/>
      <c r="S146" s="1"/>
      <c r="T146" s="1"/>
      <c r="U146" s="1"/>
      <c r="V146" s="1"/>
      <c r="W146" s="47"/>
      <c r="X146" s="1">
        <f t="shared" si="3"/>
        <v>837.23287671232868</v>
      </c>
      <c r="Y146" s="12"/>
      <c r="Z146" s="12" t="s">
        <v>963</v>
      </c>
    </row>
    <row r="147" spans="1:26" s="7" customFormat="1" ht="19.5" customHeight="1" x14ac:dyDescent="0.25">
      <c r="A147" s="11" t="s">
        <v>830</v>
      </c>
      <c r="B147" s="12" t="s">
        <v>832</v>
      </c>
      <c r="C147" s="35" t="s">
        <v>986</v>
      </c>
      <c r="D147" s="12" t="s">
        <v>82</v>
      </c>
      <c r="E147" s="12" t="s">
        <v>87</v>
      </c>
      <c r="F147" s="12" t="s">
        <v>69</v>
      </c>
      <c r="G147" s="13">
        <v>45348</v>
      </c>
      <c r="H147" s="13">
        <v>45869</v>
      </c>
      <c r="I147" s="1">
        <v>1500</v>
      </c>
      <c r="J147" s="1">
        <v>0.58082191780821912</v>
      </c>
      <c r="K147" s="1">
        <v>871.23287671232868</v>
      </c>
      <c r="L147" s="1">
        <f>'Non Panel'!L147+Panel!L147</f>
        <v>644</v>
      </c>
      <c r="M147" s="1">
        <f>'Non Panel'!M147+Panel!M147</f>
        <v>0</v>
      </c>
      <c r="N147" s="1">
        <f>'Non Panel'!N147+Panel!N147</f>
        <v>0</v>
      </c>
      <c r="O147" s="1"/>
      <c r="P147" s="1"/>
      <c r="Q147" s="1"/>
      <c r="R147" s="1"/>
      <c r="S147" s="1"/>
      <c r="T147" s="1"/>
      <c r="U147" s="1"/>
      <c r="V147" s="1"/>
      <c r="W147" s="47"/>
      <c r="X147" s="1">
        <f t="shared" ref="X147:X210" si="4">K147-(SUM(L147:W147))</f>
        <v>227.23287671232868</v>
      </c>
      <c r="Y147" s="12"/>
      <c r="Z147" s="12" t="s">
        <v>963</v>
      </c>
    </row>
    <row r="148" spans="1:26" s="7" customFormat="1" ht="19.5" customHeight="1" x14ac:dyDescent="0.25">
      <c r="A148" s="11" t="s">
        <v>854</v>
      </c>
      <c r="B148" s="12" t="s">
        <v>855</v>
      </c>
      <c r="C148" s="38" t="s">
        <v>931</v>
      </c>
      <c r="D148" s="12" t="s">
        <v>82</v>
      </c>
      <c r="E148" s="12" t="s">
        <v>87</v>
      </c>
      <c r="F148" s="12" t="s">
        <v>110</v>
      </c>
      <c r="G148" s="13">
        <v>45397</v>
      </c>
      <c r="H148" s="13">
        <v>46127</v>
      </c>
      <c r="I148" s="1">
        <v>1500</v>
      </c>
      <c r="J148" s="1">
        <v>1</v>
      </c>
      <c r="K148" s="1">
        <v>1500</v>
      </c>
      <c r="L148" s="1">
        <f>'Non Panel'!L148+Panel!L148</f>
        <v>237</v>
      </c>
      <c r="M148" s="1">
        <f>'Non Panel'!M148+Panel!M148</f>
        <v>0</v>
      </c>
      <c r="N148" s="1">
        <f>'Non Panel'!N148+Panel!N148</f>
        <v>0</v>
      </c>
      <c r="O148" s="1"/>
      <c r="P148" s="1"/>
      <c r="Q148" s="1"/>
      <c r="R148" s="1"/>
      <c r="S148" s="1"/>
      <c r="T148" s="1"/>
      <c r="U148" s="1"/>
      <c r="V148" s="1"/>
      <c r="W148" s="47"/>
      <c r="X148" s="1">
        <f t="shared" si="4"/>
        <v>1263</v>
      </c>
      <c r="Y148" s="12"/>
      <c r="Z148" s="12" t="s">
        <v>963</v>
      </c>
    </row>
    <row r="149" spans="1:26" s="7" customFormat="1" ht="19.5" customHeight="1" x14ac:dyDescent="0.25">
      <c r="A149" s="11" t="s">
        <v>992</v>
      </c>
      <c r="B149" s="12" t="s">
        <v>993</v>
      </c>
      <c r="C149" s="38" t="s">
        <v>987</v>
      </c>
      <c r="D149" s="12" t="s">
        <v>82</v>
      </c>
      <c r="E149" s="12" t="s">
        <v>988</v>
      </c>
      <c r="F149" s="12" t="s">
        <v>989</v>
      </c>
      <c r="G149" s="13">
        <v>45444</v>
      </c>
      <c r="H149" s="13">
        <v>45808</v>
      </c>
      <c r="I149" s="1">
        <v>1500</v>
      </c>
      <c r="J149" s="1">
        <v>0.41369863013698632</v>
      </c>
      <c r="K149" s="1">
        <v>620.54794520547944</v>
      </c>
      <c r="L149" s="1">
        <f>'Non Panel'!L149+Panel!L149</f>
        <v>0</v>
      </c>
      <c r="M149" s="1">
        <f>'Non Panel'!M149+Panel!M149</f>
        <v>0</v>
      </c>
      <c r="N149" s="1">
        <f>'Non Panel'!N149+Panel!N149</f>
        <v>0</v>
      </c>
      <c r="O149" s="1"/>
      <c r="P149" s="1"/>
      <c r="Q149" s="1"/>
      <c r="R149" s="1"/>
      <c r="S149" s="1"/>
      <c r="T149" s="1"/>
      <c r="U149" s="1"/>
      <c r="V149" s="1"/>
      <c r="W149" s="47"/>
      <c r="X149" s="1">
        <f t="shared" si="4"/>
        <v>620.54794520547944</v>
      </c>
      <c r="Y149" s="12"/>
      <c r="Z149" s="12" t="s">
        <v>963</v>
      </c>
    </row>
    <row r="150" spans="1:26" s="7" customFormat="1" ht="19.5" customHeight="1" x14ac:dyDescent="0.25">
      <c r="A150" s="11" t="s">
        <v>1011</v>
      </c>
      <c r="B150" s="12" t="s">
        <v>1012</v>
      </c>
      <c r="C150" s="38" t="s">
        <v>990</v>
      </c>
      <c r="D150" s="12" t="s">
        <v>59</v>
      </c>
      <c r="E150" s="12" t="s">
        <v>35</v>
      </c>
      <c r="F150" s="12" t="s">
        <v>989</v>
      </c>
      <c r="G150" s="13">
        <v>45448</v>
      </c>
      <c r="H150" s="13">
        <v>45812</v>
      </c>
      <c r="I150" s="1">
        <v>1500</v>
      </c>
      <c r="J150" s="1">
        <v>0.42465753424657532</v>
      </c>
      <c r="K150" s="1">
        <v>636.98630136986299</v>
      </c>
      <c r="L150" s="1">
        <f>'Non Panel'!L150+Panel!L150</f>
        <v>0</v>
      </c>
      <c r="M150" s="1">
        <f>'Non Panel'!M150+Panel!M150</f>
        <v>0</v>
      </c>
      <c r="N150" s="1">
        <f>'Non Panel'!N150+Panel!N150</f>
        <v>0</v>
      </c>
      <c r="O150" s="1"/>
      <c r="P150" s="1"/>
      <c r="Q150" s="1"/>
      <c r="R150" s="1"/>
      <c r="S150" s="1"/>
      <c r="T150" s="1"/>
      <c r="U150" s="1"/>
      <c r="V150" s="1"/>
      <c r="W150" s="47"/>
      <c r="X150" s="1">
        <f t="shared" si="4"/>
        <v>636.98630136986299</v>
      </c>
      <c r="Y150" s="12"/>
      <c r="Z150" s="12" t="s">
        <v>963</v>
      </c>
    </row>
    <row r="151" spans="1:26" s="7" customFormat="1" ht="19.5" customHeight="1" x14ac:dyDescent="0.25">
      <c r="A151" s="11" t="s">
        <v>912</v>
      </c>
      <c r="B151" s="12" t="s">
        <v>920</v>
      </c>
      <c r="C151" s="38" t="s">
        <v>927</v>
      </c>
      <c r="D151" s="12" t="s">
        <v>82</v>
      </c>
      <c r="E151" s="12" t="s">
        <v>87</v>
      </c>
      <c r="F151" s="12" t="s">
        <v>110</v>
      </c>
      <c r="G151" s="13">
        <v>45505</v>
      </c>
      <c r="H151" s="13">
        <v>45869</v>
      </c>
      <c r="I151" s="1">
        <v>1500</v>
      </c>
      <c r="J151" s="1">
        <v>0.58082191780821912</v>
      </c>
      <c r="K151" s="1">
        <v>871.23287671232868</v>
      </c>
      <c r="L151" s="1">
        <f>'Non Panel'!L151+Panel!L151</f>
        <v>0</v>
      </c>
      <c r="M151" s="1">
        <f>'Non Panel'!M151+Panel!M151</f>
        <v>0</v>
      </c>
      <c r="N151" s="1">
        <f>'Non Panel'!N151+Panel!N151</f>
        <v>0</v>
      </c>
      <c r="O151" s="1"/>
      <c r="P151" s="1"/>
      <c r="Q151" s="1"/>
      <c r="R151" s="1"/>
      <c r="S151" s="1"/>
      <c r="T151" s="1"/>
      <c r="U151" s="1"/>
      <c r="V151" s="1"/>
      <c r="W151" s="47"/>
      <c r="X151" s="1">
        <f t="shared" si="4"/>
        <v>871.23287671232868</v>
      </c>
      <c r="Y151" s="12"/>
      <c r="Z151" s="12" t="s">
        <v>963</v>
      </c>
    </row>
    <row r="152" spans="1:26" s="7" customFormat="1" ht="19.5" customHeight="1" x14ac:dyDescent="0.25">
      <c r="A152" s="11" t="s">
        <v>901</v>
      </c>
      <c r="B152" s="12" t="s">
        <v>902</v>
      </c>
      <c r="C152" s="39" t="s">
        <v>903</v>
      </c>
      <c r="D152" s="12" t="s">
        <v>82</v>
      </c>
      <c r="E152" s="12" t="s">
        <v>87</v>
      </c>
      <c r="F152" s="12" t="s">
        <v>78</v>
      </c>
      <c r="G152" s="13">
        <v>45505</v>
      </c>
      <c r="H152" s="13">
        <v>45869</v>
      </c>
      <c r="I152" s="1">
        <v>1500</v>
      </c>
      <c r="J152" s="1">
        <v>0.58082191780821912</v>
      </c>
      <c r="K152" s="1">
        <v>871.23287671232868</v>
      </c>
      <c r="L152" s="1">
        <f>'Non Panel'!L152+Panel!L152</f>
        <v>42</v>
      </c>
      <c r="M152" s="1">
        <f>'Non Panel'!M152+Panel!M152</f>
        <v>0</v>
      </c>
      <c r="N152" s="1">
        <f>'Non Panel'!N152+Panel!N152</f>
        <v>0</v>
      </c>
      <c r="O152" s="1"/>
      <c r="P152" s="1"/>
      <c r="Q152" s="1"/>
      <c r="R152" s="1"/>
      <c r="S152" s="1"/>
      <c r="T152" s="1"/>
      <c r="U152" s="1"/>
      <c r="V152" s="1"/>
      <c r="W152" s="47"/>
      <c r="X152" s="1">
        <f t="shared" si="4"/>
        <v>829.23287671232868</v>
      </c>
      <c r="Y152" s="12"/>
      <c r="Z152" s="12" t="s">
        <v>963</v>
      </c>
    </row>
    <row r="153" spans="1:26" s="7" customFormat="1" ht="19.5" customHeight="1" x14ac:dyDescent="0.25">
      <c r="A153" s="11" t="s">
        <v>906</v>
      </c>
      <c r="B153" s="12" t="s">
        <v>907</v>
      </c>
      <c r="C153" s="39" t="s">
        <v>928</v>
      </c>
      <c r="D153" s="12" t="s">
        <v>82</v>
      </c>
      <c r="E153" s="12" t="s">
        <v>87</v>
      </c>
      <c r="F153" s="12" t="s">
        <v>78</v>
      </c>
      <c r="G153" s="13">
        <v>45540</v>
      </c>
      <c r="H153" s="13">
        <v>45904</v>
      </c>
      <c r="I153" s="1">
        <v>1500</v>
      </c>
      <c r="J153" s="1">
        <v>0.67671232876712328</v>
      </c>
      <c r="K153" s="1">
        <v>1015.068493150685</v>
      </c>
      <c r="L153" s="1">
        <f>'Non Panel'!L153+Panel!L153</f>
        <v>88</v>
      </c>
      <c r="M153" s="1">
        <f>'Non Panel'!M153+Panel!M153</f>
        <v>0</v>
      </c>
      <c r="N153" s="1">
        <f>'Non Panel'!N153+Panel!N153</f>
        <v>0</v>
      </c>
      <c r="O153" s="1"/>
      <c r="P153" s="1"/>
      <c r="Q153" s="1"/>
      <c r="R153" s="1"/>
      <c r="S153" s="1"/>
      <c r="T153" s="1"/>
      <c r="U153" s="1"/>
      <c r="V153" s="1"/>
      <c r="W153" s="47"/>
      <c r="X153" s="1">
        <f t="shared" si="4"/>
        <v>927.06849315068496</v>
      </c>
      <c r="Y153" s="12"/>
      <c r="Z153" s="12" t="s">
        <v>963</v>
      </c>
    </row>
    <row r="154" spans="1:26" s="7" customFormat="1" ht="19.5" customHeight="1" x14ac:dyDescent="0.25">
      <c r="A154" s="11" t="s">
        <v>910</v>
      </c>
      <c r="B154" s="12" t="s">
        <v>911</v>
      </c>
      <c r="C154" s="39" t="s">
        <v>929</v>
      </c>
      <c r="D154" s="12" t="s">
        <v>82</v>
      </c>
      <c r="E154" s="12" t="s">
        <v>87</v>
      </c>
      <c r="F154" s="12" t="s">
        <v>69</v>
      </c>
      <c r="G154" s="13">
        <v>45582</v>
      </c>
      <c r="H154" s="13">
        <v>45946</v>
      </c>
      <c r="I154" s="1">
        <v>1500</v>
      </c>
      <c r="J154" s="1">
        <v>0.79178082191780819</v>
      </c>
      <c r="K154" s="1">
        <v>1187.6712328767123</v>
      </c>
      <c r="L154" s="1">
        <f>'Non Panel'!L154+Panel!L154</f>
        <v>35</v>
      </c>
      <c r="M154" s="1">
        <f>'Non Panel'!M154+Panel!M154</f>
        <v>108</v>
      </c>
      <c r="N154" s="1">
        <f>'Non Panel'!N154+Panel!N154</f>
        <v>118</v>
      </c>
      <c r="O154" s="1"/>
      <c r="P154" s="1"/>
      <c r="Q154" s="1"/>
      <c r="R154" s="1"/>
      <c r="S154" s="1"/>
      <c r="T154" s="1"/>
      <c r="U154" s="1"/>
      <c r="V154" s="1"/>
      <c r="W154" s="47"/>
      <c r="X154" s="1">
        <f>K154-(SUM(L154:W154))</f>
        <v>926.67123287671234</v>
      </c>
      <c r="Y154" s="12"/>
      <c r="Z154" s="12" t="s">
        <v>963</v>
      </c>
    </row>
    <row r="155" spans="1:26" s="7" customFormat="1" ht="19.5" customHeight="1" x14ac:dyDescent="0.25">
      <c r="A155" s="11" t="s">
        <v>904</v>
      </c>
      <c r="B155" s="12" t="s">
        <v>905</v>
      </c>
      <c r="C155" s="39" t="s">
        <v>930</v>
      </c>
      <c r="D155" s="12" t="s">
        <v>82</v>
      </c>
      <c r="E155" s="12" t="s">
        <v>863</v>
      </c>
      <c r="F155" s="12" t="s">
        <v>152</v>
      </c>
      <c r="G155" s="13">
        <v>45537</v>
      </c>
      <c r="H155" s="13">
        <v>45689</v>
      </c>
      <c r="I155" s="1">
        <v>1500</v>
      </c>
      <c r="J155" s="1">
        <v>1</v>
      </c>
      <c r="K155" s="1">
        <v>1500</v>
      </c>
      <c r="L155" s="1">
        <f>'Non Panel'!L155+Panel!L155</f>
        <v>0</v>
      </c>
      <c r="M155" s="1">
        <f>'Non Panel'!M155+Panel!M155</f>
        <v>0</v>
      </c>
      <c r="N155" s="1">
        <f>'Non Panel'!N155+Panel!N155</f>
        <v>0</v>
      </c>
      <c r="O155" s="1"/>
      <c r="P155" s="1"/>
      <c r="Q155" s="1"/>
      <c r="R155" s="1"/>
      <c r="S155" s="1"/>
      <c r="T155" s="1"/>
      <c r="U155" s="1"/>
      <c r="V155" s="1"/>
      <c r="W155" s="47"/>
      <c r="X155" s="1">
        <f t="shared" si="4"/>
        <v>1500</v>
      </c>
      <c r="Y155" s="12"/>
      <c r="Z155" s="12" t="s">
        <v>963</v>
      </c>
    </row>
    <row r="156" spans="1:26" ht="20.399999999999999" customHeight="1" x14ac:dyDescent="0.25">
      <c r="A156" s="11" t="s">
        <v>913</v>
      </c>
      <c r="B156" s="12" t="s">
        <v>91</v>
      </c>
      <c r="C156" s="39" t="s">
        <v>92</v>
      </c>
      <c r="D156" s="12" t="s">
        <v>82</v>
      </c>
      <c r="E156" s="12" t="s">
        <v>87</v>
      </c>
      <c r="F156" s="12" t="s">
        <v>69</v>
      </c>
      <c r="G156" s="13">
        <v>45600</v>
      </c>
      <c r="H156" s="13">
        <v>45964</v>
      </c>
      <c r="I156" s="1">
        <v>1500</v>
      </c>
      <c r="J156" s="1">
        <v>0.84109589041095889</v>
      </c>
      <c r="K156" s="1">
        <v>1261.6438356164383</v>
      </c>
      <c r="L156" s="1">
        <f>'Non Panel'!L156+Panel!L156</f>
        <v>0</v>
      </c>
      <c r="M156" s="1">
        <f>'Non Panel'!M156+Panel!M156</f>
        <v>0</v>
      </c>
      <c r="N156" s="1">
        <f>'Non Panel'!N156+Panel!N156</f>
        <v>285</v>
      </c>
      <c r="O156" s="34"/>
      <c r="P156" s="34"/>
      <c r="Q156" s="34"/>
      <c r="R156" s="34"/>
      <c r="S156" s="34"/>
      <c r="T156" s="34"/>
      <c r="U156" s="34"/>
      <c r="V156" s="34"/>
      <c r="W156" s="49"/>
      <c r="X156" s="1">
        <f t="shared" si="4"/>
        <v>976.64383561643831</v>
      </c>
      <c r="Y156" s="34"/>
      <c r="Z156" s="12" t="s">
        <v>963</v>
      </c>
    </row>
    <row r="157" spans="1:26" ht="16.75" customHeight="1" x14ac:dyDescent="0.25">
      <c r="A157" s="11" t="s">
        <v>959</v>
      </c>
      <c r="B157" s="12" t="s">
        <v>960</v>
      </c>
      <c r="C157" s="44" t="s">
        <v>991</v>
      </c>
      <c r="D157" s="12" t="s">
        <v>82</v>
      </c>
      <c r="E157" s="12" t="s">
        <v>87</v>
      </c>
      <c r="F157" s="12" t="s">
        <v>110</v>
      </c>
      <c r="G157" s="13">
        <v>45621</v>
      </c>
      <c r="H157" s="13">
        <v>45712</v>
      </c>
      <c r="I157" s="1">
        <v>1500</v>
      </c>
      <c r="J157" s="1">
        <v>0.15068493150684931</v>
      </c>
      <c r="K157" s="1">
        <v>226.02739726027397</v>
      </c>
      <c r="L157" s="1">
        <f>'Non Panel'!L157+Panel!L157</f>
        <v>0</v>
      </c>
      <c r="M157" s="1">
        <f>'Non Panel'!M157+Panel!M157</f>
        <v>0</v>
      </c>
      <c r="N157" s="1">
        <f>'Non Panel'!N157+Panel!N157</f>
        <v>0</v>
      </c>
      <c r="O157" s="34"/>
      <c r="P157" s="34"/>
      <c r="Q157" s="34"/>
      <c r="R157" s="34"/>
      <c r="S157" s="34"/>
      <c r="T157" s="34"/>
      <c r="U157" s="34"/>
      <c r="V157" s="34"/>
      <c r="W157" s="49"/>
      <c r="X157" s="1">
        <f t="shared" si="4"/>
        <v>226.02739726027397</v>
      </c>
      <c r="Y157" s="34"/>
      <c r="Z157" s="12" t="s">
        <v>963</v>
      </c>
    </row>
    <row r="158" spans="1:26" s="7" customFormat="1" ht="19.5" customHeight="1" x14ac:dyDescent="0.25">
      <c r="A158" s="12" t="s">
        <v>444</v>
      </c>
      <c r="B158" s="12" t="s">
        <v>445</v>
      </c>
      <c r="C158" s="35" t="s">
        <v>446</v>
      </c>
      <c r="D158" s="12" t="s">
        <v>402</v>
      </c>
      <c r="E158" s="12" t="s">
        <v>403</v>
      </c>
      <c r="F158" s="12" t="s">
        <v>404</v>
      </c>
      <c r="G158" s="13">
        <v>42424</v>
      </c>
      <c r="H158" s="13">
        <v>45869</v>
      </c>
      <c r="I158" s="1">
        <v>1000</v>
      </c>
      <c r="J158" s="1">
        <v>0.58082191780821912</v>
      </c>
      <c r="K158" s="1">
        <v>580.82191780821915</v>
      </c>
      <c r="L158" s="1">
        <f>'Non Panel'!L158+Panel!L158</f>
        <v>0</v>
      </c>
      <c r="M158" s="1">
        <f>'Non Panel'!M158+Panel!M158</f>
        <v>0</v>
      </c>
      <c r="N158" s="1">
        <f>'Non Panel'!N158+Panel!N158</f>
        <v>0</v>
      </c>
      <c r="O158" s="1"/>
      <c r="P158" s="1"/>
      <c r="Q158" s="1"/>
      <c r="R158" s="1"/>
      <c r="S158" s="1"/>
      <c r="T158" s="1"/>
      <c r="U158" s="1"/>
      <c r="V158" s="1"/>
      <c r="W158" s="47"/>
      <c r="X158" s="1">
        <f t="shared" si="4"/>
        <v>580.82191780821915</v>
      </c>
      <c r="Y158" s="12"/>
      <c r="Z158" s="12" t="s">
        <v>963</v>
      </c>
    </row>
    <row r="159" spans="1:26" s="7" customFormat="1" ht="19.5" customHeight="1" x14ac:dyDescent="0.25">
      <c r="A159" s="12" t="s">
        <v>447</v>
      </c>
      <c r="B159" s="12" t="s">
        <v>448</v>
      </c>
      <c r="C159" s="35" t="s">
        <v>449</v>
      </c>
      <c r="D159" s="12" t="s">
        <v>402</v>
      </c>
      <c r="E159" s="12" t="s">
        <v>403</v>
      </c>
      <c r="F159" s="12" t="s">
        <v>404</v>
      </c>
      <c r="G159" s="13">
        <v>42452</v>
      </c>
      <c r="H159" s="13">
        <v>45869</v>
      </c>
      <c r="I159" s="1">
        <v>1000</v>
      </c>
      <c r="J159" s="1">
        <v>0.58082191780821912</v>
      </c>
      <c r="K159" s="1">
        <v>580.82191780821915</v>
      </c>
      <c r="L159" s="1">
        <f>'Non Panel'!L159+Panel!L159</f>
        <v>0</v>
      </c>
      <c r="M159" s="1">
        <f>'Non Panel'!M159+Panel!M159</f>
        <v>0</v>
      </c>
      <c r="N159" s="1">
        <f>'Non Panel'!N159+Panel!N159</f>
        <v>0</v>
      </c>
      <c r="O159" s="1"/>
      <c r="P159" s="1"/>
      <c r="Q159" s="1"/>
      <c r="R159" s="1"/>
      <c r="S159" s="1"/>
      <c r="T159" s="1"/>
      <c r="U159" s="1"/>
      <c r="V159" s="1"/>
      <c r="W159" s="47"/>
      <c r="X159" s="1">
        <f t="shared" si="4"/>
        <v>580.82191780821915</v>
      </c>
      <c r="Y159" s="12"/>
      <c r="Z159" s="12" t="s">
        <v>963</v>
      </c>
    </row>
    <row r="160" spans="1:26" s="7" customFormat="1" ht="19.5" customHeight="1" x14ac:dyDescent="0.25">
      <c r="A160" s="12" t="s">
        <v>450</v>
      </c>
      <c r="B160" s="12" t="s">
        <v>451</v>
      </c>
      <c r="C160" s="35" t="s">
        <v>452</v>
      </c>
      <c r="D160" s="12" t="s">
        <v>402</v>
      </c>
      <c r="E160" s="12" t="s">
        <v>403</v>
      </c>
      <c r="F160" s="12" t="s">
        <v>404</v>
      </c>
      <c r="G160" s="13">
        <v>42452</v>
      </c>
      <c r="H160" s="13">
        <v>45869</v>
      </c>
      <c r="I160" s="1">
        <v>1000</v>
      </c>
      <c r="J160" s="1">
        <v>0.58082191780821912</v>
      </c>
      <c r="K160" s="1">
        <v>580.82191780821915</v>
      </c>
      <c r="L160" s="1">
        <f>'Non Panel'!L160+Panel!L160</f>
        <v>51</v>
      </c>
      <c r="M160" s="1">
        <f>'Non Panel'!M160+Panel!M160</f>
        <v>0</v>
      </c>
      <c r="N160" s="1">
        <f>'Non Panel'!N160+Panel!N160</f>
        <v>0</v>
      </c>
      <c r="O160" s="1"/>
      <c r="P160" s="1"/>
      <c r="Q160" s="1"/>
      <c r="R160" s="1"/>
      <c r="S160" s="1"/>
      <c r="T160" s="1"/>
      <c r="U160" s="1"/>
      <c r="V160" s="1"/>
      <c r="W160" s="47"/>
      <c r="X160" s="1">
        <f t="shared" si="4"/>
        <v>529.82191780821915</v>
      </c>
      <c r="Y160" s="12"/>
      <c r="Z160" s="12" t="s">
        <v>963</v>
      </c>
    </row>
    <row r="161" spans="1:26" s="7" customFormat="1" ht="19.5" customHeight="1" x14ac:dyDescent="0.25">
      <c r="A161" s="12" t="s">
        <v>453</v>
      </c>
      <c r="B161" s="12" t="s">
        <v>454</v>
      </c>
      <c r="C161" s="35" t="s">
        <v>455</v>
      </c>
      <c r="D161" s="12" t="s">
        <v>402</v>
      </c>
      <c r="E161" s="12" t="s">
        <v>403</v>
      </c>
      <c r="F161" s="12" t="s">
        <v>404</v>
      </c>
      <c r="G161" s="13">
        <v>42452</v>
      </c>
      <c r="H161" s="13">
        <v>45869</v>
      </c>
      <c r="I161" s="1">
        <v>1000</v>
      </c>
      <c r="J161" s="1">
        <v>0.58082191780821912</v>
      </c>
      <c r="K161" s="1">
        <v>580.82191780821915</v>
      </c>
      <c r="L161" s="1">
        <f>'Non Panel'!L161+Panel!L161</f>
        <v>96</v>
      </c>
      <c r="M161" s="1">
        <f>'Non Panel'!M161+Panel!M161</f>
        <v>0</v>
      </c>
      <c r="N161" s="1">
        <f>'Non Panel'!N161+Panel!N161</f>
        <v>0</v>
      </c>
      <c r="O161" s="1"/>
      <c r="P161" s="1"/>
      <c r="Q161" s="1"/>
      <c r="R161" s="1"/>
      <c r="S161" s="1"/>
      <c r="T161" s="1"/>
      <c r="U161" s="1"/>
      <c r="V161" s="1"/>
      <c r="W161" s="47"/>
      <c r="X161" s="1">
        <f t="shared" si="4"/>
        <v>484.82191780821915</v>
      </c>
      <c r="Y161" s="12"/>
      <c r="Z161" s="12" t="s">
        <v>963</v>
      </c>
    </row>
    <row r="162" spans="1:26" s="7" customFormat="1" ht="19.5" customHeight="1" x14ac:dyDescent="0.25">
      <c r="A162" s="12" t="s">
        <v>456</v>
      </c>
      <c r="B162" s="12" t="s">
        <v>457</v>
      </c>
      <c r="C162" s="35" t="s">
        <v>458</v>
      </c>
      <c r="D162" s="12" t="s">
        <v>402</v>
      </c>
      <c r="E162" s="12" t="s">
        <v>403</v>
      </c>
      <c r="F162" s="12" t="s">
        <v>404</v>
      </c>
      <c r="G162" s="13">
        <v>42452</v>
      </c>
      <c r="H162" s="13">
        <v>45869</v>
      </c>
      <c r="I162" s="1">
        <v>1000</v>
      </c>
      <c r="J162" s="1">
        <v>0.58082191780821912</v>
      </c>
      <c r="K162" s="1">
        <v>580.82191780821915</v>
      </c>
      <c r="L162" s="1">
        <f>'Non Panel'!L162+Panel!L162</f>
        <v>0</v>
      </c>
      <c r="M162" s="1">
        <f>'Non Panel'!M162+Panel!M162</f>
        <v>0</v>
      </c>
      <c r="N162" s="1">
        <f>'Non Panel'!N162+Panel!N162</f>
        <v>0</v>
      </c>
      <c r="O162" s="1"/>
      <c r="P162" s="1"/>
      <c r="Q162" s="1"/>
      <c r="R162" s="1"/>
      <c r="S162" s="1"/>
      <c r="T162" s="1"/>
      <c r="U162" s="1"/>
      <c r="V162" s="1"/>
      <c r="W162" s="47"/>
      <c r="X162" s="1">
        <f t="shared" si="4"/>
        <v>580.82191780821915</v>
      </c>
      <c r="Y162" s="12"/>
      <c r="Z162" s="12" t="s">
        <v>963</v>
      </c>
    </row>
    <row r="163" spans="1:26" s="7" customFormat="1" ht="19.5" customHeight="1" x14ac:dyDescent="0.25">
      <c r="A163" s="12" t="s">
        <v>459</v>
      </c>
      <c r="B163" s="12" t="s">
        <v>460</v>
      </c>
      <c r="C163" s="35" t="s">
        <v>461</v>
      </c>
      <c r="D163" s="12" t="s">
        <v>402</v>
      </c>
      <c r="E163" s="12" t="s">
        <v>403</v>
      </c>
      <c r="F163" s="12" t="s">
        <v>404</v>
      </c>
      <c r="G163" s="13">
        <v>42452</v>
      </c>
      <c r="H163" s="13">
        <v>45869</v>
      </c>
      <c r="I163" s="1">
        <v>1000</v>
      </c>
      <c r="J163" s="1">
        <v>0.58082191780821912</v>
      </c>
      <c r="K163" s="1">
        <v>580.82191780821915</v>
      </c>
      <c r="L163" s="1">
        <f>'Non Panel'!L163+Panel!L163</f>
        <v>0</v>
      </c>
      <c r="M163" s="1">
        <f>'Non Panel'!M163+Panel!M163</f>
        <v>0</v>
      </c>
      <c r="N163" s="1">
        <f>'Non Panel'!N163+Panel!N163</f>
        <v>0</v>
      </c>
      <c r="O163" s="1"/>
      <c r="P163" s="1"/>
      <c r="Q163" s="1"/>
      <c r="R163" s="1"/>
      <c r="S163" s="1"/>
      <c r="T163" s="1"/>
      <c r="U163" s="1"/>
      <c r="V163" s="1"/>
      <c r="W163" s="47"/>
      <c r="X163" s="1">
        <f t="shared" si="4"/>
        <v>580.82191780821915</v>
      </c>
      <c r="Y163" s="12"/>
      <c r="Z163" s="12" t="s">
        <v>963</v>
      </c>
    </row>
    <row r="164" spans="1:26" s="7" customFormat="1" ht="19.5" customHeight="1" x14ac:dyDescent="0.25">
      <c r="A164" s="12" t="s">
        <v>462</v>
      </c>
      <c r="B164" s="12" t="s">
        <v>463</v>
      </c>
      <c r="C164" s="35" t="s">
        <v>464</v>
      </c>
      <c r="D164" s="12" t="s">
        <v>402</v>
      </c>
      <c r="E164" s="12" t="s">
        <v>403</v>
      </c>
      <c r="F164" s="12" t="s">
        <v>404</v>
      </c>
      <c r="G164" s="13">
        <v>42461</v>
      </c>
      <c r="H164" s="13">
        <v>45869</v>
      </c>
      <c r="I164" s="1">
        <v>1000</v>
      </c>
      <c r="J164" s="1">
        <v>0.58082191780821912</v>
      </c>
      <c r="K164" s="1">
        <v>580.82191780821915</v>
      </c>
      <c r="L164" s="1">
        <f>'Non Panel'!L164+Panel!L164</f>
        <v>16</v>
      </c>
      <c r="M164" s="1">
        <f>'Non Panel'!M164+Panel!M164</f>
        <v>0</v>
      </c>
      <c r="N164" s="1">
        <f>'Non Panel'!N164+Panel!N164</f>
        <v>0</v>
      </c>
      <c r="O164" s="1"/>
      <c r="P164" s="1"/>
      <c r="Q164" s="1"/>
      <c r="R164" s="1"/>
      <c r="S164" s="1"/>
      <c r="T164" s="1"/>
      <c r="U164" s="1"/>
      <c r="V164" s="1"/>
      <c r="W164" s="47"/>
      <c r="X164" s="1">
        <f t="shared" si="4"/>
        <v>564.82191780821915</v>
      </c>
      <c r="Y164" s="12"/>
      <c r="Z164" s="12" t="s">
        <v>963</v>
      </c>
    </row>
    <row r="165" spans="1:26" s="7" customFormat="1" ht="19.5" customHeight="1" x14ac:dyDescent="0.25">
      <c r="A165" s="12" t="s">
        <v>465</v>
      </c>
      <c r="B165" s="12" t="s">
        <v>466</v>
      </c>
      <c r="C165" s="35" t="s">
        <v>467</v>
      </c>
      <c r="D165" s="12" t="s">
        <v>402</v>
      </c>
      <c r="E165" s="12" t="s">
        <v>403</v>
      </c>
      <c r="F165" s="12" t="s">
        <v>404</v>
      </c>
      <c r="G165" s="13">
        <v>42461</v>
      </c>
      <c r="H165" s="13">
        <v>45869</v>
      </c>
      <c r="I165" s="1">
        <v>1000</v>
      </c>
      <c r="J165" s="1">
        <v>0.58082191780821912</v>
      </c>
      <c r="K165" s="1">
        <v>580.82191780821915</v>
      </c>
      <c r="L165" s="1">
        <f>'Non Panel'!L165+Panel!L165</f>
        <v>122</v>
      </c>
      <c r="M165" s="1">
        <f>'Non Panel'!M165+Panel!M165</f>
        <v>0</v>
      </c>
      <c r="N165" s="1">
        <f>'Non Panel'!N165+Panel!N165</f>
        <v>0</v>
      </c>
      <c r="O165" s="1"/>
      <c r="P165" s="1"/>
      <c r="Q165" s="1"/>
      <c r="R165" s="1"/>
      <c r="S165" s="1"/>
      <c r="T165" s="1"/>
      <c r="U165" s="1"/>
      <c r="V165" s="1"/>
      <c r="W165" s="47"/>
      <c r="X165" s="1">
        <f t="shared" si="4"/>
        <v>458.82191780821915</v>
      </c>
      <c r="Y165" s="12"/>
      <c r="Z165" s="12" t="s">
        <v>963</v>
      </c>
    </row>
    <row r="166" spans="1:26" s="7" customFormat="1" ht="19.5" customHeight="1" x14ac:dyDescent="0.25">
      <c r="A166" s="12" t="s">
        <v>468</v>
      </c>
      <c r="B166" s="12" t="s">
        <v>469</v>
      </c>
      <c r="C166" s="35" t="s">
        <v>470</v>
      </c>
      <c r="D166" s="12" t="s">
        <v>402</v>
      </c>
      <c r="E166" s="12" t="s">
        <v>403</v>
      </c>
      <c r="F166" s="12" t="s">
        <v>404</v>
      </c>
      <c r="G166" s="13">
        <v>42461</v>
      </c>
      <c r="H166" s="13">
        <v>45869</v>
      </c>
      <c r="I166" s="1">
        <v>1000</v>
      </c>
      <c r="J166" s="1">
        <v>0.58082191780821912</v>
      </c>
      <c r="K166" s="1">
        <v>580.82191780821915</v>
      </c>
      <c r="L166" s="1">
        <f>'Non Panel'!L166+Panel!L166</f>
        <v>0</v>
      </c>
      <c r="M166" s="1">
        <f>'Non Panel'!M166+Panel!M166</f>
        <v>0</v>
      </c>
      <c r="N166" s="1">
        <f>'Non Panel'!N166+Panel!N166</f>
        <v>0</v>
      </c>
      <c r="O166" s="1"/>
      <c r="P166" s="1"/>
      <c r="Q166" s="1"/>
      <c r="R166" s="1"/>
      <c r="S166" s="1"/>
      <c r="T166" s="1"/>
      <c r="U166" s="1"/>
      <c r="V166" s="1"/>
      <c r="W166" s="47"/>
      <c r="X166" s="1">
        <f t="shared" si="4"/>
        <v>580.82191780821915</v>
      </c>
      <c r="Y166" s="12"/>
      <c r="Z166" s="12" t="s">
        <v>963</v>
      </c>
    </row>
    <row r="167" spans="1:26" s="7" customFormat="1" ht="19.5" customHeight="1" x14ac:dyDescent="0.25">
      <c r="A167" s="12" t="s">
        <v>471</v>
      </c>
      <c r="B167" s="12" t="s">
        <v>472</v>
      </c>
      <c r="C167" s="35" t="s">
        <v>473</v>
      </c>
      <c r="D167" s="12" t="s">
        <v>402</v>
      </c>
      <c r="E167" s="12" t="s">
        <v>403</v>
      </c>
      <c r="F167" s="12" t="s">
        <v>404</v>
      </c>
      <c r="G167" s="13">
        <v>42461</v>
      </c>
      <c r="H167" s="13">
        <v>45869</v>
      </c>
      <c r="I167" s="1">
        <v>1000</v>
      </c>
      <c r="J167" s="1">
        <v>0.58082191780821912</v>
      </c>
      <c r="K167" s="1">
        <v>580.82191780821915</v>
      </c>
      <c r="L167" s="1">
        <f>'Non Panel'!L167+Panel!L167</f>
        <v>0</v>
      </c>
      <c r="M167" s="1">
        <f>'Non Panel'!M167+Panel!M167</f>
        <v>0</v>
      </c>
      <c r="N167" s="1">
        <f>'Non Panel'!N167+Panel!N167</f>
        <v>0</v>
      </c>
      <c r="O167" s="1"/>
      <c r="P167" s="1"/>
      <c r="Q167" s="1"/>
      <c r="R167" s="1"/>
      <c r="S167" s="1"/>
      <c r="T167" s="1"/>
      <c r="U167" s="1"/>
      <c r="V167" s="1"/>
      <c r="W167" s="47"/>
      <c r="X167" s="1">
        <f t="shared" si="4"/>
        <v>580.82191780821915</v>
      </c>
      <c r="Y167" s="12"/>
      <c r="Z167" s="12" t="s">
        <v>963</v>
      </c>
    </row>
    <row r="168" spans="1:26" s="7" customFormat="1" ht="19.5" customHeight="1" x14ac:dyDescent="0.25">
      <c r="A168" s="12" t="s">
        <v>474</v>
      </c>
      <c r="B168" s="12" t="s">
        <v>475</v>
      </c>
      <c r="C168" s="35" t="s">
        <v>476</v>
      </c>
      <c r="D168" s="12" t="s">
        <v>402</v>
      </c>
      <c r="E168" s="12" t="s">
        <v>403</v>
      </c>
      <c r="F168" s="12" t="s">
        <v>404</v>
      </c>
      <c r="G168" s="13">
        <v>42493</v>
      </c>
      <c r="H168" s="13">
        <v>45869</v>
      </c>
      <c r="I168" s="1">
        <v>1000</v>
      </c>
      <c r="J168" s="1">
        <v>0.58082191780821912</v>
      </c>
      <c r="K168" s="1">
        <v>580.82191780821915</v>
      </c>
      <c r="L168" s="1">
        <f>'Non Panel'!L168+Panel!L168</f>
        <v>0</v>
      </c>
      <c r="M168" s="1">
        <f>'Non Panel'!M168+Panel!M168</f>
        <v>0</v>
      </c>
      <c r="N168" s="1">
        <f>'Non Panel'!N168+Panel!N168</f>
        <v>0</v>
      </c>
      <c r="O168" s="1"/>
      <c r="P168" s="1"/>
      <c r="Q168" s="1"/>
      <c r="R168" s="1"/>
      <c r="S168" s="1"/>
      <c r="T168" s="1"/>
      <c r="U168" s="1"/>
      <c r="V168" s="1"/>
      <c r="W168" s="47"/>
      <c r="X168" s="1">
        <f t="shared" si="4"/>
        <v>580.82191780821915</v>
      </c>
      <c r="Y168" s="12"/>
      <c r="Z168" s="12" t="s">
        <v>963</v>
      </c>
    </row>
    <row r="169" spans="1:26" s="7" customFormat="1" ht="19.5" customHeight="1" x14ac:dyDescent="0.25">
      <c r="A169" s="12" t="s">
        <v>477</v>
      </c>
      <c r="B169" s="12" t="s">
        <v>478</v>
      </c>
      <c r="C169" s="35" t="s">
        <v>479</v>
      </c>
      <c r="D169" s="12" t="s">
        <v>402</v>
      </c>
      <c r="E169" s="12" t="s">
        <v>403</v>
      </c>
      <c r="F169" s="12" t="s">
        <v>404</v>
      </c>
      <c r="G169" s="13">
        <v>42506</v>
      </c>
      <c r="H169" s="13">
        <v>45869</v>
      </c>
      <c r="I169" s="1">
        <v>1000</v>
      </c>
      <c r="J169" s="1">
        <v>0.58082191780821912</v>
      </c>
      <c r="K169" s="1">
        <v>580.82191780821915</v>
      </c>
      <c r="L169" s="1">
        <f>'Non Panel'!L169+Panel!L169</f>
        <v>0</v>
      </c>
      <c r="M169" s="1">
        <f>'Non Panel'!M169+Panel!M169</f>
        <v>0</v>
      </c>
      <c r="N169" s="1">
        <f>'Non Panel'!N169+Panel!N169</f>
        <v>0</v>
      </c>
      <c r="O169" s="1"/>
      <c r="P169" s="1"/>
      <c r="Q169" s="1"/>
      <c r="R169" s="1"/>
      <c r="S169" s="1"/>
      <c r="T169" s="1"/>
      <c r="U169" s="1"/>
      <c r="V169" s="1"/>
      <c r="W169" s="47"/>
      <c r="X169" s="1">
        <f t="shared" si="4"/>
        <v>580.82191780821915</v>
      </c>
      <c r="Y169" s="12"/>
      <c r="Z169" s="12" t="s">
        <v>963</v>
      </c>
    </row>
    <row r="170" spans="1:26" s="7" customFormat="1" ht="19.5" customHeight="1" x14ac:dyDescent="0.25">
      <c r="A170" s="12" t="s">
        <v>480</v>
      </c>
      <c r="B170" s="12" t="s">
        <v>481</v>
      </c>
      <c r="C170" s="35" t="s">
        <v>482</v>
      </c>
      <c r="D170" s="12" t="s">
        <v>402</v>
      </c>
      <c r="E170" s="12" t="s">
        <v>403</v>
      </c>
      <c r="F170" s="12" t="s">
        <v>430</v>
      </c>
      <c r="G170" s="13">
        <v>42523</v>
      </c>
      <c r="H170" s="13">
        <v>45869</v>
      </c>
      <c r="I170" s="1">
        <v>1000</v>
      </c>
      <c r="J170" s="1">
        <v>0.58082191780821912</v>
      </c>
      <c r="K170" s="1">
        <v>580.82191780821915</v>
      </c>
      <c r="L170" s="1">
        <f>'Non Panel'!L170+Panel!L170</f>
        <v>480</v>
      </c>
      <c r="M170" s="1">
        <f>'Non Panel'!M170+Panel!M170</f>
        <v>0</v>
      </c>
      <c r="N170" s="1">
        <f>'Non Panel'!N170+Panel!N170</f>
        <v>0</v>
      </c>
      <c r="O170" s="1"/>
      <c r="P170" s="1"/>
      <c r="Q170" s="1"/>
      <c r="R170" s="1"/>
      <c r="S170" s="1"/>
      <c r="T170" s="1"/>
      <c r="U170" s="1"/>
      <c r="V170" s="1"/>
      <c r="W170" s="47"/>
      <c r="X170" s="1">
        <f t="shared" si="4"/>
        <v>100.82191780821915</v>
      </c>
      <c r="Y170" s="12"/>
      <c r="Z170" s="12" t="s">
        <v>963</v>
      </c>
    </row>
    <row r="171" spans="1:26" s="7" customFormat="1" ht="19.5" customHeight="1" x14ac:dyDescent="0.25">
      <c r="A171" s="12" t="s">
        <v>483</v>
      </c>
      <c r="B171" s="12" t="s">
        <v>484</v>
      </c>
      <c r="C171" s="35" t="s">
        <v>485</v>
      </c>
      <c r="D171" s="12" t="s">
        <v>402</v>
      </c>
      <c r="E171" s="12" t="s">
        <v>403</v>
      </c>
      <c r="F171" s="12" t="s">
        <v>404</v>
      </c>
      <c r="G171" s="13">
        <v>42522</v>
      </c>
      <c r="H171" s="13">
        <v>45869</v>
      </c>
      <c r="I171" s="1">
        <v>1000</v>
      </c>
      <c r="J171" s="1">
        <v>0.58082191780821912</v>
      </c>
      <c r="K171" s="1">
        <v>580.82191780821915</v>
      </c>
      <c r="L171" s="1">
        <f>'Non Panel'!L171+Panel!L171</f>
        <v>0</v>
      </c>
      <c r="M171" s="1">
        <f>'Non Panel'!M171+Panel!M171</f>
        <v>0</v>
      </c>
      <c r="N171" s="1">
        <f>'Non Panel'!N171+Panel!N171</f>
        <v>0</v>
      </c>
      <c r="O171" s="1"/>
      <c r="P171" s="1"/>
      <c r="Q171" s="1"/>
      <c r="R171" s="1"/>
      <c r="S171" s="1"/>
      <c r="T171" s="1"/>
      <c r="U171" s="1"/>
      <c r="V171" s="1"/>
      <c r="W171" s="47"/>
      <c r="X171" s="1">
        <f t="shared" si="4"/>
        <v>580.82191780821915</v>
      </c>
      <c r="Y171" s="12"/>
      <c r="Z171" s="12" t="s">
        <v>963</v>
      </c>
    </row>
    <row r="172" spans="1:26" s="7" customFormat="1" ht="19.5" customHeight="1" x14ac:dyDescent="0.25">
      <c r="A172" s="12" t="s">
        <v>486</v>
      </c>
      <c r="B172" s="12" t="s">
        <v>487</v>
      </c>
      <c r="C172" s="35" t="s">
        <v>488</v>
      </c>
      <c r="D172" s="12" t="s">
        <v>402</v>
      </c>
      <c r="E172" s="12" t="s">
        <v>403</v>
      </c>
      <c r="F172" s="12" t="s">
        <v>404</v>
      </c>
      <c r="G172" s="13">
        <v>42522</v>
      </c>
      <c r="H172" s="13">
        <v>45869</v>
      </c>
      <c r="I172" s="1">
        <v>1000</v>
      </c>
      <c r="J172" s="1">
        <v>0.58082191780821912</v>
      </c>
      <c r="K172" s="1">
        <v>580.82191780821915</v>
      </c>
      <c r="L172" s="1">
        <f>'Non Panel'!L172+Panel!L172</f>
        <v>0</v>
      </c>
      <c r="M172" s="1">
        <f>'Non Panel'!M172+Panel!M172</f>
        <v>0</v>
      </c>
      <c r="N172" s="1">
        <f>'Non Panel'!N172+Panel!N172</f>
        <v>0</v>
      </c>
      <c r="O172" s="1"/>
      <c r="P172" s="1"/>
      <c r="Q172" s="1"/>
      <c r="R172" s="1"/>
      <c r="S172" s="1"/>
      <c r="T172" s="1"/>
      <c r="U172" s="1"/>
      <c r="V172" s="1"/>
      <c r="W172" s="47"/>
      <c r="X172" s="1">
        <f t="shared" si="4"/>
        <v>580.82191780821915</v>
      </c>
      <c r="Y172" s="12"/>
      <c r="Z172" s="12" t="s">
        <v>963</v>
      </c>
    </row>
    <row r="173" spans="1:26" s="7" customFormat="1" ht="19.5" customHeight="1" x14ac:dyDescent="0.25">
      <c r="A173" s="12" t="s">
        <v>489</v>
      </c>
      <c r="B173" s="12" t="s">
        <v>490</v>
      </c>
      <c r="C173" s="35" t="s">
        <v>491</v>
      </c>
      <c r="D173" s="12" t="s">
        <v>402</v>
      </c>
      <c r="E173" s="12" t="s">
        <v>403</v>
      </c>
      <c r="F173" s="12" t="s">
        <v>404</v>
      </c>
      <c r="G173" s="13">
        <v>42522</v>
      </c>
      <c r="H173" s="13">
        <v>45869</v>
      </c>
      <c r="I173" s="1">
        <v>1000</v>
      </c>
      <c r="J173" s="1">
        <v>0.58082191780821912</v>
      </c>
      <c r="K173" s="1">
        <v>580.82191780821915</v>
      </c>
      <c r="L173" s="1">
        <f>'Non Panel'!L173+Panel!L173</f>
        <v>0</v>
      </c>
      <c r="M173" s="1">
        <f>'Non Panel'!M173+Panel!M173</f>
        <v>0</v>
      </c>
      <c r="N173" s="1">
        <f>'Non Panel'!N173+Panel!N173</f>
        <v>0</v>
      </c>
      <c r="O173" s="1"/>
      <c r="P173" s="1"/>
      <c r="Q173" s="1"/>
      <c r="R173" s="1"/>
      <c r="S173" s="1"/>
      <c r="T173" s="1"/>
      <c r="U173" s="1"/>
      <c r="V173" s="1"/>
      <c r="W173" s="47"/>
      <c r="X173" s="1">
        <f t="shared" si="4"/>
        <v>580.82191780821915</v>
      </c>
      <c r="Y173" s="12"/>
      <c r="Z173" s="12" t="s">
        <v>963</v>
      </c>
    </row>
    <row r="174" spans="1:26" s="7" customFormat="1" ht="19.5" customHeight="1" x14ac:dyDescent="0.25">
      <c r="A174" s="12" t="s">
        <v>492</v>
      </c>
      <c r="B174" s="12" t="s">
        <v>493</v>
      </c>
      <c r="C174" s="35" t="s">
        <v>494</v>
      </c>
      <c r="D174" s="12" t="s">
        <v>402</v>
      </c>
      <c r="E174" s="12" t="s">
        <v>408</v>
      </c>
      <c r="F174" s="12" t="s">
        <v>404</v>
      </c>
      <c r="G174" s="13">
        <v>42522</v>
      </c>
      <c r="H174" s="13">
        <v>45869</v>
      </c>
      <c r="I174" s="1">
        <v>1000</v>
      </c>
      <c r="J174" s="1">
        <v>0.58082191780821912</v>
      </c>
      <c r="K174" s="1">
        <v>580.82191780821915</v>
      </c>
      <c r="L174" s="1">
        <f>'Non Panel'!L174+Panel!L174</f>
        <v>90</v>
      </c>
      <c r="M174" s="1">
        <f>'Non Panel'!M174+Panel!M174</f>
        <v>0</v>
      </c>
      <c r="N174" s="1">
        <f>'Non Panel'!N174+Panel!N174</f>
        <v>0</v>
      </c>
      <c r="O174" s="1"/>
      <c r="P174" s="1"/>
      <c r="Q174" s="1"/>
      <c r="R174" s="1"/>
      <c r="S174" s="1"/>
      <c r="T174" s="1"/>
      <c r="U174" s="1"/>
      <c r="V174" s="1"/>
      <c r="W174" s="47"/>
      <c r="X174" s="1">
        <f t="shared" si="4"/>
        <v>490.82191780821915</v>
      </c>
      <c r="Y174" s="12"/>
      <c r="Z174" s="12" t="s">
        <v>963</v>
      </c>
    </row>
    <row r="175" spans="1:26" s="7" customFormat="1" ht="19.5" customHeight="1" x14ac:dyDescent="0.25">
      <c r="A175" s="12" t="s">
        <v>495</v>
      </c>
      <c r="B175" s="12" t="s">
        <v>496</v>
      </c>
      <c r="C175" s="35" t="s">
        <v>497</v>
      </c>
      <c r="D175" s="12" t="s">
        <v>402</v>
      </c>
      <c r="E175" s="12" t="s">
        <v>408</v>
      </c>
      <c r="F175" s="12" t="s">
        <v>404</v>
      </c>
      <c r="G175" s="13">
        <v>42522</v>
      </c>
      <c r="H175" s="13">
        <v>45869</v>
      </c>
      <c r="I175" s="1">
        <v>1000</v>
      </c>
      <c r="J175" s="1">
        <v>0.58082191780821912</v>
      </c>
      <c r="K175" s="1">
        <v>580.82191780821915</v>
      </c>
      <c r="L175" s="1">
        <f>'Non Panel'!L175+Panel!L175</f>
        <v>65</v>
      </c>
      <c r="M175" s="1">
        <f>'Non Panel'!M175+Panel!M175</f>
        <v>0</v>
      </c>
      <c r="N175" s="1">
        <f>'Non Panel'!N175+Panel!N175</f>
        <v>0</v>
      </c>
      <c r="O175" s="1"/>
      <c r="P175" s="1"/>
      <c r="Q175" s="1"/>
      <c r="R175" s="1"/>
      <c r="S175" s="1"/>
      <c r="T175" s="1"/>
      <c r="U175" s="1"/>
      <c r="V175" s="1"/>
      <c r="W175" s="47"/>
      <c r="X175" s="1">
        <f t="shared" si="4"/>
        <v>515.82191780821915</v>
      </c>
      <c r="Y175" s="12"/>
      <c r="Z175" s="12" t="s">
        <v>963</v>
      </c>
    </row>
    <row r="176" spans="1:26" s="7" customFormat="1" ht="19.5" customHeight="1" x14ac:dyDescent="0.25">
      <c r="A176" s="12" t="s">
        <v>498</v>
      </c>
      <c r="B176" s="12" t="s">
        <v>499</v>
      </c>
      <c r="C176" s="35" t="s">
        <v>500</v>
      </c>
      <c r="D176" s="12" t="s">
        <v>402</v>
      </c>
      <c r="E176" s="12" t="s">
        <v>403</v>
      </c>
      <c r="F176" s="12" t="s">
        <v>404</v>
      </c>
      <c r="G176" s="13">
        <v>42523</v>
      </c>
      <c r="H176" s="13">
        <v>45869</v>
      </c>
      <c r="I176" s="1">
        <v>1000</v>
      </c>
      <c r="J176" s="1">
        <v>0.58082191780821912</v>
      </c>
      <c r="K176" s="1">
        <v>580.82191780821915</v>
      </c>
      <c r="L176" s="1">
        <f>'Non Panel'!L176+Panel!L176</f>
        <v>33</v>
      </c>
      <c r="M176" s="1">
        <f>'Non Panel'!M176+Panel!M176</f>
        <v>0</v>
      </c>
      <c r="N176" s="1">
        <f>'Non Panel'!N176+Panel!N176</f>
        <v>0</v>
      </c>
      <c r="O176" s="1"/>
      <c r="P176" s="1"/>
      <c r="Q176" s="1"/>
      <c r="R176" s="1"/>
      <c r="S176" s="1"/>
      <c r="T176" s="1"/>
      <c r="U176" s="1"/>
      <c r="V176" s="1"/>
      <c r="W176" s="47"/>
      <c r="X176" s="1">
        <f t="shared" si="4"/>
        <v>547.82191780821915</v>
      </c>
      <c r="Y176" s="12"/>
      <c r="Z176" s="12" t="s">
        <v>963</v>
      </c>
    </row>
    <row r="177" spans="1:26" s="7" customFormat="1" ht="19.5" customHeight="1" x14ac:dyDescent="0.25">
      <c r="A177" s="12" t="s">
        <v>501</v>
      </c>
      <c r="B177" s="12" t="s">
        <v>502</v>
      </c>
      <c r="C177" s="35" t="s">
        <v>503</v>
      </c>
      <c r="D177" s="12" t="s">
        <v>402</v>
      </c>
      <c r="E177" s="12" t="s">
        <v>403</v>
      </c>
      <c r="F177" s="12" t="s">
        <v>404</v>
      </c>
      <c r="G177" s="13">
        <v>42523</v>
      </c>
      <c r="H177" s="13">
        <v>45869</v>
      </c>
      <c r="I177" s="1">
        <v>1000</v>
      </c>
      <c r="J177" s="1">
        <v>0.58082191780821912</v>
      </c>
      <c r="K177" s="1">
        <v>580.82191780821915</v>
      </c>
      <c r="L177" s="1">
        <f>'Non Panel'!L177+Panel!L177</f>
        <v>73</v>
      </c>
      <c r="M177" s="1">
        <f>'Non Panel'!M177+Panel!M177</f>
        <v>0</v>
      </c>
      <c r="N177" s="1">
        <f>'Non Panel'!N177+Panel!N177</f>
        <v>0</v>
      </c>
      <c r="O177" s="1"/>
      <c r="P177" s="1"/>
      <c r="Q177" s="1"/>
      <c r="R177" s="1"/>
      <c r="S177" s="1"/>
      <c r="T177" s="1"/>
      <c r="U177" s="1"/>
      <c r="V177" s="1"/>
      <c r="W177" s="47"/>
      <c r="X177" s="1">
        <f t="shared" si="4"/>
        <v>507.82191780821915</v>
      </c>
      <c r="Y177" s="12"/>
      <c r="Z177" s="12" t="s">
        <v>963</v>
      </c>
    </row>
    <row r="178" spans="1:26" s="7" customFormat="1" ht="19.5" customHeight="1" x14ac:dyDescent="0.25">
      <c r="A178" s="12" t="s">
        <v>504</v>
      </c>
      <c r="B178" s="12" t="s">
        <v>505</v>
      </c>
      <c r="C178" s="35" t="s">
        <v>506</v>
      </c>
      <c r="D178" s="12" t="s">
        <v>402</v>
      </c>
      <c r="E178" s="12" t="s">
        <v>403</v>
      </c>
      <c r="F178" s="12" t="s">
        <v>404</v>
      </c>
      <c r="G178" s="13">
        <v>42523</v>
      </c>
      <c r="H178" s="13">
        <v>45869</v>
      </c>
      <c r="I178" s="1">
        <v>1000</v>
      </c>
      <c r="J178" s="1">
        <v>0.58082191780821912</v>
      </c>
      <c r="K178" s="1">
        <v>580.82191780821915</v>
      </c>
      <c r="L178" s="1">
        <f>'Non Panel'!L178+Panel!L178</f>
        <v>169</v>
      </c>
      <c r="M178" s="1">
        <f>'Non Panel'!M178+Panel!M178</f>
        <v>102</v>
      </c>
      <c r="N178" s="1">
        <f>'Non Panel'!N178+Panel!N178</f>
        <v>0</v>
      </c>
      <c r="O178" s="1"/>
      <c r="P178" s="1"/>
      <c r="Q178" s="1"/>
      <c r="R178" s="1"/>
      <c r="S178" s="1"/>
      <c r="T178" s="1"/>
      <c r="U178" s="1"/>
      <c r="V178" s="1"/>
      <c r="W178" s="47"/>
      <c r="X178" s="1">
        <f t="shared" si="4"/>
        <v>309.82191780821915</v>
      </c>
      <c r="Y178" s="12"/>
      <c r="Z178" s="12" t="s">
        <v>963</v>
      </c>
    </row>
    <row r="179" spans="1:26" s="7" customFormat="1" ht="19.5" customHeight="1" x14ac:dyDescent="0.25">
      <c r="A179" s="12" t="s">
        <v>507</v>
      </c>
      <c r="B179" s="12" t="s">
        <v>508</v>
      </c>
      <c r="C179" s="35" t="s">
        <v>509</v>
      </c>
      <c r="D179" s="12" t="s">
        <v>402</v>
      </c>
      <c r="E179" s="12" t="s">
        <v>408</v>
      </c>
      <c r="F179" s="12" t="s">
        <v>404</v>
      </c>
      <c r="G179" s="13">
        <v>42523</v>
      </c>
      <c r="H179" s="13">
        <v>45869</v>
      </c>
      <c r="I179" s="1">
        <v>1000</v>
      </c>
      <c r="J179" s="1">
        <v>0.58082191780821912</v>
      </c>
      <c r="K179" s="1">
        <v>580.82191780821915</v>
      </c>
      <c r="L179" s="1">
        <f>'Non Panel'!L179+Panel!L179</f>
        <v>0</v>
      </c>
      <c r="M179" s="1">
        <f>'Non Panel'!M179+Panel!M179</f>
        <v>0</v>
      </c>
      <c r="N179" s="1">
        <f>'Non Panel'!N179+Panel!N179</f>
        <v>0</v>
      </c>
      <c r="O179" s="1"/>
      <c r="P179" s="1"/>
      <c r="Q179" s="1"/>
      <c r="R179" s="1"/>
      <c r="S179" s="1"/>
      <c r="T179" s="1"/>
      <c r="U179" s="1"/>
      <c r="V179" s="1"/>
      <c r="W179" s="47"/>
      <c r="X179" s="1">
        <f t="shared" si="4"/>
        <v>580.82191780821915</v>
      </c>
      <c r="Y179" s="12"/>
      <c r="Z179" s="12" t="s">
        <v>963</v>
      </c>
    </row>
    <row r="180" spans="1:26" s="7" customFormat="1" ht="19.5" customHeight="1" x14ac:dyDescent="0.25">
      <c r="A180" s="12" t="s">
        <v>510</v>
      </c>
      <c r="B180" s="12" t="s">
        <v>511</v>
      </c>
      <c r="C180" s="35" t="s">
        <v>512</v>
      </c>
      <c r="D180" s="12" t="s">
        <v>402</v>
      </c>
      <c r="E180" s="12" t="s">
        <v>403</v>
      </c>
      <c r="F180" s="12" t="s">
        <v>404</v>
      </c>
      <c r="G180" s="13">
        <v>42523</v>
      </c>
      <c r="H180" s="13">
        <v>45869</v>
      </c>
      <c r="I180" s="1">
        <v>1000</v>
      </c>
      <c r="J180" s="1">
        <v>0.58082191780821912</v>
      </c>
      <c r="K180" s="1">
        <v>580.82191780821915</v>
      </c>
      <c r="L180" s="1">
        <f>'Non Panel'!L180+Panel!L180</f>
        <v>0</v>
      </c>
      <c r="M180" s="1">
        <f>'Non Panel'!M180+Panel!M180</f>
        <v>0</v>
      </c>
      <c r="N180" s="1">
        <f>'Non Panel'!N180+Panel!N180</f>
        <v>0</v>
      </c>
      <c r="O180" s="1"/>
      <c r="P180" s="1"/>
      <c r="Q180" s="1"/>
      <c r="R180" s="1"/>
      <c r="S180" s="1"/>
      <c r="T180" s="1"/>
      <c r="U180" s="1"/>
      <c r="V180" s="1"/>
      <c r="W180" s="47"/>
      <c r="X180" s="1">
        <f t="shared" si="4"/>
        <v>580.82191780821915</v>
      </c>
      <c r="Y180" s="12"/>
      <c r="Z180" s="12" t="s">
        <v>963</v>
      </c>
    </row>
    <row r="181" spans="1:26" s="7" customFormat="1" ht="19.5" customHeight="1" x14ac:dyDescent="0.25">
      <c r="A181" s="12" t="s">
        <v>513</v>
      </c>
      <c r="B181" s="12" t="s">
        <v>514</v>
      </c>
      <c r="C181" s="35" t="s">
        <v>515</v>
      </c>
      <c r="D181" s="12" t="s">
        <v>402</v>
      </c>
      <c r="E181" s="12" t="s">
        <v>403</v>
      </c>
      <c r="F181" s="12" t="s">
        <v>404</v>
      </c>
      <c r="G181" s="13">
        <v>42523</v>
      </c>
      <c r="H181" s="13">
        <v>45869</v>
      </c>
      <c r="I181" s="1">
        <v>1000</v>
      </c>
      <c r="J181" s="1">
        <v>0.58082191780821912</v>
      </c>
      <c r="K181" s="1">
        <v>580.82191780821915</v>
      </c>
      <c r="L181" s="1">
        <f>'Non Panel'!L181+Panel!L181</f>
        <v>0</v>
      </c>
      <c r="M181" s="1">
        <f>'Non Panel'!M181+Panel!M181</f>
        <v>0</v>
      </c>
      <c r="N181" s="1">
        <f>'Non Panel'!N181+Panel!N181</f>
        <v>0</v>
      </c>
      <c r="O181" s="1"/>
      <c r="P181" s="1"/>
      <c r="Q181" s="1"/>
      <c r="R181" s="1"/>
      <c r="S181" s="1"/>
      <c r="T181" s="1"/>
      <c r="U181" s="1"/>
      <c r="V181" s="1"/>
      <c r="W181" s="47"/>
      <c r="X181" s="1">
        <f t="shared" si="4"/>
        <v>580.82191780821915</v>
      </c>
      <c r="Y181" s="12"/>
      <c r="Z181" s="12" t="s">
        <v>963</v>
      </c>
    </row>
    <row r="182" spans="1:26" s="7" customFormat="1" ht="19.5" customHeight="1" x14ac:dyDescent="0.25">
      <c r="A182" s="12" t="s">
        <v>516</v>
      </c>
      <c r="B182" s="12" t="s">
        <v>517</v>
      </c>
      <c r="C182" s="35" t="s">
        <v>518</v>
      </c>
      <c r="D182" s="12" t="s">
        <v>402</v>
      </c>
      <c r="E182" s="12" t="s">
        <v>403</v>
      </c>
      <c r="F182" s="12" t="s">
        <v>404</v>
      </c>
      <c r="G182" s="13">
        <v>42523</v>
      </c>
      <c r="H182" s="13">
        <v>45869</v>
      </c>
      <c r="I182" s="1">
        <v>1000</v>
      </c>
      <c r="J182" s="1">
        <v>0.58082191780821912</v>
      </c>
      <c r="K182" s="1">
        <v>580.82191780821915</v>
      </c>
      <c r="L182" s="1">
        <f>'Non Panel'!L182+Panel!L182</f>
        <v>0</v>
      </c>
      <c r="M182" s="1">
        <f>'Non Panel'!M182+Panel!M182</f>
        <v>0</v>
      </c>
      <c r="N182" s="1">
        <f>'Non Panel'!N182+Panel!N182</f>
        <v>0</v>
      </c>
      <c r="O182" s="1"/>
      <c r="P182" s="1"/>
      <c r="Q182" s="1"/>
      <c r="R182" s="1"/>
      <c r="S182" s="1"/>
      <c r="T182" s="1"/>
      <c r="U182" s="1"/>
      <c r="V182" s="1"/>
      <c r="W182" s="47"/>
      <c r="X182" s="1">
        <f t="shared" si="4"/>
        <v>580.82191780821915</v>
      </c>
      <c r="Y182" s="12"/>
      <c r="Z182" s="12" t="s">
        <v>963</v>
      </c>
    </row>
    <row r="183" spans="1:26" s="7" customFormat="1" ht="19.5" customHeight="1" x14ac:dyDescent="0.25">
      <c r="A183" s="12" t="s">
        <v>519</v>
      </c>
      <c r="B183" s="12" t="s">
        <v>520</v>
      </c>
      <c r="C183" s="35" t="s">
        <v>521</v>
      </c>
      <c r="D183" s="12" t="s">
        <v>402</v>
      </c>
      <c r="E183" s="12" t="s">
        <v>403</v>
      </c>
      <c r="F183" s="12" t="s">
        <v>404</v>
      </c>
      <c r="G183" s="13">
        <v>42523</v>
      </c>
      <c r="H183" s="13">
        <v>45869</v>
      </c>
      <c r="I183" s="1">
        <v>1000</v>
      </c>
      <c r="J183" s="1">
        <v>0.58082191780821912</v>
      </c>
      <c r="K183" s="1">
        <v>580.82191780821915</v>
      </c>
      <c r="L183" s="1">
        <f>'Non Panel'!L183+Panel!L183</f>
        <v>0</v>
      </c>
      <c r="M183" s="1">
        <f>'Non Panel'!M183+Panel!M183</f>
        <v>0</v>
      </c>
      <c r="N183" s="1">
        <f>'Non Panel'!N183+Panel!N183</f>
        <v>0</v>
      </c>
      <c r="O183" s="1"/>
      <c r="P183" s="1"/>
      <c r="Q183" s="1"/>
      <c r="R183" s="1"/>
      <c r="S183" s="1"/>
      <c r="T183" s="1"/>
      <c r="U183" s="1"/>
      <c r="V183" s="1"/>
      <c r="W183" s="47"/>
      <c r="X183" s="1">
        <f t="shared" si="4"/>
        <v>580.82191780821915</v>
      </c>
      <c r="Y183" s="12"/>
      <c r="Z183" s="12" t="s">
        <v>963</v>
      </c>
    </row>
    <row r="184" spans="1:26" s="7" customFormat="1" ht="19.5" customHeight="1" x14ac:dyDescent="0.25">
      <c r="A184" s="12" t="s">
        <v>522</v>
      </c>
      <c r="B184" s="12" t="s">
        <v>523</v>
      </c>
      <c r="C184" s="35" t="s">
        <v>524</v>
      </c>
      <c r="D184" s="12" t="s">
        <v>402</v>
      </c>
      <c r="E184" s="12" t="s">
        <v>403</v>
      </c>
      <c r="F184" s="12" t="s">
        <v>430</v>
      </c>
      <c r="G184" s="13">
        <v>42562</v>
      </c>
      <c r="H184" s="13">
        <v>45869</v>
      </c>
      <c r="I184" s="1">
        <v>1000</v>
      </c>
      <c r="J184" s="1">
        <v>0.58082191780821912</v>
      </c>
      <c r="K184" s="1">
        <v>580.82191780821915</v>
      </c>
      <c r="L184" s="1">
        <f>'Non Panel'!L184+Panel!L184</f>
        <v>45</v>
      </c>
      <c r="M184" s="1">
        <f>'Non Panel'!M184+Panel!M184</f>
        <v>0</v>
      </c>
      <c r="N184" s="1">
        <f>'Non Panel'!N184+Panel!N184</f>
        <v>0</v>
      </c>
      <c r="O184" s="1"/>
      <c r="P184" s="1"/>
      <c r="Q184" s="1"/>
      <c r="R184" s="1"/>
      <c r="S184" s="1"/>
      <c r="T184" s="1"/>
      <c r="U184" s="1"/>
      <c r="V184" s="1"/>
      <c r="W184" s="47"/>
      <c r="X184" s="1">
        <f t="shared" si="4"/>
        <v>535.82191780821915</v>
      </c>
      <c r="Y184" s="12"/>
      <c r="Z184" s="12" t="s">
        <v>963</v>
      </c>
    </row>
    <row r="185" spans="1:26" s="7" customFormat="1" ht="19.5" customHeight="1" x14ac:dyDescent="0.25">
      <c r="A185" s="12" t="s">
        <v>525</v>
      </c>
      <c r="B185" s="12" t="s">
        <v>526</v>
      </c>
      <c r="C185" s="35" t="s">
        <v>527</v>
      </c>
      <c r="D185" s="12" t="s">
        <v>402</v>
      </c>
      <c r="E185" s="12" t="s">
        <v>403</v>
      </c>
      <c r="F185" s="12" t="s">
        <v>404</v>
      </c>
      <c r="G185" s="13">
        <v>42614</v>
      </c>
      <c r="H185" s="13">
        <v>45869</v>
      </c>
      <c r="I185" s="1">
        <v>1000</v>
      </c>
      <c r="J185" s="1">
        <v>0.58082191780821912</v>
      </c>
      <c r="K185" s="1">
        <v>580.82191780821915</v>
      </c>
      <c r="L185" s="1">
        <f>'Non Panel'!L185+Panel!L185</f>
        <v>0</v>
      </c>
      <c r="M185" s="1">
        <f>'Non Panel'!M185+Panel!M185</f>
        <v>0</v>
      </c>
      <c r="N185" s="1">
        <f>'Non Panel'!N185+Panel!N185</f>
        <v>0</v>
      </c>
      <c r="O185" s="1"/>
      <c r="P185" s="1"/>
      <c r="Q185" s="1"/>
      <c r="R185" s="1"/>
      <c r="S185" s="1"/>
      <c r="T185" s="1"/>
      <c r="U185" s="1"/>
      <c r="V185" s="1"/>
      <c r="W185" s="47"/>
      <c r="X185" s="1">
        <f t="shared" si="4"/>
        <v>580.82191780821915</v>
      </c>
      <c r="Y185" s="12"/>
      <c r="Z185" s="12" t="s">
        <v>963</v>
      </c>
    </row>
    <row r="186" spans="1:26" s="7" customFormat="1" ht="19.5" customHeight="1" x14ac:dyDescent="0.25">
      <c r="A186" s="12" t="s">
        <v>528</v>
      </c>
      <c r="B186" s="12" t="s">
        <v>529</v>
      </c>
      <c r="C186" s="35" t="s">
        <v>530</v>
      </c>
      <c r="D186" s="12" t="s">
        <v>402</v>
      </c>
      <c r="E186" s="12" t="s">
        <v>403</v>
      </c>
      <c r="F186" s="12" t="s">
        <v>404</v>
      </c>
      <c r="G186" s="13">
        <v>42614</v>
      </c>
      <c r="H186" s="13">
        <v>45869</v>
      </c>
      <c r="I186" s="1">
        <v>1000</v>
      </c>
      <c r="J186" s="1">
        <v>0.58082191780821912</v>
      </c>
      <c r="K186" s="1">
        <v>580.82191780821915</v>
      </c>
      <c r="L186" s="1">
        <f>'Non Panel'!L186+Panel!L186</f>
        <v>0</v>
      </c>
      <c r="M186" s="1">
        <f>'Non Panel'!M186+Panel!M186</f>
        <v>0</v>
      </c>
      <c r="N186" s="1">
        <f>'Non Panel'!N186+Panel!N186</f>
        <v>0</v>
      </c>
      <c r="O186" s="1"/>
      <c r="P186" s="1"/>
      <c r="Q186" s="1"/>
      <c r="R186" s="1"/>
      <c r="S186" s="1"/>
      <c r="T186" s="1"/>
      <c r="U186" s="1"/>
      <c r="V186" s="1"/>
      <c r="W186" s="47"/>
      <c r="X186" s="1">
        <f t="shared" si="4"/>
        <v>580.82191780821915</v>
      </c>
      <c r="Y186" s="12"/>
      <c r="Z186" s="12" t="s">
        <v>963</v>
      </c>
    </row>
    <row r="187" spans="1:26" s="7" customFormat="1" ht="19.5" customHeight="1" x14ac:dyDescent="0.25">
      <c r="A187" s="12" t="s">
        <v>531</v>
      </c>
      <c r="B187" s="12" t="s">
        <v>532</v>
      </c>
      <c r="C187" s="35" t="s">
        <v>533</v>
      </c>
      <c r="D187" s="12" t="s">
        <v>402</v>
      </c>
      <c r="E187" s="12" t="s">
        <v>403</v>
      </c>
      <c r="F187" s="12" t="s">
        <v>430</v>
      </c>
      <c r="G187" s="13">
        <v>42647</v>
      </c>
      <c r="H187" s="13">
        <v>45869</v>
      </c>
      <c r="I187" s="1">
        <v>1000</v>
      </c>
      <c r="J187" s="1">
        <v>0.58082191780821912</v>
      </c>
      <c r="K187" s="1">
        <v>580.82191780821915</v>
      </c>
      <c r="L187" s="1">
        <f>'Non Panel'!L187+Panel!L187</f>
        <v>88</v>
      </c>
      <c r="M187" s="1">
        <f>'Non Panel'!M187+Panel!M187</f>
        <v>0</v>
      </c>
      <c r="N187" s="1">
        <f>'Non Panel'!N187+Panel!N187</f>
        <v>0</v>
      </c>
      <c r="O187" s="1"/>
      <c r="P187" s="1"/>
      <c r="Q187" s="1"/>
      <c r="R187" s="1"/>
      <c r="S187" s="1"/>
      <c r="T187" s="1"/>
      <c r="U187" s="1"/>
      <c r="V187" s="1"/>
      <c r="W187" s="47"/>
      <c r="X187" s="1">
        <f t="shared" si="4"/>
        <v>492.82191780821915</v>
      </c>
      <c r="Y187" s="12"/>
      <c r="Z187" s="12" t="s">
        <v>963</v>
      </c>
    </row>
    <row r="188" spans="1:26" s="7" customFormat="1" ht="19.5" customHeight="1" x14ac:dyDescent="0.25">
      <c r="A188" s="12" t="s">
        <v>534</v>
      </c>
      <c r="B188" s="12" t="s">
        <v>535</v>
      </c>
      <c r="C188" s="35" t="s">
        <v>536</v>
      </c>
      <c r="D188" s="12" t="s">
        <v>402</v>
      </c>
      <c r="E188" s="12" t="s">
        <v>403</v>
      </c>
      <c r="F188" s="12" t="s">
        <v>404</v>
      </c>
      <c r="G188" s="13">
        <v>42647</v>
      </c>
      <c r="H188" s="13">
        <v>45869</v>
      </c>
      <c r="I188" s="1">
        <v>1000</v>
      </c>
      <c r="J188" s="1">
        <v>0.58082191780821912</v>
      </c>
      <c r="K188" s="1">
        <v>580.82191780821915</v>
      </c>
      <c r="L188" s="1">
        <f>'Non Panel'!L188+Panel!L188</f>
        <v>0</v>
      </c>
      <c r="M188" s="1">
        <f>'Non Panel'!M188+Panel!M188</f>
        <v>0</v>
      </c>
      <c r="N188" s="1">
        <f>'Non Panel'!N188+Panel!N188</f>
        <v>0</v>
      </c>
      <c r="O188" s="1"/>
      <c r="P188" s="1"/>
      <c r="Q188" s="1"/>
      <c r="R188" s="1"/>
      <c r="S188" s="1"/>
      <c r="T188" s="1"/>
      <c r="U188" s="1"/>
      <c r="V188" s="1"/>
      <c r="W188" s="47"/>
      <c r="X188" s="1">
        <f t="shared" si="4"/>
        <v>580.82191780821915</v>
      </c>
      <c r="Y188" s="12"/>
      <c r="Z188" s="12" t="s">
        <v>963</v>
      </c>
    </row>
    <row r="189" spans="1:26" s="7" customFormat="1" ht="19.5" customHeight="1" x14ac:dyDescent="0.25">
      <c r="A189" s="12" t="s">
        <v>537</v>
      </c>
      <c r="B189" s="12" t="s">
        <v>538</v>
      </c>
      <c r="C189" s="35" t="s">
        <v>539</v>
      </c>
      <c r="D189" s="12" t="s">
        <v>402</v>
      </c>
      <c r="E189" s="12" t="s">
        <v>403</v>
      </c>
      <c r="F189" s="12" t="s">
        <v>404</v>
      </c>
      <c r="G189" s="13">
        <v>42649</v>
      </c>
      <c r="H189" s="13">
        <v>45869</v>
      </c>
      <c r="I189" s="1">
        <v>1000</v>
      </c>
      <c r="J189" s="1">
        <v>0.58082191780821912</v>
      </c>
      <c r="K189" s="1">
        <v>580.82191780821915</v>
      </c>
      <c r="L189" s="1">
        <f>'Non Panel'!L189+Panel!L189</f>
        <v>0</v>
      </c>
      <c r="M189" s="1">
        <f>'Non Panel'!M189+Panel!M189</f>
        <v>0</v>
      </c>
      <c r="N189" s="1">
        <f>'Non Panel'!N189+Panel!N189</f>
        <v>0</v>
      </c>
      <c r="O189" s="1"/>
      <c r="P189" s="1"/>
      <c r="Q189" s="1"/>
      <c r="R189" s="1"/>
      <c r="S189" s="1"/>
      <c r="T189" s="1"/>
      <c r="U189" s="1"/>
      <c r="V189" s="1"/>
      <c r="W189" s="47"/>
      <c r="X189" s="1">
        <f t="shared" si="4"/>
        <v>580.82191780821915</v>
      </c>
      <c r="Y189" s="12"/>
      <c r="Z189" s="12" t="s">
        <v>963</v>
      </c>
    </row>
    <row r="190" spans="1:26" s="7" customFormat="1" ht="19.5" customHeight="1" x14ac:dyDescent="0.25">
      <c r="A190" s="12" t="s">
        <v>540</v>
      </c>
      <c r="B190" s="12" t="s">
        <v>541</v>
      </c>
      <c r="C190" s="35" t="s">
        <v>542</v>
      </c>
      <c r="D190" s="12" t="s">
        <v>402</v>
      </c>
      <c r="E190" s="12" t="s">
        <v>403</v>
      </c>
      <c r="F190" s="12" t="s">
        <v>404</v>
      </c>
      <c r="G190" s="13">
        <v>42675</v>
      </c>
      <c r="H190" s="13">
        <v>45869</v>
      </c>
      <c r="I190" s="1">
        <v>1000</v>
      </c>
      <c r="J190" s="1">
        <v>0.58082191780821912</v>
      </c>
      <c r="K190" s="1">
        <v>580.82191780821915</v>
      </c>
      <c r="L190" s="1">
        <f>'Non Panel'!L190+Panel!L190</f>
        <v>0</v>
      </c>
      <c r="M190" s="1">
        <f>'Non Panel'!M190+Panel!M190</f>
        <v>0</v>
      </c>
      <c r="N190" s="1">
        <f>'Non Panel'!N190+Panel!N190</f>
        <v>0</v>
      </c>
      <c r="O190" s="1"/>
      <c r="P190" s="1"/>
      <c r="Q190" s="1"/>
      <c r="R190" s="1"/>
      <c r="S190" s="1"/>
      <c r="T190" s="1"/>
      <c r="U190" s="1"/>
      <c r="V190" s="1"/>
      <c r="W190" s="47"/>
      <c r="X190" s="1">
        <f t="shared" si="4"/>
        <v>580.82191780821915</v>
      </c>
      <c r="Y190" s="12"/>
      <c r="Z190" s="12" t="s">
        <v>963</v>
      </c>
    </row>
    <row r="191" spans="1:26" s="7" customFormat="1" ht="19.5" customHeight="1" x14ac:dyDescent="0.25">
      <c r="A191" s="12" t="s">
        <v>543</v>
      </c>
      <c r="B191" s="12" t="s">
        <v>544</v>
      </c>
      <c r="C191" s="35" t="s">
        <v>545</v>
      </c>
      <c r="D191" s="12" t="s">
        <v>402</v>
      </c>
      <c r="E191" s="12" t="s">
        <v>403</v>
      </c>
      <c r="F191" s="12" t="s">
        <v>430</v>
      </c>
      <c r="G191" s="13">
        <v>42744</v>
      </c>
      <c r="H191" s="13">
        <v>45869</v>
      </c>
      <c r="I191" s="1">
        <v>1000</v>
      </c>
      <c r="J191" s="1">
        <v>0.58082191780821912</v>
      </c>
      <c r="K191" s="1">
        <v>580.82191780821915</v>
      </c>
      <c r="L191" s="1">
        <f>'Non Panel'!L191+Panel!L191</f>
        <v>66</v>
      </c>
      <c r="M191" s="1">
        <f>'Non Panel'!M191+Panel!M191</f>
        <v>0</v>
      </c>
      <c r="N191" s="1">
        <f>'Non Panel'!N191+Panel!N191</f>
        <v>0</v>
      </c>
      <c r="O191" s="1"/>
      <c r="P191" s="1"/>
      <c r="Q191" s="1"/>
      <c r="R191" s="1"/>
      <c r="S191" s="1"/>
      <c r="T191" s="1"/>
      <c r="U191" s="1"/>
      <c r="V191" s="1"/>
      <c r="W191" s="47"/>
      <c r="X191" s="1">
        <f t="shared" si="4"/>
        <v>514.82191780821915</v>
      </c>
      <c r="Y191" s="12"/>
      <c r="Z191" s="12" t="s">
        <v>963</v>
      </c>
    </row>
    <row r="192" spans="1:26" s="7" customFormat="1" ht="19.5" customHeight="1" x14ac:dyDescent="0.25">
      <c r="A192" s="12" t="s">
        <v>546</v>
      </c>
      <c r="B192" s="12" t="s">
        <v>547</v>
      </c>
      <c r="C192" s="35" t="s">
        <v>548</v>
      </c>
      <c r="D192" s="12" t="s">
        <v>402</v>
      </c>
      <c r="E192" s="12" t="s">
        <v>403</v>
      </c>
      <c r="F192" s="12" t="s">
        <v>430</v>
      </c>
      <c r="G192" s="13">
        <v>42744</v>
      </c>
      <c r="H192" s="13">
        <v>45869</v>
      </c>
      <c r="I192" s="1">
        <v>1000</v>
      </c>
      <c r="J192" s="1">
        <v>0.58082191780821912</v>
      </c>
      <c r="K192" s="1">
        <v>580.82191780821915</v>
      </c>
      <c r="L192" s="1">
        <f>'Non Panel'!L192+Panel!L192</f>
        <v>0</v>
      </c>
      <c r="M192" s="1">
        <f>'Non Panel'!M192+Panel!M192</f>
        <v>0</v>
      </c>
      <c r="N192" s="1">
        <f>'Non Panel'!N192+Panel!N192</f>
        <v>0</v>
      </c>
      <c r="O192" s="1"/>
      <c r="P192" s="1"/>
      <c r="Q192" s="1"/>
      <c r="R192" s="1"/>
      <c r="S192" s="1"/>
      <c r="T192" s="1"/>
      <c r="U192" s="1"/>
      <c r="V192" s="1"/>
      <c r="W192" s="47"/>
      <c r="X192" s="1">
        <f t="shared" si="4"/>
        <v>580.82191780821915</v>
      </c>
      <c r="Y192" s="12"/>
      <c r="Z192" s="12" t="s">
        <v>963</v>
      </c>
    </row>
    <row r="193" spans="1:26" s="7" customFormat="1" ht="19.5" customHeight="1" x14ac:dyDescent="0.25">
      <c r="A193" s="12" t="s">
        <v>549</v>
      </c>
      <c r="B193" s="12" t="s">
        <v>550</v>
      </c>
      <c r="C193" s="35" t="s">
        <v>551</v>
      </c>
      <c r="D193" s="12" t="s">
        <v>402</v>
      </c>
      <c r="E193" s="12" t="s">
        <v>403</v>
      </c>
      <c r="F193" s="12" t="s">
        <v>404</v>
      </c>
      <c r="G193" s="13">
        <v>42746</v>
      </c>
      <c r="H193" s="13">
        <v>45869</v>
      </c>
      <c r="I193" s="1">
        <v>1000</v>
      </c>
      <c r="J193" s="1">
        <v>0.58082191780821912</v>
      </c>
      <c r="K193" s="1">
        <v>580.82191780821915</v>
      </c>
      <c r="L193" s="1">
        <f>'Non Panel'!L193+Panel!L193</f>
        <v>80</v>
      </c>
      <c r="M193" s="1">
        <f>'Non Panel'!M193+Panel!M193</f>
        <v>0</v>
      </c>
      <c r="N193" s="1">
        <f>'Non Panel'!N193+Panel!N193</f>
        <v>0</v>
      </c>
      <c r="O193" s="1"/>
      <c r="P193" s="1"/>
      <c r="Q193" s="1"/>
      <c r="R193" s="1"/>
      <c r="S193" s="1"/>
      <c r="T193" s="1"/>
      <c r="U193" s="1"/>
      <c r="V193" s="1"/>
      <c r="W193" s="47"/>
      <c r="X193" s="1">
        <f t="shared" si="4"/>
        <v>500.82191780821915</v>
      </c>
      <c r="Y193" s="12"/>
      <c r="Z193" s="12" t="s">
        <v>963</v>
      </c>
    </row>
    <row r="194" spans="1:26" s="7" customFormat="1" ht="19.5" customHeight="1" x14ac:dyDescent="0.25">
      <c r="A194" s="12" t="s">
        <v>552</v>
      </c>
      <c r="B194" s="12" t="s">
        <v>553</v>
      </c>
      <c r="C194" s="35" t="s">
        <v>554</v>
      </c>
      <c r="D194" s="12" t="s">
        <v>402</v>
      </c>
      <c r="E194" s="12" t="s">
        <v>403</v>
      </c>
      <c r="F194" s="12" t="s">
        <v>430</v>
      </c>
      <c r="G194" s="13">
        <v>42795</v>
      </c>
      <c r="H194" s="13">
        <v>45869</v>
      </c>
      <c r="I194" s="1">
        <v>1000</v>
      </c>
      <c r="J194" s="1">
        <v>0.58082191780821912</v>
      </c>
      <c r="K194" s="1">
        <v>580.82191780821915</v>
      </c>
      <c r="L194" s="1">
        <f>'Non Panel'!L194+Panel!L194</f>
        <v>0</v>
      </c>
      <c r="M194" s="1">
        <f>'Non Panel'!M194+Panel!M194</f>
        <v>0</v>
      </c>
      <c r="N194" s="1">
        <f>'Non Panel'!N194+Panel!N194</f>
        <v>0</v>
      </c>
      <c r="O194" s="1"/>
      <c r="P194" s="1"/>
      <c r="Q194" s="1"/>
      <c r="R194" s="1"/>
      <c r="S194" s="1"/>
      <c r="T194" s="1"/>
      <c r="U194" s="1"/>
      <c r="V194" s="1"/>
      <c r="W194" s="47"/>
      <c r="X194" s="1">
        <f t="shared" si="4"/>
        <v>580.82191780821915</v>
      </c>
      <c r="Y194" s="12"/>
      <c r="Z194" s="12" t="s">
        <v>963</v>
      </c>
    </row>
    <row r="195" spans="1:26" s="7" customFormat="1" ht="19.5" customHeight="1" x14ac:dyDescent="0.25">
      <c r="A195" s="12" t="s">
        <v>555</v>
      </c>
      <c r="B195" s="12" t="s">
        <v>556</v>
      </c>
      <c r="C195" s="35" t="s">
        <v>557</v>
      </c>
      <c r="D195" s="12" t="s">
        <v>402</v>
      </c>
      <c r="E195" s="12" t="s">
        <v>403</v>
      </c>
      <c r="F195" s="12" t="s">
        <v>430</v>
      </c>
      <c r="G195" s="13">
        <v>42857</v>
      </c>
      <c r="H195" s="13">
        <v>45869</v>
      </c>
      <c r="I195" s="1">
        <v>1000</v>
      </c>
      <c r="J195" s="1">
        <v>0.58082191780821912</v>
      </c>
      <c r="K195" s="1">
        <v>580.82191780821915</v>
      </c>
      <c r="L195" s="1">
        <f>'Non Panel'!L195+Panel!L195</f>
        <v>0</v>
      </c>
      <c r="M195" s="1">
        <f>'Non Panel'!M195+Panel!M195</f>
        <v>0</v>
      </c>
      <c r="N195" s="1">
        <f>'Non Panel'!N195+Panel!N195</f>
        <v>0</v>
      </c>
      <c r="O195" s="1"/>
      <c r="P195" s="1"/>
      <c r="Q195" s="1"/>
      <c r="R195" s="1"/>
      <c r="S195" s="1"/>
      <c r="T195" s="1"/>
      <c r="U195" s="1"/>
      <c r="V195" s="1"/>
      <c r="W195" s="47"/>
      <c r="X195" s="1">
        <f t="shared" si="4"/>
        <v>580.82191780821915</v>
      </c>
      <c r="Y195" s="12"/>
      <c r="Z195" s="12" t="s">
        <v>963</v>
      </c>
    </row>
    <row r="196" spans="1:26" s="7" customFormat="1" ht="19.5" customHeight="1" x14ac:dyDescent="0.25">
      <c r="A196" s="12" t="s">
        <v>558</v>
      </c>
      <c r="B196" s="12" t="s">
        <v>559</v>
      </c>
      <c r="C196" s="35" t="s">
        <v>560</v>
      </c>
      <c r="D196" s="12" t="s">
        <v>402</v>
      </c>
      <c r="E196" s="12" t="s">
        <v>403</v>
      </c>
      <c r="F196" s="12" t="s">
        <v>404</v>
      </c>
      <c r="G196" s="13">
        <v>42857</v>
      </c>
      <c r="H196" s="13">
        <v>45869</v>
      </c>
      <c r="I196" s="1">
        <v>1000</v>
      </c>
      <c r="J196" s="1">
        <v>0.58082191780821912</v>
      </c>
      <c r="K196" s="1">
        <v>580.82191780821915</v>
      </c>
      <c r="L196" s="1">
        <f>'Non Panel'!L196+Panel!L196</f>
        <v>0</v>
      </c>
      <c r="M196" s="1">
        <f>'Non Panel'!M196+Panel!M196</f>
        <v>134</v>
      </c>
      <c r="N196" s="1">
        <f>'Non Panel'!N196+Panel!N196</f>
        <v>0</v>
      </c>
      <c r="O196" s="1"/>
      <c r="P196" s="1"/>
      <c r="Q196" s="1"/>
      <c r="R196" s="1"/>
      <c r="S196" s="1"/>
      <c r="T196" s="1"/>
      <c r="U196" s="1"/>
      <c r="V196" s="1"/>
      <c r="W196" s="47"/>
      <c r="X196" s="1">
        <f t="shared" si="4"/>
        <v>446.82191780821915</v>
      </c>
      <c r="Y196" s="12"/>
      <c r="Z196" s="12" t="s">
        <v>963</v>
      </c>
    </row>
    <row r="197" spans="1:26" s="7" customFormat="1" ht="19.5" customHeight="1" x14ac:dyDescent="0.25">
      <c r="A197" s="12" t="s">
        <v>561</v>
      </c>
      <c r="B197" s="12" t="s">
        <v>562</v>
      </c>
      <c r="C197" s="35" t="s">
        <v>563</v>
      </c>
      <c r="D197" s="12" t="s">
        <v>402</v>
      </c>
      <c r="E197" s="12" t="s">
        <v>403</v>
      </c>
      <c r="F197" s="12" t="s">
        <v>404</v>
      </c>
      <c r="G197" s="13">
        <v>42982</v>
      </c>
      <c r="H197" s="13">
        <v>45869</v>
      </c>
      <c r="I197" s="1">
        <v>1000</v>
      </c>
      <c r="J197" s="1">
        <v>0.58082191780821912</v>
      </c>
      <c r="K197" s="1">
        <v>580.82191780821915</v>
      </c>
      <c r="L197" s="1">
        <f>'Non Panel'!L197+Panel!L197</f>
        <v>0</v>
      </c>
      <c r="M197" s="1">
        <f>'Non Panel'!M197+Panel!M197</f>
        <v>0</v>
      </c>
      <c r="N197" s="1">
        <f>'Non Panel'!N197+Panel!N197</f>
        <v>0</v>
      </c>
      <c r="O197" s="1"/>
      <c r="P197" s="1"/>
      <c r="Q197" s="1"/>
      <c r="R197" s="1"/>
      <c r="S197" s="1"/>
      <c r="T197" s="1"/>
      <c r="U197" s="1"/>
      <c r="V197" s="1"/>
      <c r="W197" s="47"/>
      <c r="X197" s="1">
        <f t="shared" si="4"/>
        <v>580.82191780821915</v>
      </c>
      <c r="Y197" s="12"/>
      <c r="Z197" s="12" t="s">
        <v>963</v>
      </c>
    </row>
    <row r="198" spans="1:26" s="7" customFormat="1" ht="19.5" customHeight="1" x14ac:dyDescent="0.25">
      <c r="A198" s="12" t="s">
        <v>564</v>
      </c>
      <c r="B198" s="12" t="s">
        <v>565</v>
      </c>
      <c r="C198" s="35" t="s">
        <v>566</v>
      </c>
      <c r="D198" s="12" t="s">
        <v>402</v>
      </c>
      <c r="E198" s="12" t="s">
        <v>403</v>
      </c>
      <c r="F198" s="12" t="s">
        <v>404</v>
      </c>
      <c r="G198" s="13">
        <v>42982</v>
      </c>
      <c r="H198" s="13">
        <v>45869</v>
      </c>
      <c r="I198" s="1">
        <v>1000</v>
      </c>
      <c r="J198" s="1">
        <v>0.58082191780821912</v>
      </c>
      <c r="K198" s="1">
        <v>580.82191780821915</v>
      </c>
      <c r="L198" s="1">
        <f>'Non Panel'!L198+Panel!L198</f>
        <v>60</v>
      </c>
      <c r="M198" s="1">
        <f>'Non Panel'!M198+Panel!M198</f>
        <v>0</v>
      </c>
      <c r="N198" s="1">
        <f>'Non Panel'!N198+Panel!N198</f>
        <v>0</v>
      </c>
      <c r="O198" s="1"/>
      <c r="P198" s="1"/>
      <c r="Q198" s="1"/>
      <c r="R198" s="1"/>
      <c r="S198" s="1"/>
      <c r="T198" s="1"/>
      <c r="U198" s="1"/>
      <c r="V198" s="1"/>
      <c r="W198" s="47"/>
      <c r="X198" s="1">
        <f t="shared" si="4"/>
        <v>520.82191780821915</v>
      </c>
      <c r="Y198" s="12"/>
      <c r="Z198" s="12" t="s">
        <v>963</v>
      </c>
    </row>
    <row r="199" spans="1:26" s="7" customFormat="1" ht="19.5" customHeight="1" x14ac:dyDescent="0.25">
      <c r="A199" s="12" t="s">
        <v>567</v>
      </c>
      <c r="B199" s="12" t="s">
        <v>568</v>
      </c>
      <c r="C199" s="35" t="s">
        <v>569</v>
      </c>
      <c r="D199" s="12" t="s">
        <v>402</v>
      </c>
      <c r="E199" s="12" t="s">
        <v>403</v>
      </c>
      <c r="F199" s="12" t="s">
        <v>404</v>
      </c>
      <c r="G199" s="13">
        <v>43102</v>
      </c>
      <c r="H199" s="13">
        <v>45869</v>
      </c>
      <c r="I199" s="1">
        <v>1000</v>
      </c>
      <c r="J199" s="1">
        <v>0.58082191780821912</v>
      </c>
      <c r="K199" s="1">
        <v>580.82191780821915</v>
      </c>
      <c r="L199" s="1">
        <f>'Non Panel'!L199+Panel!L199</f>
        <v>0</v>
      </c>
      <c r="M199" s="1">
        <f>'Non Panel'!M199+Panel!M199</f>
        <v>0</v>
      </c>
      <c r="N199" s="1">
        <f>'Non Panel'!N199+Panel!N199</f>
        <v>0</v>
      </c>
      <c r="O199" s="1"/>
      <c r="P199" s="1"/>
      <c r="Q199" s="1"/>
      <c r="R199" s="1"/>
      <c r="S199" s="1"/>
      <c r="T199" s="1"/>
      <c r="U199" s="1"/>
      <c r="V199" s="1"/>
      <c r="W199" s="47"/>
      <c r="X199" s="1">
        <f t="shared" si="4"/>
        <v>580.82191780821915</v>
      </c>
      <c r="Y199" s="12"/>
      <c r="Z199" s="12" t="s">
        <v>963</v>
      </c>
    </row>
    <row r="200" spans="1:26" s="7" customFormat="1" ht="19.5" customHeight="1" x14ac:dyDescent="0.25">
      <c r="A200" s="12" t="s">
        <v>570</v>
      </c>
      <c r="B200" s="12" t="s">
        <v>571</v>
      </c>
      <c r="C200" s="35" t="s">
        <v>572</v>
      </c>
      <c r="D200" s="12" t="s">
        <v>402</v>
      </c>
      <c r="E200" s="12" t="s">
        <v>403</v>
      </c>
      <c r="F200" s="12" t="s">
        <v>404</v>
      </c>
      <c r="G200" s="13">
        <v>43103</v>
      </c>
      <c r="H200" s="13">
        <v>45869</v>
      </c>
      <c r="I200" s="1">
        <v>1000</v>
      </c>
      <c r="J200" s="1">
        <v>0.58082191780821912</v>
      </c>
      <c r="K200" s="1">
        <v>580.82191780821915</v>
      </c>
      <c r="L200" s="1">
        <f>'Non Panel'!L200+Panel!L200</f>
        <v>0</v>
      </c>
      <c r="M200" s="1">
        <f>'Non Panel'!M200+Panel!M200</f>
        <v>0</v>
      </c>
      <c r="N200" s="1">
        <f>'Non Panel'!N200+Panel!N200</f>
        <v>0</v>
      </c>
      <c r="O200" s="1"/>
      <c r="P200" s="1"/>
      <c r="Q200" s="1"/>
      <c r="R200" s="1"/>
      <c r="S200" s="1"/>
      <c r="T200" s="1"/>
      <c r="U200" s="1"/>
      <c r="V200" s="1"/>
      <c r="W200" s="47"/>
      <c r="X200" s="1">
        <f t="shared" si="4"/>
        <v>580.82191780821915</v>
      </c>
      <c r="Y200" s="12"/>
      <c r="Z200" s="12" t="s">
        <v>963</v>
      </c>
    </row>
    <row r="201" spans="1:26" s="7" customFormat="1" ht="19.5" customHeight="1" x14ac:dyDescent="0.25">
      <c r="A201" s="12" t="s">
        <v>573</v>
      </c>
      <c r="B201" s="12" t="s">
        <v>574</v>
      </c>
      <c r="C201" s="35" t="s">
        <v>575</v>
      </c>
      <c r="D201" s="12" t="s">
        <v>402</v>
      </c>
      <c r="E201" s="12" t="s">
        <v>403</v>
      </c>
      <c r="F201" s="12" t="s">
        <v>404</v>
      </c>
      <c r="G201" s="13">
        <v>43104</v>
      </c>
      <c r="H201" s="13">
        <v>45869</v>
      </c>
      <c r="I201" s="1">
        <v>1000</v>
      </c>
      <c r="J201" s="1">
        <v>0.58082191780821912</v>
      </c>
      <c r="K201" s="1">
        <v>580.82191780821915</v>
      </c>
      <c r="L201" s="1">
        <f>'Non Panel'!L201+Panel!L201</f>
        <v>80</v>
      </c>
      <c r="M201" s="1">
        <f>'Non Panel'!M201+Panel!M201</f>
        <v>35</v>
      </c>
      <c r="N201" s="1">
        <f>'Non Panel'!N201+Panel!N201</f>
        <v>0</v>
      </c>
      <c r="O201" s="1"/>
      <c r="P201" s="1"/>
      <c r="Q201" s="1"/>
      <c r="R201" s="1"/>
      <c r="S201" s="1"/>
      <c r="T201" s="1"/>
      <c r="U201" s="1"/>
      <c r="V201" s="1"/>
      <c r="W201" s="47"/>
      <c r="X201" s="1">
        <f t="shared" si="4"/>
        <v>465.82191780821915</v>
      </c>
      <c r="Y201" s="12"/>
      <c r="Z201" s="12" t="s">
        <v>963</v>
      </c>
    </row>
    <row r="202" spans="1:26" s="7" customFormat="1" ht="19.5" customHeight="1" x14ac:dyDescent="0.25">
      <c r="A202" s="12" t="s">
        <v>576</v>
      </c>
      <c r="B202" s="12" t="s">
        <v>577</v>
      </c>
      <c r="C202" s="35" t="s">
        <v>578</v>
      </c>
      <c r="D202" s="12" t="s">
        <v>402</v>
      </c>
      <c r="E202" s="12" t="s">
        <v>403</v>
      </c>
      <c r="F202" s="12" t="s">
        <v>404</v>
      </c>
      <c r="G202" s="13">
        <v>43451</v>
      </c>
      <c r="H202" s="13">
        <v>45869</v>
      </c>
      <c r="I202" s="1">
        <v>1000</v>
      </c>
      <c r="J202" s="1">
        <v>0.58082191780821912</v>
      </c>
      <c r="K202" s="1">
        <v>580.82191780821915</v>
      </c>
      <c r="L202" s="1">
        <f>'Non Panel'!L202+Panel!L202</f>
        <v>0</v>
      </c>
      <c r="M202" s="1">
        <f>'Non Panel'!M202+Panel!M202</f>
        <v>0</v>
      </c>
      <c r="N202" s="1">
        <f>'Non Panel'!N202+Panel!N202</f>
        <v>30</v>
      </c>
      <c r="O202" s="1"/>
      <c r="P202" s="1"/>
      <c r="Q202" s="1"/>
      <c r="R202" s="1"/>
      <c r="S202" s="1"/>
      <c r="T202" s="1"/>
      <c r="U202" s="1"/>
      <c r="V202" s="1"/>
      <c r="W202" s="47"/>
      <c r="X202" s="1">
        <f t="shared" si="4"/>
        <v>550.82191780821915</v>
      </c>
      <c r="Y202" s="12"/>
      <c r="Z202" s="12" t="s">
        <v>963</v>
      </c>
    </row>
    <row r="203" spans="1:26" s="7" customFormat="1" ht="19.5" customHeight="1" x14ac:dyDescent="0.25">
      <c r="A203" s="12" t="s">
        <v>579</v>
      </c>
      <c r="B203" s="12" t="s">
        <v>580</v>
      </c>
      <c r="C203" s="35" t="s">
        <v>581</v>
      </c>
      <c r="D203" s="12" t="s">
        <v>402</v>
      </c>
      <c r="E203" s="12" t="s">
        <v>403</v>
      </c>
      <c r="F203" s="12" t="s">
        <v>404</v>
      </c>
      <c r="G203" s="13">
        <v>43132</v>
      </c>
      <c r="H203" s="13">
        <v>45869</v>
      </c>
      <c r="I203" s="1">
        <v>1000</v>
      </c>
      <c r="J203" s="1">
        <v>0.58082191780821912</v>
      </c>
      <c r="K203" s="1">
        <v>580.82191780821915</v>
      </c>
      <c r="L203" s="1">
        <f>'Non Panel'!L203+Panel!L203</f>
        <v>78</v>
      </c>
      <c r="M203" s="1">
        <f>'Non Panel'!M203+Panel!M203</f>
        <v>0</v>
      </c>
      <c r="N203" s="1">
        <f>'Non Panel'!N203+Panel!N203</f>
        <v>0</v>
      </c>
      <c r="O203" s="1"/>
      <c r="P203" s="1"/>
      <c r="Q203" s="1"/>
      <c r="R203" s="1"/>
      <c r="S203" s="1"/>
      <c r="T203" s="1"/>
      <c r="U203" s="1"/>
      <c r="V203" s="1"/>
      <c r="W203" s="47"/>
      <c r="X203" s="1">
        <f t="shared" si="4"/>
        <v>502.82191780821915</v>
      </c>
      <c r="Y203" s="12"/>
      <c r="Z203" s="12" t="s">
        <v>963</v>
      </c>
    </row>
    <row r="204" spans="1:26" s="7" customFormat="1" ht="19.5" customHeight="1" x14ac:dyDescent="0.25">
      <c r="A204" s="12" t="s">
        <v>582</v>
      </c>
      <c r="B204" s="12" t="s">
        <v>583</v>
      </c>
      <c r="C204" s="35" t="s">
        <v>584</v>
      </c>
      <c r="D204" s="12" t="s">
        <v>402</v>
      </c>
      <c r="E204" s="12" t="s">
        <v>403</v>
      </c>
      <c r="F204" s="12" t="s">
        <v>404</v>
      </c>
      <c r="G204" s="13">
        <v>43164</v>
      </c>
      <c r="H204" s="13">
        <v>45869</v>
      </c>
      <c r="I204" s="1">
        <v>1000</v>
      </c>
      <c r="J204" s="1">
        <v>0.58082191780821912</v>
      </c>
      <c r="K204" s="1">
        <v>580.82191780821915</v>
      </c>
      <c r="L204" s="1">
        <f>'Non Panel'!L204+Panel!L204</f>
        <v>87</v>
      </c>
      <c r="M204" s="1">
        <f>'Non Panel'!M204+Panel!M204</f>
        <v>0</v>
      </c>
      <c r="N204" s="1">
        <f>'Non Panel'!N204+Panel!N204</f>
        <v>0</v>
      </c>
      <c r="O204" s="1"/>
      <c r="P204" s="1"/>
      <c r="Q204" s="1"/>
      <c r="R204" s="1"/>
      <c r="S204" s="1"/>
      <c r="T204" s="1"/>
      <c r="U204" s="1"/>
      <c r="V204" s="1"/>
      <c r="W204" s="47"/>
      <c r="X204" s="1">
        <f t="shared" si="4"/>
        <v>493.82191780821915</v>
      </c>
      <c r="Y204" s="12"/>
      <c r="Z204" s="12" t="s">
        <v>963</v>
      </c>
    </row>
    <row r="205" spans="1:26" s="7" customFormat="1" ht="19.5" customHeight="1" x14ac:dyDescent="0.25">
      <c r="A205" s="12" t="s">
        <v>585</v>
      </c>
      <c r="B205" s="12" t="s">
        <v>586</v>
      </c>
      <c r="C205" s="35" t="s">
        <v>587</v>
      </c>
      <c r="D205" s="12" t="s">
        <v>402</v>
      </c>
      <c r="E205" s="12" t="s">
        <v>403</v>
      </c>
      <c r="F205" s="12" t="s">
        <v>430</v>
      </c>
      <c r="G205" s="13">
        <v>43215</v>
      </c>
      <c r="H205" s="13">
        <v>45869</v>
      </c>
      <c r="I205" s="1">
        <v>1000</v>
      </c>
      <c r="J205" s="1">
        <v>0.58082191780821912</v>
      </c>
      <c r="K205" s="1">
        <v>580.82191780821915</v>
      </c>
      <c r="L205" s="1">
        <f>'Non Panel'!L205+Panel!L205</f>
        <v>0</v>
      </c>
      <c r="M205" s="1">
        <f>'Non Panel'!M205+Panel!M205</f>
        <v>0</v>
      </c>
      <c r="N205" s="1">
        <f>'Non Panel'!N205+Panel!N205</f>
        <v>0</v>
      </c>
      <c r="O205" s="1"/>
      <c r="P205" s="1"/>
      <c r="Q205" s="1"/>
      <c r="R205" s="1"/>
      <c r="S205" s="1"/>
      <c r="T205" s="1"/>
      <c r="U205" s="1"/>
      <c r="V205" s="1"/>
      <c r="W205" s="47"/>
      <c r="X205" s="1">
        <f t="shared" si="4"/>
        <v>580.82191780821915</v>
      </c>
      <c r="Y205" s="12"/>
      <c r="Z205" s="12" t="s">
        <v>963</v>
      </c>
    </row>
    <row r="206" spans="1:26" s="7" customFormat="1" ht="19.5" customHeight="1" x14ac:dyDescent="0.25">
      <c r="A206" s="12" t="s">
        <v>588</v>
      </c>
      <c r="B206" s="12" t="s">
        <v>589</v>
      </c>
      <c r="C206" s="35" t="s">
        <v>590</v>
      </c>
      <c r="D206" s="12" t="s">
        <v>402</v>
      </c>
      <c r="E206" s="12" t="s">
        <v>403</v>
      </c>
      <c r="F206" s="12" t="s">
        <v>404</v>
      </c>
      <c r="G206" s="13">
        <v>43234</v>
      </c>
      <c r="H206" s="13">
        <v>45869</v>
      </c>
      <c r="I206" s="1">
        <v>1000</v>
      </c>
      <c r="J206" s="1">
        <v>0.58082191780821912</v>
      </c>
      <c r="K206" s="1">
        <v>580.82191780821915</v>
      </c>
      <c r="L206" s="1">
        <f>'Non Panel'!L206+Panel!L206</f>
        <v>0</v>
      </c>
      <c r="M206" s="1">
        <f>'Non Panel'!M206+Panel!M206</f>
        <v>0</v>
      </c>
      <c r="N206" s="1">
        <f>'Non Panel'!N206+Panel!N206</f>
        <v>0</v>
      </c>
      <c r="O206" s="1"/>
      <c r="P206" s="1"/>
      <c r="Q206" s="1"/>
      <c r="R206" s="1"/>
      <c r="S206" s="1"/>
      <c r="T206" s="1"/>
      <c r="U206" s="1"/>
      <c r="V206" s="1"/>
      <c r="W206" s="47"/>
      <c r="X206" s="1">
        <f t="shared" si="4"/>
        <v>580.82191780821915</v>
      </c>
      <c r="Y206" s="12"/>
      <c r="Z206" s="12" t="s">
        <v>963</v>
      </c>
    </row>
    <row r="207" spans="1:26" s="7" customFormat="1" ht="19.5" customHeight="1" x14ac:dyDescent="0.25">
      <c r="A207" s="12" t="s">
        <v>591</v>
      </c>
      <c r="B207" s="12" t="s">
        <v>592</v>
      </c>
      <c r="C207" s="35" t="s">
        <v>593</v>
      </c>
      <c r="D207" s="12" t="s">
        <v>402</v>
      </c>
      <c r="E207" s="12" t="s">
        <v>403</v>
      </c>
      <c r="F207" s="12" t="s">
        <v>404</v>
      </c>
      <c r="G207" s="13">
        <v>43259</v>
      </c>
      <c r="H207" s="13">
        <v>45869</v>
      </c>
      <c r="I207" s="1">
        <v>1000</v>
      </c>
      <c r="J207" s="1">
        <v>0.58082191780821912</v>
      </c>
      <c r="K207" s="1">
        <v>580.82191780821915</v>
      </c>
      <c r="L207" s="1">
        <f>'Non Panel'!L207+Panel!L207</f>
        <v>148</v>
      </c>
      <c r="M207" s="1">
        <f>'Non Panel'!M207+Panel!M207</f>
        <v>0</v>
      </c>
      <c r="N207" s="1">
        <f>'Non Panel'!N207+Panel!N207</f>
        <v>0</v>
      </c>
      <c r="O207" s="1"/>
      <c r="P207" s="1"/>
      <c r="Q207" s="1"/>
      <c r="R207" s="1"/>
      <c r="S207" s="1"/>
      <c r="T207" s="1"/>
      <c r="U207" s="1"/>
      <c r="V207" s="1"/>
      <c r="W207" s="47"/>
      <c r="X207" s="1">
        <f t="shared" si="4"/>
        <v>432.82191780821915</v>
      </c>
      <c r="Y207" s="12"/>
      <c r="Z207" s="12" t="s">
        <v>963</v>
      </c>
    </row>
    <row r="208" spans="1:26" s="7" customFormat="1" ht="19.5" customHeight="1" x14ac:dyDescent="0.25">
      <c r="A208" s="12" t="s">
        <v>594</v>
      </c>
      <c r="B208" s="12" t="s">
        <v>595</v>
      </c>
      <c r="C208" s="35" t="s">
        <v>596</v>
      </c>
      <c r="D208" s="12" t="s">
        <v>402</v>
      </c>
      <c r="E208" s="12" t="s">
        <v>403</v>
      </c>
      <c r="F208" s="12" t="s">
        <v>404</v>
      </c>
      <c r="G208" s="13">
        <v>43368</v>
      </c>
      <c r="H208" s="13">
        <v>45869</v>
      </c>
      <c r="I208" s="1">
        <v>1000</v>
      </c>
      <c r="J208" s="1">
        <v>0.58082191780821912</v>
      </c>
      <c r="K208" s="1">
        <v>580.82191780821915</v>
      </c>
      <c r="L208" s="1">
        <f>'Non Panel'!L208+Panel!L208</f>
        <v>0</v>
      </c>
      <c r="M208" s="1">
        <f>'Non Panel'!M208+Panel!M208</f>
        <v>0</v>
      </c>
      <c r="N208" s="1">
        <f>'Non Panel'!N208+Panel!N208</f>
        <v>0</v>
      </c>
      <c r="O208" s="1"/>
      <c r="P208" s="1"/>
      <c r="Q208" s="1"/>
      <c r="R208" s="1"/>
      <c r="S208" s="1"/>
      <c r="T208" s="1"/>
      <c r="U208" s="1"/>
      <c r="V208" s="1"/>
      <c r="W208" s="47"/>
      <c r="X208" s="1">
        <f t="shared" si="4"/>
        <v>580.82191780821915</v>
      </c>
      <c r="Y208" s="12"/>
      <c r="Z208" s="12" t="s">
        <v>963</v>
      </c>
    </row>
    <row r="209" spans="1:26" s="7" customFormat="1" ht="19.5" customHeight="1" x14ac:dyDescent="0.25">
      <c r="A209" s="12" t="s">
        <v>597</v>
      </c>
      <c r="B209" s="12" t="s">
        <v>598</v>
      </c>
      <c r="C209" s="35" t="s">
        <v>599</v>
      </c>
      <c r="D209" s="12" t="s">
        <v>402</v>
      </c>
      <c r="E209" s="12" t="s">
        <v>403</v>
      </c>
      <c r="F209" s="12" t="s">
        <v>404</v>
      </c>
      <c r="G209" s="13">
        <v>43411</v>
      </c>
      <c r="H209" s="13">
        <v>45869</v>
      </c>
      <c r="I209" s="1">
        <v>1000</v>
      </c>
      <c r="J209" s="1">
        <v>0.58082191780821912</v>
      </c>
      <c r="K209" s="1">
        <v>580.82191780821915</v>
      </c>
      <c r="L209" s="1">
        <f>'Non Panel'!L209+Panel!L209</f>
        <v>60</v>
      </c>
      <c r="M209" s="1">
        <f>'Non Panel'!M209+Panel!M209</f>
        <v>0</v>
      </c>
      <c r="N209" s="1">
        <f>'Non Panel'!N209+Panel!N209</f>
        <v>0</v>
      </c>
      <c r="O209" s="1"/>
      <c r="P209" s="1"/>
      <c r="Q209" s="1"/>
      <c r="R209" s="1"/>
      <c r="S209" s="1"/>
      <c r="T209" s="1"/>
      <c r="U209" s="1"/>
      <c r="V209" s="1"/>
      <c r="W209" s="47"/>
      <c r="X209" s="1">
        <f t="shared" si="4"/>
        <v>520.82191780821915</v>
      </c>
      <c r="Y209" s="12"/>
      <c r="Z209" s="12" t="s">
        <v>963</v>
      </c>
    </row>
    <row r="210" spans="1:26" s="7" customFormat="1" ht="19.5" customHeight="1" x14ac:dyDescent="0.25">
      <c r="A210" s="12" t="s">
        <v>600</v>
      </c>
      <c r="B210" s="12" t="s">
        <v>601</v>
      </c>
      <c r="C210" s="35" t="s">
        <v>602</v>
      </c>
      <c r="D210" s="12" t="s">
        <v>402</v>
      </c>
      <c r="E210" s="12" t="s">
        <v>403</v>
      </c>
      <c r="F210" s="12" t="s">
        <v>404</v>
      </c>
      <c r="G210" s="13">
        <v>43472</v>
      </c>
      <c r="H210" s="13">
        <v>45869</v>
      </c>
      <c r="I210" s="1">
        <v>1000</v>
      </c>
      <c r="J210" s="1">
        <v>0.58082191780821912</v>
      </c>
      <c r="K210" s="1">
        <v>580.82191780821915</v>
      </c>
      <c r="L210" s="1">
        <f>'Non Panel'!L210+Panel!L210</f>
        <v>137</v>
      </c>
      <c r="M210" s="1">
        <f>'Non Panel'!M210+Panel!M210</f>
        <v>0</v>
      </c>
      <c r="N210" s="1">
        <f>'Non Panel'!N210+Panel!N210</f>
        <v>0</v>
      </c>
      <c r="O210" s="1"/>
      <c r="P210" s="1"/>
      <c r="Q210" s="1"/>
      <c r="R210" s="1"/>
      <c r="S210" s="1"/>
      <c r="T210" s="1"/>
      <c r="U210" s="1"/>
      <c r="V210" s="1"/>
      <c r="W210" s="47"/>
      <c r="X210" s="1">
        <f t="shared" si="4"/>
        <v>443.82191780821915</v>
      </c>
      <c r="Y210" s="12"/>
      <c r="Z210" s="12" t="s">
        <v>963</v>
      </c>
    </row>
    <row r="211" spans="1:26" s="7" customFormat="1" ht="19.5" customHeight="1" x14ac:dyDescent="0.25">
      <c r="A211" s="12" t="s">
        <v>603</v>
      </c>
      <c r="B211" s="12" t="s">
        <v>604</v>
      </c>
      <c r="C211" s="35" t="s">
        <v>605</v>
      </c>
      <c r="D211" s="12" t="s">
        <v>402</v>
      </c>
      <c r="E211" s="12" t="s">
        <v>403</v>
      </c>
      <c r="F211" s="12" t="s">
        <v>404</v>
      </c>
      <c r="G211" s="13">
        <v>43482</v>
      </c>
      <c r="H211" s="13">
        <v>45869</v>
      </c>
      <c r="I211" s="1">
        <v>1000</v>
      </c>
      <c r="J211" s="1">
        <v>0.58082191780821912</v>
      </c>
      <c r="K211" s="1">
        <v>580.82191780821915</v>
      </c>
      <c r="L211" s="1">
        <f>'Non Panel'!L211+Panel!L211</f>
        <v>80</v>
      </c>
      <c r="M211" s="1">
        <f>'Non Panel'!M211+Panel!M211</f>
        <v>135</v>
      </c>
      <c r="N211" s="1">
        <f>'Non Panel'!N211+Panel!N211</f>
        <v>0</v>
      </c>
      <c r="O211" s="1"/>
      <c r="P211" s="1"/>
      <c r="Q211" s="1"/>
      <c r="R211" s="1"/>
      <c r="S211" s="1"/>
      <c r="T211" s="1"/>
      <c r="U211" s="1"/>
      <c r="V211" s="1"/>
      <c r="W211" s="47"/>
      <c r="X211" s="1">
        <f t="shared" ref="X211:X274" si="5">K211-(SUM(L211:W211))</f>
        <v>365.82191780821915</v>
      </c>
      <c r="Y211" s="12"/>
      <c r="Z211" s="12" t="s">
        <v>963</v>
      </c>
    </row>
    <row r="212" spans="1:26" s="7" customFormat="1" ht="19.5" customHeight="1" x14ac:dyDescent="0.25">
      <c r="A212" s="12" t="s">
        <v>606</v>
      </c>
      <c r="B212" s="12" t="s">
        <v>607</v>
      </c>
      <c r="C212" s="35" t="s">
        <v>608</v>
      </c>
      <c r="D212" s="12" t="s">
        <v>402</v>
      </c>
      <c r="E212" s="12" t="s">
        <v>403</v>
      </c>
      <c r="F212" s="12" t="s">
        <v>430</v>
      </c>
      <c r="G212" s="13">
        <v>43482</v>
      </c>
      <c r="H212" s="13">
        <v>45869</v>
      </c>
      <c r="I212" s="1">
        <v>1000</v>
      </c>
      <c r="J212" s="1">
        <v>0.58082191780821912</v>
      </c>
      <c r="K212" s="1">
        <v>580.82191780821915</v>
      </c>
      <c r="L212" s="1">
        <f>'Non Panel'!L212+Panel!L212</f>
        <v>70</v>
      </c>
      <c r="M212" s="1">
        <f>'Non Panel'!M212+Panel!M212</f>
        <v>0</v>
      </c>
      <c r="N212" s="1">
        <f>'Non Panel'!N212+Panel!N212</f>
        <v>0</v>
      </c>
      <c r="O212" s="1"/>
      <c r="P212" s="1"/>
      <c r="Q212" s="1"/>
      <c r="R212" s="1"/>
      <c r="S212" s="1"/>
      <c r="T212" s="1"/>
      <c r="U212" s="1"/>
      <c r="V212" s="1"/>
      <c r="W212" s="47"/>
      <c r="X212" s="1">
        <f t="shared" si="5"/>
        <v>510.82191780821915</v>
      </c>
      <c r="Y212" s="12"/>
      <c r="Z212" s="12" t="s">
        <v>963</v>
      </c>
    </row>
    <row r="213" spans="1:26" s="7" customFormat="1" ht="19.5" customHeight="1" x14ac:dyDescent="0.25">
      <c r="A213" s="12" t="s">
        <v>609</v>
      </c>
      <c r="B213" s="12" t="s">
        <v>610</v>
      </c>
      <c r="C213" s="35" t="s">
        <v>611</v>
      </c>
      <c r="D213" s="12" t="s">
        <v>402</v>
      </c>
      <c r="E213" s="12" t="s">
        <v>403</v>
      </c>
      <c r="F213" s="12" t="s">
        <v>404</v>
      </c>
      <c r="G213" s="13">
        <v>43517</v>
      </c>
      <c r="H213" s="13">
        <v>45869</v>
      </c>
      <c r="I213" s="1">
        <v>1000</v>
      </c>
      <c r="J213" s="1">
        <v>0.58082191780821912</v>
      </c>
      <c r="K213" s="1">
        <v>580.82191780821915</v>
      </c>
      <c r="L213" s="1">
        <f>'Non Panel'!L213+Panel!L213</f>
        <v>42</v>
      </c>
      <c r="M213" s="1">
        <f>'Non Panel'!M213+Panel!M213</f>
        <v>0</v>
      </c>
      <c r="N213" s="1">
        <f>'Non Panel'!N213+Panel!N213</f>
        <v>0</v>
      </c>
      <c r="O213" s="1"/>
      <c r="P213" s="1"/>
      <c r="Q213" s="1"/>
      <c r="R213" s="1"/>
      <c r="S213" s="1"/>
      <c r="T213" s="1"/>
      <c r="U213" s="1"/>
      <c r="V213" s="1"/>
      <c r="W213" s="47"/>
      <c r="X213" s="1">
        <f t="shared" si="5"/>
        <v>538.82191780821915</v>
      </c>
      <c r="Y213" s="12"/>
      <c r="Z213" s="12" t="s">
        <v>963</v>
      </c>
    </row>
    <row r="214" spans="1:26" s="7" customFormat="1" ht="19.5" customHeight="1" x14ac:dyDescent="0.25">
      <c r="A214" s="12" t="s">
        <v>612</v>
      </c>
      <c r="B214" s="12" t="s">
        <v>613</v>
      </c>
      <c r="C214" s="35" t="s">
        <v>614</v>
      </c>
      <c r="D214" s="12" t="s">
        <v>402</v>
      </c>
      <c r="E214" s="12" t="s">
        <v>403</v>
      </c>
      <c r="F214" s="12" t="s">
        <v>404</v>
      </c>
      <c r="G214" s="13">
        <v>43549</v>
      </c>
      <c r="H214" s="13">
        <v>45869</v>
      </c>
      <c r="I214" s="1">
        <v>1000</v>
      </c>
      <c r="J214" s="1">
        <v>0.58082191780821912</v>
      </c>
      <c r="K214" s="1">
        <v>580.82191780821915</v>
      </c>
      <c r="L214" s="1">
        <f>'Non Panel'!L214+Panel!L214</f>
        <v>0</v>
      </c>
      <c r="M214" s="1">
        <f>'Non Panel'!M214+Panel!M214</f>
        <v>0</v>
      </c>
      <c r="N214" s="1">
        <f>'Non Panel'!N214+Panel!N214</f>
        <v>0</v>
      </c>
      <c r="O214" s="1"/>
      <c r="P214" s="1"/>
      <c r="Q214" s="1"/>
      <c r="R214" s="1"/>
      <c r="S214" s="1"/>
      <c r="T214" s="1"/>
      <c r="U214" s="1"/>
      <c r="V214" s="1"/>
      <c r="W214" s="47"/>
      <c r="X214" s="1">
        <f t="shared" si="5"/>
        <v>580.82191780821915</v>
      </c>
      <c r="Y214" s="12"/>
      <c r="Z214" s="12" t="s">
        <v>963</v>
      </c>
    </row>
    <row r="215" spans="1:26" s="7" customFormat="1" ht="19.5" customHeight="1" x14ac:dyDescent="0.25">
      <c r="A215" s="12" t="s">
        <v>615</v>
      </c>
      <c r="B215" s="12" t="s">
        <v>616</v>
      </c>
      <c r="C215" s="35" t="s">
        <v>617</v>
      </c>
      <c r="D215" s="12" t="s">
        <v>402</v>
      </c>
      <c r="E215" s="12" t="s">
        <v>403</v>
      </c>
      <c r="F215" s="12" t="s">
        <v>430</v>
      </c>
      <c r="G215" s="13">
        <v>43535</v>
      </c>
      <c r="H215" s="13">
        <v>45869</v>
      </c>
      <c r="I215" s="1">
        <v>1000</v>
      </c>
      <c r="J215" s="1">
        <v>0.58082191780821912</v>
      </c>
      <c r="K215" s="1">
        <v>580.82191780821915</v>
      </c>
      <c r="L215" s="1">
        <f>'Non Panel'!L215+Panel!L215</f>
        <v>0</v>
      </c>
      <c r="M215" s="1">
        <f>'Non Panel'!M215+Panel!M215</f>
        <v>0</v>
      </c>
      <c r="N215" s="1">
        <f>'Non Panel'!N215+Panel!N215</f>
        <v>0</v>
      </c>
      <c r="O215" s="1"/>
      <c r="P215" s="1"/>
      <c r="Q215" s="1"/>
      <c r="R215" s="1"/>
      <c r="S215" s="1"/>
      <c r="T215" s="1"/>
      <c r="U215" s="1"/>
      <c r="V215" s="1"/>
      <c r="W215" s="47"/>
      <c r="X215" s="1">
        <f t="shared" si="5"/>
        <v>580.82191780821915</v>
      </c>
      <c r="Y215" s="12"/>
      <c r="Z215" s="12" t="s">
        <v>963</v>
      </c>
    </row>
    <row r="216" spans="1:26" s="7" customFormat="1" ht="19.5" customHeight="1" x14ac:dyDescent="0.25">
      <c r="A216" s="12" t="s">
        <v>618</v>
      </c>
      <c r="B216" s="12" t="s">
        <v>619</v>
      </c>
      <c r="C216" s="35" t="s">
        <v>620</v>
      </c>
      <c r="D216" s="12" t="s">
        <v>402</v>
      </c>
      <c r="E216" s="12" t="s">
        <v>403</v>
      </c>
      <c r="F216" s="12" t="s">
        <v>430</v>
      </c>
      <c r="G216" s="13">
        <v>43650</v>
      </c>
      <c r="H216" s="13">
        <v>45869</v>
      </c>
      <c r="I216" s="1">
        <v>1000</v>
      </c>
      <c r="J216" s="1">
        <v>0.58082191780821912</v>
      </c>
      <c r="K216" s="1">
        <v>580.82191780821915</v>
      </c>
      <c r="L216" s="1">
        <f>'Non Panel'!L216+Panel!L216</f>
        <v>44</v>
      </c>
      <c r="M216" s="1">
        <f>'Non Panel'!M216+Panel!M216</f>
        <v>0</v>
      </c>
      <c r="N216" s="1">
        <f>'Non Panel'!N216+Panel!N216</f>
        <v>0</v>
      </c>
      <c r="O216" s="1"/>
      <c r="P216" s="1"/>
      <c r="Q216" s="1"/>
      <c r="R216" s="1"/>
      <c r="S216" s="1"/>
      <c r="T216" s="1"/>
      <c r="U216" s="1"/>
      <c r="V216" s="1"/>
      <c r="W216" s="47"/>
      <c r="X216" s="1">
        <f t="shared" si="5"/>
        <v>536.82191780821915</v>
      </c>
      <c r="Y216" s="12"/>
      <c r="Z216" s="12" t="s">
        <v>963</v>
      </c>
    </row>
    <row r="217" spans="1:26" s="7" customFormat="1" ht="19.5" customHeight="1" x14ac:dyDescent="0.25">
      <c r="A217" s="12" t="s">
        <v>621</v>
      </c>
      <c r="B217" s="12" t="s">
        <v>622</v>
      </c>
      <c r="C217" s="35" t="s">
        <v>623</v>
      </c>
      <c r="D217" s="12" t="s">
        <v>402</v>
      </c>
      <c r="E217" s="12" t="s">
        <v>403</v>
      </c>
      <c r="F217" s="12" t="s">
        <v>404</v>
      </c>
      <c r="G217" s="13">
        <v>43682</v>
      </c>
      <c r="H217" s="13">
        <v>45869</v>
      </c>
      <c r="I217" s="1">
        <v>1000</v>
      </c>
      <c r="J217" s="1">
        <v>0.58082191780821912</v>
      </c>
      <c r="K217" s="1">
        <v>580.82191780821915</v>
      </c>
      <c r="L217" s="1">
        <f>'Non Panel'!L217+Panel!L217</f>
        <v>0</v>
      </c>
      <c r="M217" s="1">
        <f>'Non Panel'!M217+Panel!M217</f>
        <v>0</v>
      </c>
      <c r="N217" s="1">
        <f>'Non Panel'!N217+Panel!N217</f>
        <v>0</v>
      </c>
      <c r="O217" s="1"/>
      <c r="P217" s="1"/>
      <c r="Q217" s="1"/>
      <c r="R217" s="1"/>
      <c r="S217" s="1"/>
      <c r="T217" s="1"/>
      <c r="U217" s="1"/>
      <c r="V217" s="1"/>
      <c r="W217" s="47"/>
      <c r="X217" s="1">
        <f t="shared" si="5"/>
        <v>580.82191780821915</v>
      </c>
      <c r="Y217" s="12"/>
      <c r="Z217" s="12" t="s">
        <v>963</v>
      </c>
    </row>
    <row r="218" spans="1:26" s="7" customFormat="1" ht="19.5" customHeight="1" x14ac:dyDescent="0.25">
      <c r="A218" s="12" t="s">
        <v>624</v>
      </c>
      <c r="B218" s="12" t="s">
        <v>625</v>
      </c>
      <c r="C218" s="35" t="s">
        <v>626</v>
      </c>
      <c r="D218" s="12" t="s">
        <v>402</v>
      </c>
      <c r="E218" s="12" t="s">
        <v>403</v>
      </c>
      <c r="F218" s="12" t="s">
        <v>404</v>
      </c>
      <c r="G218" s="13">
        <v>43678</v>
      </c>
      <c r="H218" s="13">
        <v>45869</v>
      </c>
      <c r="I218" s="1">
        <v>1000</v>
      </c>
      <c r="J218" s="1">
        <v>0.58082191780821912</v>
      </c>
      <c r="K218" s="1">
        <v>580.82191780821915</v>
      </c>
      <c r="L218" s="1">
        <f>'Non Panel'!L218+Panel!L218</f>
        <v>0</v>
      </c>
      <c r="M218" s="1">
        <f>'Non Panel'!M218+Panel!M218</f>
        <v>0</v>
      </c>
      <c r="N218" s="1">
        <f>'Non Panel'!N218+Panel!N218</f>
        <v>0</v>
      </c>
      <c r="O218" s="1"/>
      <c r="P218" s="1"/>
      <c r="Q218" s="1"/>
      <c r="R218" s="1"/>
      <c r="S218" s="1"/>
      <c r="T218" s="1"/>
      <c r="U218" s="1"/>
      <c r="V218" s="1"/>
      <c r="W218" s="47"/>
      <c r="X218" s="1">
        <f t="shared" si="5"/>
        <v>580.82191780821915</v>
      </c>
      <c r="Y218" s="12"/>
      <c r="Z218" s="12" t="s">
        <v>963</v>
      </c>
    </row>
    <row r="219" spans="1:26" s="7" customFormat="1" ht="19.5" customHeight="1" x14ac:dyDescent="0.25">
      <c r="A219" s="12" t="s">
        <v>627</v>
      </c>
      <c r="B219" s="12" t="s">
        <v>628</v>
      </c>
      <c r="C219" s="35" t="s">
        <v>629</v>
      </c>
      <c r="D219" s="12" t="s">
        <v>402</v>
      </c>
      <c r="E219" s="12" t="s">
        <v>403</v>
      </c>
      <c r="F219" s="12" t="s">
        <v>404</v>
      </c>
      <c r="G219" s="13">
        <v>43678</v>
      </c>
      <c r="H219" s="13">
        <v>45869</v>
      </c>
      <c r="I219" s="1">
        <v>1000</v>
      </c>
      <c r="J219" s="1">
        <v>0.58082191780821912</v>
      </c>
      <c r="K219" s="1">
        <v>580.82191780821915</v>
      </c>
      <c r="L219" s="1">
        <f>'Non Panel'!L219+Panel!L219</f>
        <v>414</v>
      </c>
      <c r="M219" s="1">
        <f>'Non Panel'!M219+Panel!M219</f>
        <v>162</v>
      </c>
      <c r="N219" s="1">
        <f>'Non Panel'!N219+Panel!N219</f>
        <v>0</v>
      </c>
      <c r="O219" s="1"/>
      <c r="P219" s="1"/>
      <c r="Q219" s="1"/>
      <c r="R219" s="1"/>
      <c r="S219" s="1"/>
      <c r="T219" s="1"/>
      <c r="U219" s="1"/>
      <c r="V219" s="1"/>
      <c r="W219" s="47"/>
      <c r="X219" s="1">
        <f t="shared" si="5"/>
        <v>4.8219178082191547</v>
      </c>
      <c r="Y219" s="12"/>
      <c r="Z219" s="12" t="s">
        <v>963</v>
      </c>
    </row>
    <row r="220" spans="1:26" s="7" customFormat="1" ht="19.5" customHeight="1" x14ac:dyDescent="0.25">
      <c r="A220" s="12" t="s">
        <v>630</v>
      </c>
      <c r="B220" s="12" t="s">
        <v>631</v>
      </c>
      <c r="C220" s="35" t="s">
        <v>632</v>
      </c>
      <c r="D220" s="12" t="s">
        <v>402</v>
      </c>
      <c r="E220" s="12" t="s">
        <v>994</v>
      </c>
      <c r="F220" s="12" t="s">
        <v>404</v>
      </c>
      <c r="G220" s="13">
        <v>43678</v>
      </c>
      <c r="H220" s="13">
        <v>45869</v>
      </c>
      <c r="I220" s="1">
        <v>1000</v>
      </c>
      <c r="J220" s="1">
        <v>0.58082191780821912</v>
      </c>
      <c r="K220" s="1">
        <v>580.82191780821915</v>
      </c>
      <c r="L220" s="1">
        <f>'Non Panel'!L220+Panel!L220</f>
        <v>0</v>
      </c>
      <c r="M220" s="1">
        <f>'Non Panel'!M220+Panel!M220</f>
        <v>0</v>
      </c>
      <c r="N220" s="1">
        <f>'Non Panel'!N220+Panel!N220</f>
        <v>0</v>
      </c>
      <c r="O220" s="1"/>
      <c r="P220" s="1"/>
      <c r="Q220" s="1"/>
      <c r="R220" s="1"/>
      <c r="S220" s="1"/>
      <c r="T220" s="1"/>
      <c r="U220" s="1"/>
      <c r="V220" s="1"/>
      <c r="W220" s="47"/>
      <c r="X220" s="1">
        <f t="shared" si="5"/>
        <v>580.82191780821915</v>
      </c>
      <c r="Y220" s="12"/>
      <c r="Z220" s="12" t="s">
        <v>963</v>
      </c>
    </row>
    <row r="221" spans="1:26" s="7" customFormat="1" ht="19.5" customHeight="1" x14ac:dyDescent="0.25">
      <c r="A221" s="12" t="s">
        <v>633</v>
      </c>
      <c r="B221" s="12" t="s">
        <v>634</v>
      </c>
      <c r="C221" s="35" t="s">
        <v>635</v>
      </c>
      <c r="D221" s="12" t="s">
        <v>402</v>
      </c>
      <c r="E221" s="12" t="s">
        <v>403</v>
      </c>
      <c r="F221" s="12" t="s">
        <v>404</v>
      </c>
      <c r="G221" s="13">
        <v>43678</v>
      </c>
      <c r="H221" s="13">
        <v>45869</v>
      </c>
      <c r="I221" s="1">
        <v>1000</v>
      </c>
      <c r="J221" s="1">
        <v>0.58082191780821912</v>
      </c>
      <c r="K221" s="1">
        <v>580.82191780821915</v>
      </c>
      <c r="L221" s="1">
        <f>'Non Panel'!L221+Panel!L221</f>
        <v>18</v>
      </c>
      <c r="M221" s="1">
        <f>'Non Panel'!M221+Panel!M221</f>
        <v>0</v>
      </c>
      <c r="N221" s="1">
        <f>'Non Panel'!N221+Panel!N221</f>
        <v>0</v>
      </c>
      <c r="O221" s="1"/>
      <c r="P221" s="1"/>
      <c r="Q221" s="1"/>
      <c r="R221" s="1"/>
      <c r="S221" s="1"/>
      <c r="T221" s="1"/>
      <c r="U221" s="1"/>
      <c r="V221" s="1"/>
      <c r="W221" s="47"/>
      <c r="X221" s="1">
        <f t="shared" si="5"/>
        <v>562.82191780821915</v>
      </c>
      <c r="Y221" s="12"/>
      <c r="Z221" s="12" t="s">
        <v>963</v>
      </c>
    </row>
    <row r="222" spans="1:26" s="7" customFormat="1" ht="19.5" customHeight="1" x14ac:dyDescent="0.25">
      <c r="A222" s="12" t="s">
        <v>636</v>
      </c>
      <c r="B222" s="12" t="s">
        <v>637</v>
      </c>
      <c r="C222" s="35" t="s">
        <v>638</v>
      </c>
      <c r="D222" s="12" t="s">
        <v>402</v>
      </c>
      <c r="E222" s="12" t="s">
        <v>403</v>
      </c>
      <c r="F222" s="12" t="s">
        <v>430</v>
      </c>
      <c r="G222" s="13">
        <v>43678</v>
      </c>
      <c r="H222" s="13">
        <v>45869</v>
      </c>
      <c r="I222" s="1">
        <v>1000</v>
      </c>
      <c r="J222" s="1">
        <v>0.58082191780821912</v>
      </c>
      <c r="K222" s="1">
        <v>580.82191780821915</v>
      </c>
      <c r="L222" s="1">
        <f>'Non Panel'!L222+Panel!L222</f>
        <v>0</v>
      </c>
      <c r="M222" s="1">
        <f>'Non Panel'!M222+Panel!M222</f>
        <v>0</v>
      </c>
      <c r="N222" s="1">
        <f>'Non Panel'!N222+Panel!N222</f>
        <v>0</v>
      </c>
      <c r="O222" s="1"/>
      <c r="P222" s="1"/>
      <c r="Q222" s="1"/>
      <c r="R222" s="1"/>
      <c r="S222" s="1"/>
      <c r="T222" s="1"/>
      <c r="U222" s="1"/>
      <c r="V222" s="1"/>
      <c r="W222" s="47"/>
      <c r="X222" s="1">
        <f t="shared" si="5"/>
        <v>580.82191780821915</v>
      </c>
      <c r="Y222" s="12"/>
      <c r="Z222" s="12" t="s">
        <v>963</v>
      </c>
    </row>
    <row r="223" spans="1:26" s="7" customFormat="1" ht="19.5" customHeight="1" x14ac:dyDescent="0.25">
      <c r="A223" s="12" t="s">
        <v>639</v>
      </c>
      <c r="B223" s="12" t="s">
        <v>640</v>
      </c>
      <c r="C223" s="35" t="s">
        <v>641</v>
      </c>
      <c r="D223" s="12" t="s">
        <v>402</v>
      </c>
      <c r="E223" s="12" t="s">
        <v>403</v>
      </c>
      <c r="F223" s="12" t="s">
        <v>430</v>
      </c>
      <c r="G223" s="13">
        <v>43683</v>
      </c>
      <c r="H223" s="13">
        <v>45869</v>
      </c>
      <c r="I223" s="1">
        <v>1000</v>
      </c>
      <c r="J223" s="1">
        <v>0.58082191780821912</v>
      </c>
      <c r="K223" s="1">
        <v>580.82191780821915</v>
      </c>
      <c r="L223" s="1">
        <f>'Non Panel'!L223+Panel!L223</f>
        <v>0</v>
      </c>
      <c r="M223" s="1">
        <f>'Non Panel'!M223+Panel!M223</f>
        <v>0</v>
      </c>
      <c r="N223" s="1">
        <f>'Non Panel'!N223+Panel!N223</f>
        <v>0</v>
      </c>
      <c r="O223" s="1"/>
      <c r="P223" s="1"/>
      <c r="Q223" s="1"/>
      <c r="R223" s="1"/>
      <c r="S223" s="1"/>
      <c r="T223" s="1"/>
      <c r="U223" s="1"/>
      <c r="V223" s="1"/>
      <c r="W223" s="47"/>
      <c r="X223" s="1">
        <f t="shared" si="5"/>
        <v>580.82191780821915</v>
      </c>
      <c r="Y223" s="12"/>
      <c r="Z223" s="12" t="s">
        <v>963</v>
      </c>
    </row>
    <row r="224" spans="1:26" s="7" customFormat="1" ht="19.5" customHeight="1" x14ac:dyDescent="0.25">
      <c r="A224" s="12" t="s">
        <v>642</v>
      </c>
      <c r="B224" s="12" t="s">
        <v>643</v>
      </c>
      <c r="C224" s="35" t="s">
        <v>644</v>
      </c>
      <c r="D224" s="12" t="s">
        <v>402</v>
      </c>
      <c r="E224" s="12" t="s">
        <v>403</v>
      </c>
      <c r="F224" s="12" t="s">
        <v>404</v>
      </c>
      <c r="G224" s="13">
        <v>43711</v>
      </c>
      <c r="H224" s="13">
        <v>45869</v>
      </c>
      <c r="I224" s="1">
        <v>1000</v>
      </c>
      <c r="J224" s="1">
        <v>0.58082191780821912</v>
      </c>
      <c r="K224" s="1">
        <v>580.82191780821915</v>
      </c>
      <c r="L224" s="1">
        <f>'Non Panel'!L224+Panel!L224</f>
        <v>85</v>
      </c>
      <c r="M224" s="1">
        <f>'Non Panel'!M224+Panel!M224</f>
        <v>0</v>
      </c>
      <c r="N224" s="1">
        <f>'Non Panel'!N224+Panel!N224</f>
        <v>0</v>
      </c>
      <c r="O224" s="1"/>
      <c r="P224" s="1"/>
      <c r="Q224" s="1"/>
      <c r="R224" s="1"/>
      <c r="S224" s="1"/>
      <c r="T224" s="1"/>
      <c r="U224" s="1"/>
      <c r="V224" s="1"/>
      <c r="W224" s="47"/>
      <c r="X224" s="1">
        <f t="shared" si="5"/>
        <v>495.82191780821915</v>
      </c>
      <c r="Y224" s="12"/>
      <c r="Z224" s="12" t="s">
        <v>963</v>
      </c>
    </row>
    <row r="225" spans="1:26" s="7" customFormat="1" ht="19.5" customHeight="1" x14ac:dyDescent="0.25">
      <c r="A225" s="12" t="s">
        <v>645</v>
      </c>
      <c r="B225" s="12" t="s">
        <v>646</v>
      </c>
      <c r="C225" s="35" t="s">
        <v>647</v>
      </c>
      <c r="D225" s="12" t="s">
        <v>402</v>
      </c>
      <c r="E225" s="12" t="s">
        <v>403</v>
      </c>
      <c r="F225" s="12" t="s">
        <v>404</v>
      </c>
      <c r="G225" s="13">
        <v>43719</v>
      </c>
      <c r="H225" s="13">
        <v>45869</v>
      </c>
      <c r="I225" s="1">
        <v>1000</v>
      </c>
      <c r="J225" s="1">
        <v>0.58082191780821912</v>
      </c>
      <c r="K225" s="1">
        <v>580.82191780821915</v>
      </c>
      <c r="L225" s="1">
        <f>'Non Panel'!L225+Panel!L225</f>
        <v>70</v>
      </c>
      <c r="M225" s="1">
        <f>'Non Panel'!M225+Panel!M225</f>
        <v>0</v>
      </c>
      <c r="N225" s="1">
        <f>'Non Panel'!N225+Panel!N225</f>
        <v>0</v>
      </c>
      <c r="O225" s="1"/>
      <c r="P225" s="1"/>
      <c r="Q225" s="1"/>
      <c r="R225" s="1"/>
      <c r="S225" s="1"/>
      <c r="T225" s="1"/>
      <c r="U225" s="1"/>
      <c r="V225" s="1"/>
      <c r="W225" s="47"/>
      <c r="X225" s="1">
        <f t="shared" si="5"/>
        <v>510.82191780821915</v>
      </c>
      <c r="Y225" s="12"/>
      <c r="Z225" s="12" t="s">
        <v>963</v>
      </c>
    </row>
    <row r="226" spans="1:26" s="7" customFormat="1" ht="19.5" customHeight="1" x14ac:dyDescent="0.25">
      <c r="A226" s="12" t="s">
        <v>648</v>
      </c>
      <c r="B226" s="12" t="s">
        <v>649</v>
      </c>
      <c r="C226" s="35" t="s">
        <v>650</v>
      </c>
      <c r="D226" s="12" t="s">
        <v>402</v>
      </c>
      <c r="E226" s="12" t="s">
        <v>403</v>
      </c>
      <c r="F226" s="12" t="s">
        <v>404</v>
      </c>
      <c r="G226" s="13">
        <v>43712</v>
      </c>
      <c r="H226" s="13">
        <v>45869</v>
      </c>
      <c r="I226" s="1">
        <v>1000</v>
      </c>
      <c r="J226" s="1">
        <v>0.58082191780821912</v>
      </c>
      <c r="K226" s="1">
        <v>580.82191780821915</v>
      </c>
      <c r="L226" s="1">
        <f>'Non Panel'!L226+Panel!L226</f>
        <v>0</v>
      </c>
      <c r="M226" s="1">
        <f>'Non Panel'!M226+Panel!M226</f>
        <v>42</v>
      </c>
      <c r="N226" s="1">
        <f>'Non Panel'!N226+Panel!N226</f>
        <v>0</v>
      </c>
      <c r="O226" s="1"/>
      <c r="P226" s="1"/>
      <c r="Q226" s="1"/>
      <c r="R226" s="1"/>
      <c r="S226" s="1"/>
      <c r="T226" s="1"/>
      <c r="U226" s="1"/>
      <c r="V226" s="1"/>
      <c r="W226" s="47"/>
      <c r="X226" s="1">
        <f t="shared" si="5"/>
        <v>538.82191780821915</v>
      </c>
      <c r="Y226" s="12"/>
      <c r="Z226" s="12" t="s">
        <v>963</v>
      </c>
    </row>
    <row r="227" spans="1:26" s="7" customFormat="1" ht="19.5" customHeight="1" x14ac:dyDescent="0.25">
      <c r="A227" s="12" t="s">
        <v>651</v>
      </c>
      <c r="B227" s="12" t="s">
        <v>652</v>
      </c>
      <c r="C227" s="35" t="s">
        <v>653</v>
      </c>
      <c r="D227" s="12" t="s">
        <v>402</v>
      </c>
      <c r="E227" s="12" t="s">
        <v>403</v>
      </c>
      <c r="F227" s="12" t="s">
        <v>430</v>
      </c>
      <c r="G227" s="13">
        <v>43703</v>
      </c>
      <c r="H227" s="13">
        <v>45869</v>
      </c>
      <c r="I227" s="1">
        <v>1000</v>
      </c>
      <c r="J227" s="1">
        <v>0.58082191780821912</v>
      </c>
      <c r="K227" s="1">
        <v>580.82191780821915</v>
      </c>
      <c r="L227" s="1">
        <f>'Non Panel'!L227+Panel!L227</f>
        <v>68</v>
      </c>
      <c r="M227" s="1">
        <f>'Non Panel'!M227+Panel!M227</f>
        <v>0</v>
      </c>
      <c r="N227" s="1">
        <f>'Non Panel'!N227+Panel!N227</f>
        <v>0</v>
      </c>
      <c r="O227" s="1"/>
      <c r="P227" s="1"/>
      <c r="Q227" s="1"/>
      <c r="R227" s="1"/>
      <c r="S227" s="1"/>
      <c r="T227" s="1"/>
      <c r="U227" s="1"/>
      <c r="V227" s="1"/>
      <c r="W227" s="47"/>
      <c r="X227" s="1">
        <f t="shared" si="5"/>
        <v>512.82191780821915</v>
      </c>
      <c r="Y227" s="12"/>
      <c r="Z227" s="12" t="s">
        <v>963</v>
      </c>
    </row>
    <row r="228" spans="1:26" s="7" customFormat="1" ht="19.5" customHeight="1" x14ac:dyDescent="0.25">
      <c r="A228" s="12" t="s">
        <v>654</v>
      </c>
      <c r="B228" s="12" t="s">
        <v>655</v>
      </c>
      <c r="C228" s="35" t="s">
        <v>656</v>
      </c>
      <c r="D228" s="12" t="s">
        <v>402</v>
      </c>
      <c r="E228" s="12" t="s">
        <v>403</v>
      </c>
      <c r="F228" s="12" t="s">
        <v>430</v>
      </c>
      <c r="G228" s="13">
        <v>43703</v>
      </c>
      <c r="H228" s="13">
        <v>45869</v>
      </c>
      <c r="I228" s="1">
        <v>1000</v>
      </c>
      <c r="J228" s="1">
        <v>0.58082191780821912</v>
      </c>
      <c r="K228" s="1">
        <v>580.82191780821915</v>
      </c>
      <c r="L228" s="1">
        <f>'Non Panel'!L228+Panel!L228</f>
        <v>135</v>
      </c>
      <c r="M228" s="1">
        <f>'Non Panel'!M228+Panel!M228</f>
        <v>0</v>
      </c>
      <c r="N228" s="1">
        <f>'Non Panel'!N228+Panel!N228</f>
        <v>0</v>
      </c>
      <c r="O228" s="1"/>
      <c r="P228" s="1"/>
      <c r="Q228" s="1"/>
      <c r="R228" s="1"/>
      <c r="S228" s="1"/>
      <c r="T228" s="1"/>
      <c r="U228" s="1"/>
      <c r="V228" s="1"/>
      <c r="W228" s="47"/>
      <c r="X228" s="1">
        <f t="shared" si="5"/>
        <v>445.82191780821915</v>
      </c>
      <c r="Y228" s="12"/>
      <c r="Z228" s="12" t="s">
        <v>963</v>
      </c>
    </row>
    <row r="229" spans="1:26" s="7" customFormat="1" ht="19.5" customHeight="1" x14ac:dyDescent="0.25">
      <c r="A229" s="12" t="s">
        <v>657</v>
      </c>
      <c r="B229" s="12" t="s">
        <v>658</v>
      </c>
      <c r="C229" s="35" t="s">
        <v>659</v>
      </c>
      <c r="D229" s="12" t="s">
        <v>402</v>
      </c>
      <c r="E229" s="12" t="s">
        <v>403</v>
      </c>
      <c r="F229" s="12" t="s">
        <v>404</v>
      </c>
      <c r="G229" s="13">
        <v>43746</v>
      </c>
      <c r="H229" s="13">
        <v>45869</v>
      </c>
      <c r="I229" s="1">
        <v>1000</v>
      </c>
      <c r="J229" s="1">
        <v>0.58082191780821912</v>
      </c>
      <c r="K229" s="1">
        <v>580.82191780821915</v>
      </c>
      <c r="L229" s="1">
        <f>'Non Panel'!L229+Panel!L229</f>
        <v>0</v>
      </c>
      <c r="M229" s="1">
        <f>'Non Panel'!M229+Panel!M229</f>
        <v>0</v>
      </c>
      <c r="N229" s="1">
        <f>'Non Panel'!N229+Panel!N229</f>
        <v>0</v>
      </c>
      <c r="O229" s="1"/>
      <c r="P229" s="1"/>
      <c r="Q229" s="1"/>
      <c r="R229" s="1"/>
      <c r="S229" s="1"/>
      <c r="T229" s="1"/>
      <c r="U229" s="1"/>
      <c r="V229" s="1"/>
      <c r="W229" s="47"/>
      <c r="X229" s="1">
        <f t="shared" si="5"/>
        <v>580.82191780821915</v>
      </c>
      <c r="Y229" s="12"/>
      <c r="Z229" s="12" t="s">
        <v>963</v>
      </c>
    </row>
    <row r="230" spans="1:26" s="7" customFormat="1" ht="19.5" customHeight="1" x14ac:dyDescent="0.25">
      <c r="A230" s="12" t="s">
        <v>660</v>
      </c>
      <c r="B230" s="12" t="s">
        <v>661</v>
      </c>
      <c r="C230" s="35" t="s">
        <v>662</v>
      </c>
      <c r="D230" s="12" t="s">
        <v>402</v>
      </c>
      <c r="E230" s="12" t="s">
        <v>403</v>
      </c>
      <c r="F230" s="12" t="s">
        <v>404</v>
      </c>
      <c r="G230" s="13">
        <v>43748</v>
      </c>
      <c r="H230" s="13">
        <v>45869</v>
      </c>
      <c r="I230" s="1">
        <v>1000</v>
      </c>
      <c r="J230" s="1">
        <v>0.58082191780821912</v>
      </c>
      <c r="K230" s="1">
        <v>580.82191780821915</v>
      </c>
      <c r="L230" s="1">
        <f>'Non Panel'!L230+Panel!L230</f>
        <v>0</v>
      </c>
      <c r="M230" s="1">
        <f>'Non Panel'!M230+Panel!M230</f>
        <v>0</v>
      </c>
      <c r="N230" s="1">
        <f>'Non Panel'!N230+Panel!N230</f>
        <v>0</v>
      </c>
      <c r="O230" s="1"/>
      <c r="P230" s="1"/>
      <c r="Q230" s="1"/>
      <c r="R230" s="1"/>
      <c r="S230" s="1"/>
      <c r="T230" s="1"/>
      <c r="U230" s="1"/>
      <c r="V230" s="1"/>
      <c r="W230" s="47"/>
      <c r="X230" s="1">
        <f t="shared" si="5"/>
        <v>580.82191780821915</v>
      </c>
      <c r="Y230" s="12"/>
      <c r="Z230" s="12" t="s">
        <v>963</v>
      </c>
    </row>
    <row r="231" spans="1:26" s="7" customFormat="1" ht="19.5" customHeight="1" x14ac:dyDescent="0.25">
      <c r="A231" s="12" t="s">
        <v>663</v>
      </c>
      <c r="B231" s="12" t="s">
        <v>664</v>
      </c>
      <c r="C231" s="35" t="s">
        <v>665</v>
      </c>
      <c r="D231" s="12" t="s">
        <v>402</v>
      </c>
      <c r="E231" s="12" t="s">
        <v>403</v>
      </c>
      <c r="F231" s="12" t="s">
        <v>430</v>
      </c>
      <c r="G231" s="13">
        <v>43746</v>
      </c>
      <c r="H231" s="13">
        <v>45869</v>
      </c>
      <c r="I231" s="1">
        <v>1000</v>
      </c>
      <c r="J231" s="1">
        <v>0.58082191780821912</v>
      </c>
      <c r="K231" s="1">
        <v>580.82191780821915</v>
      </c>
      <c r="L231" s="1">
        <f>'Non Panel'!L231+Panel!L231</f>
        <v>80</v>
      </c>
      <c r="M231" s="1">
        <f>'Non Panel'!M231+Panel!M231</f>
        <v>0</v>
      </c>
      <c r="N231" s="1">
        <f>'Non Panel'!N231+Panel!N231</f>
        <v>0</v>
      </c>
      <c r="O231" s="1"/>
      <c r="P231" s="1"/>
      <c r="Q231" s="1"/>
      <c r="R231" s="1"/>
      <c r="S231" s="1"/>
      <c r="T231" s="1"/>
      <c r="U231" s="1"/>
      <c r="V231" s="1"/>
      <c r="W231" s="47"/>
      <c r="X231" s="1">
        <f t="shared" si="5"/>
        <v>500.82191780821915</v>
      </c>
      <c r="Y231" s="12"/>
      <c r="Z231" s="12" t="s">
        <v>963</v>
      </c>
    </row>
    <row r="232" spans="1:26" s="7" customFormat="1" ht="19.5" customHeight="1" x14ac:dyDescent="0.25">
      <c r="A232" s="12" t="s">
        <v>666</v>
      </c>
      <c r="B232" s="12" t="s">
        <v>655</v>
      </c>
      <c r="C232" s="35" t="s">
        <v>667</v>
      </c>
      <c r="D232" s="12" t="s">
        <v>402</v>
      </c>
      <c r="E232" s="12" t="s">
        <v>403</v>
      </c>
      <c r="F232" s="12" t="s">
        <v>430</v>
      </c>
      <c r="G232" s="13">
        <v>43770</v>
      </c>
      <c r="H232" s="13">
        <v>45869</v>
      </c>
      <c r="I232" s="1">
        <v>1000</v>
      </c>
      <c r="J232" s="1">
        <v>0.58082191780821912</v>
      </c>
      <c r="K232" s="1">
        <v>580.82191780821915</v>
      </c>
      <c r="L232" s="1">
        <f>'Non Panel'!L232+Panel!L232</f>
        <v>0</v>
      </c>
      <c r="M232" s="1">
        <f>'Non Panel'!M232+Panel!M232</f>
        <v>0</v>
      </c>
      <c r="N232" s="1">
        <f>'Non Panel'!N232+Panel!N232</f>
        <v>0</v>
      </c>
      <c r="O232" s="1"/>
      <c r="P232" s="1"/>
      <c r="Q232" s="1"/>
      <c r="R232" s="1"/>
      <c r="S232" s="1"/>
      <c r="T232" s="1"/>
      <c r="U232" s="1"/>
      <c r="V232" s="1"/>
      <c r="W232" s="47"/>
      <c r="X232" s="1">
        <f t="shared" si="5"/>
        <v>580.82191780821915</v>
      </c>
      <c r="Y232" s="12"/>
      <c r="Z232" s="12" t="s">
        <v>963</v>
      </c>
    </row>
    <row r="233" spans="1:26" s="7" customFormat="1" ht="19.5" customHeight="1" x14ac:dyDescent="0.25">
      <c r="A233" s="12" t="s">
        <v>668</v>
      </c>
      <c r="B233" s="12" t="s">
        <v>669</v>
      </c>
      <c r="C233" s="35" t="s">
        <v>670</v>
      </c>
      <c r="D233" s="12" t="s">
        <v>402</v>
      </c>
      <c r="E233" s="12" t="s">
        <v>403</v>
      </c>
      <c r="F233" s="12" t="s">
        <v>404</v>
      </c>
      <c r="G233" s="13">
        <v>44014</v>
      </c>
      <c r="H233" s="13">
        <v>45869</v>
      </c>
      <c r="I233" s="1">
        <v>1000</v>
      </c>
      <c r="J233" s="1">
        <v>0.58082191780821912</v>
      </c>
      <c r="K233" s="1">
        <v>580.82191780821915</v>
      </c>
      <c r="L233" s="1">
        <f>'Non Panel'!L233+Panel!L233</f>
        <v>0</v>
      </c>
      <c r="M233" s="1">
        <f>'Non Panel'!M233+Panel!M233</f>
        <v>0</v>
      </c>
      <c r="N233" s="1">
        <f>'Non Panel'!N233+Panel!N233</f>
        <v>0</v>
      </c>
      <c r="O233" s="1"/>
      <c r="P233" s="1"/>
      <c r="Q233" s="1"/>
      <c r="R233" s="1"/>
      <c r="S233" s="1"/>
      <c r="T233" s="1"/>
      <c r="U233" s="1"/>
      <c r="V233" s="1"/>
      <c r="W233" s="47"/>
      <c r="X233" s="1">
        <f t="shared" si="5"/>
        <v>580.82191780821915</v>
      </c>
      <c r="Y233" s="12"/>
      <c r="Z233" s="12" t="s">
        <v>963</v>
      </c>
    </row>
    <row r="234" spans="1:26" s="7" customFormat="1" ht="19.5" customHeight="1" x14ac:dyDescent="0.25">
      <c r="A234" s="12" t="s">
        <v>671</v>
      </c>
      <c r="B234" s="12" t="s">
        <v>672</v>
      </c>
      <c r="C234" s="35" t="s">
        <v>673</v>
      </c>
      <c r="D234" s="12" t="s">
        <v>402</v>
      </c>
      <c r="E234" s="12" t="s">
        <v>403</v>
      </c>
      <c r="F234" s="12" t="s">
        <v>404</v>
      </c>
      <c r="G234" s="13">
        <v>44046</v>
      </c>
      <c r="H234" s="13">
        <v>45869</v>
      </c>
      <c r="I234" s="1">
        <v>1000</v>
      </c>
      <c r="J234" s="1">
        <v>0.58082191780821912</v>
      </c>
      <c r="K234" s="1">
        <v>580.82191780821915</v>
      </c>
      <c r="L234" s="1">
        <f>'Non Panel'!L234+Panel!L234</f>
        <v>0</v>
      </c>
      <c r="M234" s="1">
        <f>'Non Panel'!M234+Panel!M234</f>
        <v>0</v>
      </c>
      <c r="N234" s="1">
        <f>'Non Panel'!N234+Panel!N234</f>
        <v>0</v>
      </c>
      <c r="O234" s="1"/>
      <c r="P234" s="1"/>
      <c r="Q234" s="1"/>
      <c r="R234" s="1"/>
      <c r="S234" s="1"/>
      <c r="T234" s="1"/>
      <c r="U234" s="1"/>
      <c r="V234" s="1"/>
      <c r="W234" s="47"/>
      <c r="X234" s="1">
        <f t="shared" si="5"/>
        <v>580.82191780821915</v>
      </c>
      <c r="Y234" s="12"/>
      <c r="Z234" s="12" t="s">
        <v>963</v>
      </c>
    </row>
    <row r="235" spans="1:26" s="7" customFormat="1" ht="19.5" customHeight="1" x14ac:dyDescent="0.25">
      <c r="A235" s="12" t="s">
        <v>674</v>
      </c>
      <c r="B235" s="12" t="s">
        <v>675</v>
      </c>
      <c r="C235" s="35" t="s">
        <v>676</v>
      </c>
      <c r="D235" s="12" t="s">
        <v>402</v>
      </c>
      <c r="E235" s="12" t="s">
        <v>403</v>
      </c>
      <c r="F235" s="12" t="s">
        <v>430</v>
      </c>
      <c r="G235" s="13">
        <v>44378</v>
      </c>
      <c r="H235" s="13">
        <v>45869</v>
      </c>
      <c r="I235" s="1">
        <v>1000</v>
      </c>
      <c r="J235" s="1">
        <v>0.58082191780821912</v>
      </c>
      <c r="K235" s="1">
        <v>580.82191780821915</v>
      </c>
      <c r="L235" s="1">
        <f>'Non Panel'!L235+Panel!L235</f>
        <v>0</v>
      </c>
      <c r="M235" s="1">
        <f>'Non Panel'!M235+Panel!M235</f>
        <v>0</v>
      </c>
      <c r="N235" s="1">
        <f>'Non Panel'!N235+Panel!N235</f>
        <v>0</v>
      </c>
      <c r="O235" s="1"/>
      <c r="P235" s="1"/>
      <c r="Q235" s="1"/>
      <c r="R235" s="1"/>
      <c r="S235" s="1"/>
      <c r="T235" s="1"/>
      <c r="U235" s="1"/>
      <c r="V235" s="1"/>
      <c r="W235" s="47"/>
      <c r="X235" s="1">
        <f t="shared" si="5"/>
        <v>580.82191780821915</v>
      </c>
      <c r="Y235" s="12"/>
      <c r="Z235" s="12" t="s">
        <v>963</v>
      </c>
    </row>
    <row r="236" spans="1:26" s="7" customFormat="1" ht="19.5" customHeight="1" x14ac:dyDescent="0.25">
      <c r="A236" s="12" t="s">
        <v>677</v>
      </c>
      <c r="B236" s="12" t="s">
        <v>678</v>
      </c>
      <c r="C236" s="35" t="s">
        <v>679</v>
      </c>
      <c r="D236" s="12" t="s">
        <v>402</v>
      </c>
      <c r="E236" s="12" t="s">
        <v>403</v>
      </c>
      <c r="F236" s="12" t="s">
        <v>404</v>
      </c>
      <c r="G236" s="13">
        <v>44475</v>
      </c>
      <c r="H236" s="13">
        <v>45869</v>
      </c>
      <c r="I236" s="1">
        <v>1000</v>
      </c>
      <c r="J236" s="1">
        <v>0.58082191780821912</v>
      </c>
      <c r="K236" s="1">
        <v>580.82191780821915</v>
      </c>
      <c r="L236" s="1">
        <f>'Non Panel'!L236+Panel!L236</f>
        <v>0</v>
      </c>
      <c r="M236" s="1">
        <f>'Non Panel'!M236+Panel!M236</f>
        <v>0</v>
      </c>
      <c r="N236" s="1">
        <f>'Non Panel'!N236+Panel!N236</f>
        <v>0</v>
      </c>
      <c r="O236" s="1"/>
      <c r="P236" s="1"/>
      <c r="Q236" s="1"/>
      <c r="R236" s="1"/>
      <c r="S236" s="1"/>
      <c r="T236" s="1"/>
      <c r="U236" s="1"/>
      <c r="V236" s="1"/>
      <c r="W236" s="47"/>
      <c r="X236" s="1">
        <f t="shared" si="5"/>
        <v>580.82191780821915</v>
      </c>
      <c r="Y236" s="12"/>
      <c r="Z236" s="12" t="s">
        <v>963</v>
      </c>
    </row>
    <row r="237" spans="1:26" s="7" customFormat="1" ht="19.5" customHeight="1" x14ac:dyDescent="0.25">
      <c r="A237" s="12" t="s">
        <v>680</v>
      </c>
      <c r="B237" s="12" t="s">
        <v>681</v>
      </c>
      <c r="C237" s="35" t="s">
        <v>682</v>
      </c>
      <c r="D237" s="12" t="s">
        <v>402</v>
      </c>
      <c r="E237" s="12" t="s">
        <v>403</v>
      </c>
      <c r="F237" s="12" t="s">
        <v>430</v>
      </c>
      <c r="G237" s="13">
        <v>44475</v>
      </c>
      <c r="H237" s="13">
        <v>45869</v>
      </c>
      <c r="I237" s="1">
        <v>1000</v>
      </c>
      <c r="J237" s="1">
        <v>0.58082191780821912</v>
      </c>
      <c r="K237" s="1">
        <v>580.82191780821915</v>
      </c>
      <c r="L237" s="1">
        <f>'Non Panel'!L237+Panel!L237</f>
        <v>62</v>
      </c>
      <c r="M237" s="1">
        <f>'Non Panel'!M237+Panel!M237</f>
        <v>0</v>
      </c>
      <c r="N237" s="1">
        <f>'Non Panel'!N237+Panel!N237</f>
        <v>0</v>
      </c>
      <c r="O237" s="1"/>
      <c r="P237" s="1"/>
      <c r="Q237" s="1"/>
      <c r="R237" s="1"/>
      <c r="S237" s="1"/>
      <c r="T237" s="1"/>
      <c r="U237" s="1"/>
      <c r="V237" s="1"/>
      <c r="W237" s="47"/>
      <c r="X237" s="1">
        <f t="shared" si="5"/>
        <v>518.82191780821915</v>
      </c>
      <c r="Y237" s="12"/>
      <c r="Z237" s="12" t="s">
        <v>963</v>
      </c>
    </row>
    <row r="238" spans="1:26" s="7" customFormat="1" ht="19.5" customHeight="1" x14ac:dyDescent="0.25">
      <c r="A238" s="12" t="s">
        <v>683</v>
      </c>
      <c r="B238" s="12" t="s">
        <v>684</v>
      </c>
      <c r="C238" s="35" t="s">
        <v>685</v>
      </c>
      <c r="D238" s="12" t="s">
        <v>402</v>
      </c>
      <c r="E238" s="12" t="s">
        <v>403</v>
      </c>
      <c r="F238" s="12" t="s">
        <v>404</v>
      </c>
      <c r="G238" s="13">
        <v>44482</v>
      </c>
      <c r="H238" s="13">
        <v>45869</v>
      </c>
      <c r="I238" s="1">
        <v>1000</v>
      </c>
      <c r="J238" s="1">
        <v>0.58082191780821912</v>
      </c>
      <c r="K238" s="1">
        <v>580.82191780821915</v>
      </c>
      <c r="L238" s="1">
        <f>'Non Panel'!L238+Panel!L238</f>
        <v>32</v>
      </c>
      <c r="M238" s="1">
        <f>'Non Panel'!M238+Panel!M238</f>
        <v>0</v>
      </c>
      <c r="N238" s="1">
        <f>'Non Panel'!N238+Panel!N238</f>
        <v>0</v>
      </c>
      <c r="O238" s="1"/>
      <c r="P238" s="1"/>
      <c r="Q238" s="1"/>
      <c r="R238" s="1"/>
      <c r="S238" s="1"/>
      <c r="T238" s="1"/>
      <c r="U238" s="1"/>
      <c r="V238" s="1"/>
      <c r="W238" s="47"/>
      <c r="X238" s="1">
        <f t="shared" si="5"/>
        <v>548.82191780821915</v>
      </c>
      <c r="Y238" s="12"/>
      <c r="Z238" s="12" t="s">
        <v>963</v>
      </c>
    </row>
    <row r="239" spans="1:26" s="7" customFormat="1" ht="19.5" customHeight="1" x14ac:dyDescent="0.25">
      <c r="A239" s="12" t="s">
        <v>686</v>
      </c>
      <c r="B239" s="12" t="s">
        <v>687</v>
      </c>
      <c r="C239" s="35" t="s">
        <v>688</v>
      </c>
      <c r="D239" s="12" t="s">
        <v>402</v>
      </c>
      <c r="E239" s="12" t="s">
        <v>403</v>
      </c>
      <c r="F239" s="12" t="s">
        <v>430</v>
      </c>
      <c r="G239" s="13">
        <v>44489</v>
      </c>
      <c r="H239" s="13">
        <v>45869</v>
      </c>
      <c r="I239" s="1">
        <v>1000</v>
      </c>
      <c r="J239" s="1">
        <v>0.58082191780821912</v>
      </c>
      <c r="K239" s="1">
        <v>580.82191780821915</v>
      </c>
      <c r="L239" s="1">
        <f>'Non Panel'!L239+Panel!L239</f>
        <v>0</v>
      </c>
      <c r="M239" s="1">
        <f>'Non Panel'!M239+Panel!M239</f>
        <v>65</v>
      </c>
      <c r="N239" s="1">
        <f>'Non Panel'!N239+Panel!N239</f>
        <v>0</v>
      </c>
      <c r="O239" s="1"/>
      <c r="P239" s="1"/>
      <c r="Q239" s="1"/>
      <c r="R239" s="1"/>
      <c r="S239" s="1"/>
      <c r="T239" s="1"/>
      <c r="U239" s="1"/>
      <c r="V239" s="1"/>
      <c r="W239" s="47"/>
      <c r="X239" s="1">
        <f t="shared" si="5"/>
        <v>515.82191780821915</v>
      </c>
      <c r="Y239" s="12"/>
      <c r="Z239" s="12" t="s">
        <v>963</v>
      </c>
    </row>
    <row r="240" spans="1:26" s="7" customFormat="1" ht="19.5" customHeight="1" x14ac:dyDescent="0.25">
      <c r="A240" s="12" t="s">
        <v>689</v>
      </c>
      <c r="B240" s="12" t="s">
        <v>690</v>
      </c>
      <c r="C240" s="35" t="s">
        <v>691</v>
      </c>
      <c r="D240" s="12" t="s">
        <v>402</v>
      </c>
      <c r="E240" s="12" t="s">
        <v>403</v>
      </c>
      <c r="F240" s="12" t="s">
        <v>404</v>
      </c>
      <c r="G240" s="13">
        <v>44494</v>
      </c>
      <c r="H240" s="13">
        <v>45869</v>
      </c>
      <c r="I240" s="1">
        <v>1000</v>
      </c>
      <c r="J240" s="1">
        <v>0.58082191780821912</v>
      </c>
      <c r="K240" s="1">
        <v>580.82191780821915</v>
      </c>
      <c r="L240" s="1">
        <f>'Non Panel'!L240+Panel!L240</f>
        <v>29</v>
      </c>
      <c r="M240" s="1">
        <f>'Non Panel'!M240+Panel!M240</f>
        <v>0</v>
      </c>
      <c r="N240" s="1">
        <f>'Non Panel'!N240+Panel!N240</f>
        <v>0</v>
      </c>
      <c r="O240" s="1"/>
      <c r="P240" s="1"/>
      <c r="Q240" s="1"/>
      <c r="R240" s="1"/>
      <c r="S240" s="1"/>
      <c r="T240" s="1"/>
      <c r="U240" s="1"/>
      <c r="V240" s="1"/>
      <c r="W240" s="47"/>
      <c r="X240" s="1">
        <f t="shared" si="5"/>
        <v>551.82191780821915</v>
      </c>
      <c r="Y240" s="12"/>
      <c r="Z240" s="12" t="s">
        <v>963</v>
      </c>
    </row>
    <row r="241" spans="1:26" s="7" customFormat="1" ht="19.5" customHeight="1" x14ac:dyDescent="0.25">
      <c r="A241" s="12" t="s">
        <v>692</v>
      </c>
      <c r="B241" s="12" t="s">
        <v>693</v>
      </c>
      <c r="C241" s="35" t="s">
        <v>694</v>
      </c>
      <c r="D241" s="12" t="s">
        <v>402</v>
      </c>
      <c r="E241" s="12" t="s">
        <v>403</v>
      </c>
      <c r="F241" s="12" t="s">
        <v>430</v>
      </c>
      <c r="G241" s="13">
        <v>44501</v>
      </c>
      <c r="H241" s="13">
        <v>45869</v>
      </c>
      <c r="I241" s="1">
        <v>1000</v>
      </c>
      <c r="J241" s="1">
        <v>0.58082191780821912</v>
      </c>
      <c r="K241" s="1">
        <v>580.82191780821915</v>
      </c>
      <c r="L241" s="1">
        <f>'Non Panel'!L241+Panel!L241</f>
        <v>0</v>
      </c>
      <c r="M241" s="1">
        <f>'Non Panel'!M241+Panel!M241</f>
        <v>0</v>
      </c>
      <c r="N241" s="1">
        <f>'Non Panel'!N241+Panel!N241</f>
        <v>0</v>
      </c>
      <c r="O241" s="1"/>
      <c r="P241" s="1"/>
      <c r="Q241" s="1"/>
      <c r="R241" s="1"/>
      <c r="S241" s="1"/>
      <c r="T241" s="1"/>
      <c r="U241" s="1"/>
      <c r="V241" s="1"/>
      <c r="W241" s="47"/>
      <c r="X241" s="1">
        <f t="shared" si="5"/>
        <v>580.82191780821915</v>
      </c>
      <c r="Y241" s="12"/>
      <c r="Z241" s="12" t="s">
        <v>963</v>
      </c>
    </row>
    <row r="242" spans="1:26" s="7" customFormat="1" ht="19.5" customHeight="1" x14ac:dyDescent="0.25">
      <c r="A242" s="12" t="s">
        <v>695</v>
      </c>
      <c r="B242" s="12" t="s">
        <v>696</v>
      </c>
      <c r="C242" s="35" t="s">
        <v>697</v>
      </c>
      <c r="D242" s="12" t="s">
        <v>402</v>
      </c>
      <c r="E242" s="12" t="s">
        <v>403</v>
      </c>
      <c r="F242" s="12" t="s">
        <v>430</v>
      </c>
      <c r="G242" s="13">
        <v>44510</v>
      </c>
      <c r="H242" s="13">
        <v>45869</v>
      </c>
      <c r="I242" s="1">
        <v>1000</v>
      </c>
      <c r="J242" s="1">
        <v>0.58082191780821912</v>
      </c>
      <c r="K242" s="1">
        <v>580.82191780821915</v>
      </c>
      <c r="L242" s="1">
        <f>'Non Panel'!L242+Panel!L242</f>
        <v>145</v>
      </c>
      <c r="M242" s="1">
        <f>'Non Panel'!M242+Panel!M242</f>
        <v>0</v>
      </c>
      <c r="N242" s="1">
        <f>'Non Panel'!N242+Panel!N242</f>
        <v>19</v>
      </c>
      <c r="O242" s="1"/>
      <c r="P242" s="1"/>
      <c r="Q242" s="1"/>
      <c r="R242" s="1"/>
      <c r="S242" s="1"/>
      <c r="T242" s="1"/>
      <c r="U242" s="1"/>
      <c r="V242" s="1"/>
      <c r="W242" s="47"/>
      <c r="X242" s="1">
        <f t="shared" si="5"/>
        <v>416.82191780821915</v>
      </c>
      <c r="Y242" s="12"/>
      <c r="Z242" s="12" t="s">
        <v>963</v>
      </c>
    </row>
    <row r="243" spans="1:26" s="7" customFormat="1" ht="19.5" customHeight="1" x14ac:dyDescent="0.25">
      <c r="A243" s="12" t="s">
        <v>698</v>
      </c>
      <c r="B243" s="12" t="s">
        <v>699</v>
      </c>
      <c r="C243" s="35" t="s">
        <v>700</v>
      </c>
      <c r="D243" s="12" t="s">
        <v>402</v>
      </c>
      <c r="E243" s="12" t="s">
        <v>403</v>
      </c>
      <c r="F243" s="12" t="s">
        <v>404</v>
      </c>
      <c r="G243" s="13">
        <v>44515</v>
      </c>
      <c r="H243" s="13">
        <v>45869</v>
      </c>
      <c r="I243" s="1">
        <v>1000</v>
      </c>
      <c r="J243" s="1">
        <v>0.58082191780821912</v>
      </c>
      <c r="K243" s="1">
        <v>580.82191780821915</v>
      </c>
      <c r="L243" s="1">
        <f>'Non Panel'!L243+Panel!L243</f>
        <v>0</v>
      </c>
      <c r="M243" s="1">
        <f>'Non Panel'!M243+Panel!M243</f>
        <v>0</v>
      </c>
      <c r="N243" s="1">
        <f>'Non Panel'!N243+Panel!N243</f>
        <v>0</v>
      </c>
      <c r="O243" s="1"/>
      <c r="P243" s="1"/>
      <c r="Q243" s="1"/>
      <c r="R243" s="1"/>
      <c r="S243" s="1"/>
      <c r="T243" s="1"/>
      <c r="U243" s="1"/>
      <c r="V243" s="1"/>
      <c r="W243" s="47"/>
      <c r="X243" s="1">
        <f t="shared" si="5"/>
        <v>580.82191780821915</v>
      </c>
      <c r="Y243" s="12"/>
      <c r="Z243" s="12" t="s">
        <v>963</v>
      </c>
    </row>
    <row r="244" spans="1:26" s="7" customFormat="1" ht="19.5" customHeight="1" x14ac:dyDescent="0.25">
      <c r="A244" s="12" t="s">
        <v>701</v>
      </c>
      <c r="B244" s="12" t="s">
        <v>702</v>
      </c>
      <c r="C244" s="35" t="s">
        <v>703</v>
      </c>
      <c r="D244" s="12" t="s">
        <v>402</v>
      </c>
      <c r="E244" s="12" t="s">
        <v>994</v>
      </c>
      <c r="F244" s="12" t="s">
        <v>430</v>
      </c>
      <c r="G244" s="13">
        <v>44515</v>
      </c>
      <c r="H244" s="13">
        <v>45869</v>
      </c>
      <c r="I244" s="1">
        <v>1000</v>
      </c>
      <c r="J244" s="1">
        <v>0.58082191780821912</v>
      </c>
      <c r="K244" s="1">
        <v>580.82191780821915</v>
      </c>
      <c r="L244" s="1">
        <f>'Non Panel'!L244+Panel!L244</f>
        <v>289</v>
      </c>
      <c r="M244" s="1">
        <f>'Non Panel'!M244+Panel!M244</f>
        <v>0</v>
      </c>
      <c r="N244" s="1">
        <f>'Non Panel'!N244+Panel!N244</f>
        <v>0</v>
      </c>
      <c r="O244" s="1"/>
      <c r="P244" s="1"/>
      <c r="Q244" s="1"/>
      <c r="R244" s="1"/>
      <c r="S244" s="1"/>
      <c r="T244" s="1"/>
      <c r="U244" s="1"/>
      <c r="V244" s="1"/>
      <c r="W244" s="47"/>
      <c r="X244" s="1">
        <f t="shared" si="5"/>
        <v>291.82191780821915</v>
      </c>
      <c r="Y244" s="12"/>
      <c r="Z244" s="12" t="s">
        <v>963</v>
      </c>
    </row>
    <row r="245" spans="1:26" s="7" customFormat="1" ht="19.5" customHeight="1" x14ac:dyDescent="0.25">
      <c r="A245" s="12" t="s">
        <v>704</v>
      </c>
      <c r="B245" s="12" t="s">
        <v>705</v>
      </c>
      <c r="C245" s="35" t="s">
        <v>706</v>
      </c>
      <c r="D245" s="12" t="s">
        <v>402</v>
      </c>
      <c r="E245" s="12" t="s">
        <v>403</v>
      </c>
      <c r="F245" s="12" t="s">
        <v>404</v>
      </c>
      <c r="G245" s="13">
        <v>44536</v>
      </c>
      <c r="H245" s="13">
        <v>45869</v>
      </c>
      <c r="I245" s="1">
        <v>1000</v>
      </c>
      <c r="J245" s="1">
        <v>0.58082191780821912</v>
      </c>
      <c r="K245" s="1">
        <v>580.82191780821915</v>
      </c>
      <c r="L245" s="1">
        <f>'Non Panel'!L245+Panel!L245</f>
        <v>27</v>
      </c>
      <c r="M245" s="1">
        <f>'Non Panel'!M245+Panel!M245</f>
        <v>0</v>
      </c>
      <c r="N245" s="1">
        <f>'Non Panel'!N245+Panel!N245</f>
        <v>0</v>
      </c>
      <c r="O245" s="1"/>
      <c r="P245" s="1"/>
      <c r="Q245" s="1"/>
      <c r="R245" s="1"/>
      <c r="S245" s="1"/>
      <c r="T245" s="1"/>
      <c r="U245" s="1"/>
      <c r="V245" s="1"/>
      <c r="W245" s="47"/>
      <c r="X245" s="1">
        <f t="shared" si="5"/>
        <v>553.82191780821915</v>
      </c>
      <c r="Y245" s="12"/>
      <c r="Z245" s="12" t="s">
        <v>963</v>
      </c>
    </row>
    <row r="246" spans="1:26" s="7" customFormat="1" ht="19.5" customHeight="1" x14ac:dyDescent="0.25">
      <c r="A246" s="12" t="s">
        <v>707</v>
      </c>
      <c r="B246" s="12" t="s">
        <v>708</v>
      </c>
      <c r="C246" s="35" t="s">
        <v>709</v>
      </c>
      <c r="D246" s="12" t="s">
        <v>402</v>
      </c>
      <c r="E246" s="12" t="s">
        <v>403</v>
      </c>
      <c r="F246" s="12" t="s">
        <v>404</v>
      </c>
      <c r="G246" s="13">
        <v>44536</v>
      </c>
      <c r="H246" s="25">
        <v>45869</v>
      </c>
      <c r="I246" s="1">
        <v>1000</v>
      </c>
      <c r="J246" s="1">
        <v>0.58082191780821912</v>
      </c>
      <c r="K246" s="1">
        <v>580.82191780821915</v>
      </c>
      <c r="L246" s="1">
        <f>'Non Panel'!L246+Panel!L246</f>
        <v>0</v>
      </c>
      <c r="M246" s="1">
        <f>'Non Panel'!M246+Panel!M246</f>
        <v>0</v>
      </c>
      <c r="N246" s="1">
        <f>'Non Panel'!N246+Panel!N246</f>
        <v>0</v>
      </c>
      <c r="O246" s="1"/>
      <c r="P246" s="1"/>
      <c r="Q246" s="1"/>
      <c r="R246" s="1"/>
      <c r="S246" s="1"/>
      <c r="T246" s="1"/>
      <c r="U246" s="1"/>
      <c r="V246" s="1"/>
      <c r="W246" s="47"/>
      <c r="X246" s="1">
        <f t="shared" si="5"/>
        <v>580.82191780821915</v>
      </c>
      <c r="Y246" s="12"/>
      <c r="Z246" s="12" t="s">
        <v>963</v>
      </c>
    </row>
    <row r="247" spans="1:26" s="7" customFormat="1" ht="19.5" customHeight="1" x14ac:dyDescent="0.25">
      <c r="A247" s="12" t="s">
        <v>710</v>
      </c>
      <c r="B247" s="12" t="s">
        <v>711</v>
      </c>
      <c r="C247" s="35" t="s">
        <v>712</v>
      </c>
      <c r="D247" s="12" t="s">
        <v>402</v>
      </c>
      <c r="E247" s="12" t="s">
        <v>403</v>
      </c>
      <c r="F247" s="12" t="s">
        <v>404</v>
      </c>
      <c r="G247" s="13">
        <v>44536</v>
      </c>
      <c r="H247" s="13">
        <v>45869</v>
      </c>
      <c r="I247" s="1">
        <v>1000</v>
      </c>
      <c r="J247" s="1">
        <v>0.58082191780821912</v>
      </c>
      <c r="K247" s="1">
        <v>580.82191780821915</v>
      </c>
      <c r="L247" s="1">
        <f>'Non Panel'!L247+Panel!L247</f>
        <v>0</v>
      </c>
      <c r="M247" s="1">
        <f>'Non Panel'!M247+Panel!M247</f>
        <v>0</v>
      </c>
      <c r="N247" s="1">
        <f>'Non Panel'!N247+Panel!N247</f>
        <v>0</v>
      </c>
      <c r="O247" s="1"/>
      <c r="P247" s="1"/>
      <c r="Q247" s="1"/>
      <c r="R247" s="1"/>
      <c r="S247" s="1"/>
      <c r="T247" s="1"/>
      <c r="U247" s="1"/>
      <c r="V247" s="1"/>
      <c r="W247" s="47"/>
      <c r="X247" s="1">
        <f t="shared" si="5"/>
        <v>580.82191780821915</v>
      </c>
      <c r="Y247" s="12"/>
      <c r="Z247" s="12" t="s">
        <v>963</v>
      </c>
    </row>
    <row r="248" spans="1:26" s="7" customFormat="1" ht="19.5" customHeight="1" x14ac:dyDescent="0.25">
      <c r="A248" s="12" t="s">
        <v>713</v>
      </c>
      <c r="B248" s="12" t="s">
        <v>714</v>
      </c>
      <c r="C248" s="35" t="s">
        <v>715</v>
      </c>
      <c r="D248" s="12" t="s">
        <v>402</v>
      </c>
      <c r="E248" s="12" t="s">
        <v>403</v>
      </c>
      <c r="F248" s="12" t="s">
        <v>404</v>
      </c>
      <c r="G248" s="13">
        <v>44546</v>
      </c>
      <c r="H248" s="13">
        <v>45869</v>
      </c>
      <c r="I248" s="1">
        <v>1000</v>
      </c>
      <c r="J248" s="1">
        <v>0.58082191780821912</v>
      </c>
      <c r="K248" s="1">
        <v>580.82191780821915</v>
      </c>
      <c r="L248" s="1">
        <f>'Non Panel'!L248+Panel!L248</f>
        <v>0</v>
      </c>
      <c r="M248" s="1">
        <f>'Non Panel'!M248+Panel!M248</f>
        <v>0</v>
      </c>
      <c r="N248" s="1">
        <f>'Non Panel'!N248+Panel!N248</f>
        <v>0</v>
      </c>
      <c r="O248" s="1"/>
      <c r="P248" s="1"/>
      <c r="Q248" s="1"/>
      <c r="R248" s="1"/>
      <c r="S248" s="1"/>
      <c r="T248" s="1"/>
      <c r="U248" s="1"/>
      <c r="V248" s="1"/>
      <c r="W248" s="47"/>
      <c r="X248" s="1">
        <f t="shared" si="5"/>
        <v>580.82191780821915</v>
      </c>
      <c r="Y248" s="12"/>
      <c r="Z248" s="12" t="s">
        <v>963</v>
      </c>
    </row>
    <row r="249" spans="1:26" s="7" customFormat="1" ht="19.5" customHeight="1" x14ac:dyDescent="0.25">
      <c r="A249" s="12" t="s">
        <v>716</v>
      </c>
      <c r="B249" s="12" t="s">
        <v>717</v>
      </c>
      <c r="C249" s="35" t="s">
        <v>718</v>
      </c>
      <c r="D249" s="12" t="s">
        <v>402</v>
      </c>
      <c r="E249" s="12" t="s">
        <v>403</v>
      </c>
      <c r="F249" s="12" t="s">
        <v>404</v>
      </c>
      <c r="G249" s="13">
        <v>44571</v>
      </c>
      <c r="H249" s="13">
        <v>45869</v>
      </c>
      <c r="I249" s="1">
        <v>1000</v>
      </c>
      <c r="J249" s="1">
        <v>0.58082191780821912</v>
      </c>
      <c r="K249" s="1">
        <v>580.82191780821915</v>
      </c>
      <c r="L249" s="1">
        <f>'Non Panel'!L249+Panel!L249</f>
        <v>72</v>
      </c>
      <c r="M249" s="1">
        <f>'Non Panel'!M249+Panel!M249</f>
        <v>0</v>
      </c>
      <c r="N249" s="1">
        <f>'Non Panel'!N249+Panel!N249</f>
        <v>0</v>
      </c>
      <c r="O249" s="1"/>
      <c r="P249" s="1"/>
      <c r="Q249" s="1"/>
      <c r="R249" s="1"/>
      <c r="S249" s="1"/>
      <c r="T249" s="1"/>
      <c r="U249" s="1"/>
      <c r="V249" s="1"/>
      <c r="W249" s="47"/>
      <c r="X249" s="1">
        <f t="shared" si="5"/>
        <v>508.82191780821915</v>
      </c>
      <c r="Y249" s="12"/>
      <c r="Z249" s="12" t="s">
        <v>963</v>
      </c>
    </row>
    <row r="250" spans="1:26" s="7" customFormat="1" ht="19.5" customHeight="1" x14ac:dyDescent="0.25">
      <c r="A250" s="12" t="s">
        <v>719</v>
      </c>
      <c r="B250" s="12" t="s">
        <v>720</v>
      </c>
      <c r="C250" s="35" t="s">
        <v>721</v>
      </c>
      <c r="D250" s="12" t="s">
        <v>402</v>
      </c>
      <c r="E250" s="12" t="s">
        <v>403</v>
      </c>
      <c r="F250" s="12" t="s">
        <v>404</v>
      </c>
      <c r="G250" s="13">
        <v>44564</v>
      </c>
      <c r="H250" s="13">
        <v>45869</v>
      </c>
      <c r="I250" s="1">
        <v>1000</v>
      </c>
      <c r="J250" s="1">
        <v>0.58082191780821912</v>
      </c>
      <c r="K250" s="1">
        <v>580.82191780821915</v>
      </c>
      <c r="L250" s="1">
        <f>'Non Panel'!L250+Panel!L250</f>
        <v>0</v>
      </c>
      <c r="M250" s="1">
        <f>'Non Panel'!M250+Panel!M250</f>
        <v>0</v>
      </c>
      <c r="N250" s="1">
        <f>'Non Panel'!N250+Panel!N250</f>
        <v>0</v>
      </c>
      <c r="O250" s="1"/>
      <c r="P250" s="1"/>
      <c r="Q250" s="1"/>
      <c r="R250" s="1"/>
      <c r="S250" s="1"/>
      <c r="T250" s="1"/>
      <c r="U250" s="1"/>
      <c r="V250" s="1"/>
      <c r="W250" s="47"/>
      <c r="X250" s="1">
        <f t="shared" si="5"/>
        <v>580.82191780821915</v>
      </c>
      <c r="Y250" s="12"/>
      <c r="Z250" s="12" t="s">
        <v>963</v>
      </c>
    </row>
    <row r="251" spans="1:26" s="7" customFormat="1" ht="19.5" customHeight="1" x14ac:dyDescent="0.25">
      <c r="A251" s="12" t="s">
        <v>722</v>
      </c>
      <c r="B251" s="12" t="s">
        <v>723</v>
      </c>
      <c r="C251" s="35" t="s">
        <v>724</v>
      </c>
      <c r="D251" s="12" t="s">
        <v>402</v>
      </c>
      <c r="E251" s="12" t="s">
        <v>403</v>
      </c>
      <c r="F251" s="12" t="s">
        <v>404</v>
      </c>
      <c r="G251" s="13">
        <v>44564</v>
      </c>
      <c r="H251" s="13">
        <v>45869</v>
      </c>
      <c r="I251" s="1">
        <v>1000</v>
      </c>
      <c r="J251" s="1">
        <v>0.58082191780821912</v>
      </c>
      <c r="K251" s="1">
        <v>580.82191780821915</v>
      </c>
      <c r="L251" s="1">
        <f>'Non Panel'!L251+Panel!L251</f>
        <v>0</v>
      </c>
      <c r="M251" s="1">
        <f>'Non Panel'!M251+Panel!M251</f>
        <v>0</v>
      </c>
      <c r="N251" s="1">
        <f>'Non Panel'!N251+Panel!N251</f>
        <v>0</v>
      </c>
      <c r="O251" s="1"/>
      <c r="P251" s="1"/>
      <c r="Q251" s="1"/>
      <c r="R251" s="1"/>
      <c r="S251" s="1"/>
      <c r="T251" s="1"/>
      <c r="U251" s="1"/>
      <c r="V251" s="1"/>
      <c r="W251" s="47"/>
      <c r="X251" s="1">
        <f t="shared" si="5"/>
        <v>580.82191780821915</v>
      </c>
      <c r="Y251" s="12"/>
      <c r="Z251" s="12" t="s">
        <v>963</v>
      </c>
    </row>
    <row r="252" spans="1:26" s="7" customFormat="1" ht="19.5" customHeight="1" x14ac:dyDescent="0.25">
      <c r="A252" s="12" t="s">
        <v>725</v>
      </c>
      <c r="B252" s="12" t="s">
        <v>726</v>
      </c>
      <c r="C252" s="35" t="s">
        <v>727</v>
      </c>
      <c r="D252" s="12" t="s">
        <v>402</v>
      </c>
      <c r="E252" s="12" t="s">
        <v>403</v>
      </c>
      <c r="F252" s="12" t="s">
        <v>404</v>
      </c>
      <c r="G252" s="13">
        <v>44564</v>
      </c>
      <c r="H252" s="13">
        <v>45869</v>
      </c>
      <c r="I252" s="1">
        <v>1000</v>
      </c>
      <c r="J252" s="1">
        <v>0.58082191780821912</v>
      </c>
      <c r="K252" s="1">
        <v>580.82191780821915</v>
      </c>
      <c r="L252" s="1">
        <f>'Non Panel'!L252+Panel!L252</f>
        <v>96</v>
      </c>
      <c r="M252" s="1">
        <f>'Non Panel'!M252+Panel!M252</f>
        <v>0</v>
      </c>
      <c r="N252" s="1">
        <f>'Non Panel'!N252+Panel!N252</f>
        <v>0</v>
      </c>
      <c r="O252" s="1"/>
      <c r="P252" s="1"/>
      <c r="Q252" s="1"/>
      <c r="R252" s="1"/>
      <c r="S252" s="1"/>
      <c r="T252" s="1"/>
      <c r="U252" s="1"/>
      <c r="V252" s="1"/>
      <c r="W252" s="47"/>
      <c r="X252" s="1">
        <f t="shared" si="5"/>
        <v>484.82191780821915</v>
      </c>
      <c r="Y252" s="12"/>
      <c r="Z252" s="12" t="s">
        <v>963</v>
      </c>
    </row>
    <row r="253" spans="1:26" s="7" customFormat="1" ht="19.5" customHeight="1" x14ac:dyDescent="0.25">
      <c r="A253" s="12" t="s">
        <v>728</v>
      </c>
      <c r="B253" s="12" t="s">
        <v>729</v>
      </c>
      <c r="C253" s="35" t="s">
        <v>730</v>
      </c>
      <c r="D253" s="12" t="s">
        <v>402</v>
      </c>
      <c r="E253" s="12" t="s">
        <v>403</v>
      </c>
      <c r="F253" s="12" t="s">
        <v>404</v>
      </c>
      <c r="G253" s="13">
        <v>44564</v>
      </c>
      <c r="H253" s="13">
        <v>45869</v>
      </c>
      <c r="I253" s="1">
        <v>1000</v>
      </c>
      <c r="J253" s="1">
        <v>0.58082191780821912</v>
      </c>
      <c r="K253" s="1">
        <v>580.82191780821915</v>
      </c>
      <c r="L253" s="1">
        <f>'Non Panel'!L253+Panel!L253</f>
        <v>0</v>
      </c>
      <c r="M253" s="1">
        <f>'Non Panel'!M253+Panel!M253</f>
        <v>0</v>
      </c>
      <c r="N253" s="1">
        <f>'Non Panel'!N253+Panel!N253</f>
        <v>0</v>
      </c>
      <c r="O253" s="1"/>
      <c r="P253" s="1"/>
      <c r="Q253" s="1"/>
      <c r="R253" s="1"/>
      <c r="S253" s="1"/>
      <c r="T253" s="1"/>
      <c r="U253" s="1"/>
      <c r="V253" s="1"/>
      <c r="W253" s="47"/>
      <c r="X253" s="1">
        <f t="shared" si="5"/>
        <v>580.82191780821915</v>
      </c>
      <c r="Y253" s="12"/>
      <c r="Z253" s="12" t="s">
        <v>963</v>
      </c>
    </row>
    <row r="254" spans="1:26" s="7" customFormat="1" ht="19.5" customHeight="1" x14ac:dyDescent="0.25">
      <c r="A254" s="12" t="s">
        <v>731</v>
      </c>
      <c r="B254" s="12" t="s">
        <v>732</v>
      </c>
      <c r="C254" s="35" t="s">
        <v>733</v>
      </c>
      <c r="D254" s="12" t="s">
        <v>402</v>
      </c>
      <c r="E254" s="12" t="s">
        <v>403</v>
      </c>
      <c r="F254" s="12" t="s">
        <v>404</v>
      </c>
      <c r="G254" s="13">
        <v>44562</v>
      </c>
      <c r="H254" s="13">
        <v>45869</v>
      </c>
      <c r="I254" s="1">
        <v>1000</v>
      </c>
      <c r="J254" s="1">
        <v>0.58082191780821912</v>
      </c>
      <c r="K254" s="1">
        <v>580.82191780821915</v>
      </c>
      <c r="L254" s="1">
        <f>'Non Panel'!L254+Panel!L254</f>
        <v>0</v>
      </c>
      <c r="M254" s="1">
        <f>'Non Panel'!M254+Panel!M254</f>
        <v>0</v>
      </c>
      <c r="N254" s="1">
        <f>'Non Panel'!N254+Panel!N254</f>
        <v>0</v>
      </c>
      <c r="O254" s="1"/>
      <c r="P254" s="1"/>
      <c r="Q254" s="1"/>
      <c r="R254" s="1"/>
      <c r="S254" s="1"/>
      <c r="T254" s="1"/>
      <c r="U254" s="1"/>
      <c r="V254" s="1"/>
      <c r="W254" s="47"/>
      <c r="X254" s="1">
        <f t="shared" si="5"/>
        <v>580.82191780821915</v>
      </c>
      <c r="Y254" s="12"/>
      <c r="Z254" s="12" t="s">
        <v>963</v>
      </c>
    </row>
    <row r="255" spans="1:26" s="7" customFormat="1" ht="19.5" customHeight="1" x14ac:dyDescent="0.25">
      <c r="A255" s="12" t="s">
        <v>734</v>
      </c>
      <c r="B255" s="12" t="s">
        <v>735</v>
      </c>
      <c r="C255" s="35" t="s">
        <v>736</v>
      </c>
      <c r="D255" s="12" t="s">
        <v>402</v>
      </c>
      <c r="E255" s="12" t="s">
        <v>403</v>
      </c>
      <c r="F255" s="12" t="s">
        <v>404</v>
      </c>
      <c r="G255" s="13">
        <v>44562</v>
      </c>
      <c r="H255" s="13">
        <v>45869</v>
      </c>
      <c r="I255" s="1">
        <v>1000</v>
      </c>
      <c r="J255" s="1">
        <v>0.58082191780821912</v>
      </c>
      <c r="K255" s="1">
        <v>580.82191780821915</v>
      </c>
      <c r="L255" s="1">
        <f>'Non Panel'!L255+Panel!L255</f>
        <v>0</v>
      </c>
      <c r="M255" s="1">
        <f>'Non Panel'!M255+Panel!M255</f>
        <v>0</v>
      </c>
      <c r="N255" s="1">
        <f>'Non Panel'!N255+Panel!N255</f>
        <v>0</v>
      </c>
      <c r="O255" s="1"/>
      <c r="P255" s="1"/>
      <c r="Q255" s="1"/>
      <c r="R255" s="1"/>
      <c r="S255" s="1"/>
      <c r="T255" s="1"/>
      <c r="U255" s="1"/>
      <c r="V255" s="1"/>
      <c r="W255" s="47"/>
      <c r="X255" s="1">
        <f t="shared" si="5"/>
        <v>580.82191780821915</v>
      </c>
      <c r="Y255" s="12"/>
      <c r="Z255" s="12" t="s">
        <v>963</v>
      </c>
    </row>
    <row r="256" spans="1:26" s="7" customFormat="1" ht="19.5" customHeight="1" x14ac:dyDescent="0.25">
      <c r="A256" s="12" t="s">
        <v>737</v>
      </c>
      <c r="B256" s="12" t="s">
        <v>738</v>
      </c>
      <c r="C256" s="35" t="s">
        <v>739</v>
      </c>
      <c r="D256" s="12" t="s">
        <v>402</v>
      </c>
      <c r="E256" s="12" t="s">
        <v>403</v>
      </c>
      <c r="F256" s="12" t="s">
        <v>404</v>
      </c>
      <c r="G256" s="13">
        <v>44571</v>
      </c>
      <c r="H256" s="13">
        <v>45869</v>
      </c>
      <c r="I256" s="1">
        <v>1000</v>
      </c>
      <c r="J256" s="1">
        <v>0.58082191780821912</v>
      </c>
      <c r="K256" s="1">
        <v>580.82191780821915</v>
      </c>
      <c r="L256" s="1">
        <f>'Non Panel'!L256+Panel!L256</f>
        <v>295</v>
      </c>
      <c r="M256" s="1">
        <f>'Non Panel'!M256+Panel!M256</f>
        <v>0</v>
      </c>
      <c r="N256" s="1">
        <f>'Non Panel'!N256+Panel!N256</f>
        <v>0</v>
      </c>
      <c r="O256" s="1"/>
      <c r="P256" s="1"/>
      <c r="Q256" s="1"/>
      <c r="R256" s="1"/>
      <c r="S256" s="1"/>
      <c r="T256" s="1"/>
      <c r="U256" s="1"/>
      <c r="V256" s="1"/>
      <c r="W256" s="47"/>
      <c r="X256" s="1">
        <f t="shared" si="5"/>
        <v>285.82191780821915</v>
      </c>
      <c r="Y256" s="12"/>
      <c r="Z256" s="12" t="s">
        <v>963</v>
      </c>
    </row>
    <row r="257" spans="1:26" s="7" customFormat="1" ht="19.5" customHeight="1" x14ac:dyDescent="0.25">
      <c r="A257" s="12" t="s">
        <v>740</v>
      </c>
      <c r="B257" s="12" t="s">
        <v>741</v>
      </c>
      <c r="C257" s="35" t="s">
        <v>742</v>
      </c>
      <c r="D257" s="12" t="s">
        <v>402</v>
      </c>
      <c r="E257" s="12" t="s">
        <v>403</v>
      </c>
      <c r="F257" s="12" t="s">
        <v>404</v>
      </c>
      <c r="G257" s="13">
        <v>44578</v>
      </c>
      <c r="H257" s="13">
        <v>45869</v>
      </c>
      <c r="I257" s="1">
        <v>1000</v>
      </c>
      <c r="J257" s="1">
        <v>0.58082191780821912</v>
      </c>
      <c r="K257" s="1">
        <v>580.82191780821915</v>
      </c>
      <c r="L257" s="1">
        <f>'Non Panel'!L257+Panel!L257</f>
        <v>0</v>
      </c>
      <c r="M257" s="1">
        <f>'Non Panel'!M257+Panel!M257</f>
        <v>0</v>
      </c>
      <c r="N257" s="1">
        <f>'Non Panel'!N257+Panel!N257</f>
        <v>0</v>
      </c>
      <c r="O257" s="1"/>
      <c r="P257" s="1"/>
      <c r="Q257" s="1"/>
      <c r="R257" s="1"/>
      <c r="S257" s="1"/>
      <c r="T257" s="1"/>
      <c r="U257" s="1"/>
      <c r="V257" s="1"/>
      <c r="W257" s="47"/>
      <c r="X257" s="1">
        <f t="shared" si="5"/>
        <v>580.82191780821915</v>
      </c>
      <c r="Y257" s="12"/>
      <c r="Z257" s="12" t="s">
        <v>963</v>
      </c>
    </row>
    <row r="258" spans="1:26" s="7" customFormat="1" ht="19.5" customHeight="1" x14ac:dyDescent="0.25">
      <c r="A258" s="12" t="s">
        <v>743</v>
      </c>
      <c r="B258" s="12" t="s">
        <v>744</v>
      </c>
      <c r="C258" s="35" t="s">
        <v>745</v>
      </c>
      <c r="D258" s="12" t="s">
        <v>402</v>
      </c>
      <c r="E258" s="12" t="s">
        <v>403</v>
      </c>
      <c r="F258" s="12" t="s">
        <v>404</v>
      </c>
      <c r="G258" s="13">
        <v>44582</v>
      </c>
      <c r="H258" s="13">
        <v>45869</v>
      </c>
      <c r="I258" s="1">
        <v>1000</v>
      </c>
      <c r="J258" s="1">
        <v>0.58082191780821912</v>
      </c>
      <c r="K258" s="1">
        <v>580.82191780821915</v>
      </c>
      <c r="L258" s="1">
        <f>'Non Panel'!L258+Panel!L258</f>
        <v>77</v>
      </c>
      <c r="M258" s="1">
        <f>'Non Panel'!M258+Panel!M258</f>
        <v>0</v>
      </c>
      <c r="N258" s="1">
        <f>'Non Panel'!N258+Panel!N258</f>
        <v>0</v>
      </c>
      <c r="O258" s="1"/>
      <c r="P258" s="1"/>
      <c r="Q258" s="1"/>
      <c r="R258" s="1"/>
      <c r="S258" s="1"/>
      <c r="T258" s="1"/>
      <c r="U258" s="1"/>
      <c r="V258" s="1"/>
      <c r="W258" s="47"/>
      <c r="X258" s="1">
        <f t="shared" si="5"/>
        <v>503.82191780821915</v>
      </c>
      <c r="Y258" s="12"/>
      <c r="Z258" s="12" t="s">
        <v>963</v>
      </c>
    </row>
    <row r="259" spans="1:26" s="7" customFormat="1" ht="19.5" customHeight="1" x14ac:dyDescent="0.25">
      <c r="A259" s="12" t="s">
        <v>746</v>
      </c>
      <c r="B259" s="12" t="s">
        <v>747</v>
      </c>
      <c r="C259" s="35" t="s">
        <v>748</v>
      </c>
      <c r="D259" s="12" t="s">
        <v>402</v>
      </c>
      <c r="E259" s="12" t="s">
        <v>403</v>
      </c>
      <c r="F259" s="12" t="s">
        <v>430</v>
      </c>
      <c r="G259" s="13">
        <v>44609</v>
      </c>
      <c r="H259" s="13">
        <v>45869</v>
      </c>
      <c r="I259" s="1">
        <v>1000</v>
      </c>
      <c r="J259" s="1">
        <v>0.58082191780821912</v>
      </c>
      <c r="K259" s="1">
        <v>580.82191780821915</v>
      </c>
      <c r="L259" s="1">
        <f>'Non Panel'!L259+Panel!L259</f>
        <v>0</v>
      </c>
      <c r="M259" s="1">
        <f>'Non Panel'!M259+Panel!M259</f>
        <v>0</v>
      </c>
      <c r="N259" s="1">
        <f>'Non Panel'!N259+Panel!N259</f>
        <v>0</v>
      </c>
      <c r="O259" s="1"/>
      <c r="P259" s="1"/>
      <c r="Q259" s="1"/>
      <c r="R259" s="1"/>
      <c r="S259" s="1"/>
      <c r="T259" s="1"/>
      <c r="U259" s="1"/>
      <c r="V259" s="1"/>
      <c r="W259" s="47"/>
      <c r="X259" s="1">
        <f t="shared" si="5"/>
        <v>580.82191780821915</v>
      </c>
      <c r="Y259" s="12"/>
      <c r="Z259" s="12" t="s">
        <v>963</v>
      </c>
    </row>
    <row r="260" spans="1:26" s="7" customFormat="1" ht="19.5" customHeight="1" x14ac:dyDescent="0.25">
      <c r="A260" s="12" t="s">
        <v>749</v>
      </c>
      <c r="B260" s="12" t="s">
        <v>750</v>
      </c>
      <c r="C260" s="35" t="s">
        <v>751</v>
      </c>
      <c r="D260" s="12" t="s">
        <v>402</v>
      </c>
      <c r="E260" s="12" t="s">
        <v>403</v>
      </c>
      <c r="F260" s="12" t="s">
        <v>430</v>
      </c>
      <c r="G260" s="13">
        <v>44655</v>
      </c>
      <c r="H260" s="13">
        <v>45869</v>
      </c>
      <c r="I260" s="1">
        <v>1000</v>
      </c>
      <c r="J260" s="1">
        <v>0.58082191780821912</v>
      </c>
      <c r="K260" s="1">
        <v>580.82191780821915</v>
      </c>
      <c r="L260" s="1">
        <f>'Non Panel'!L260+Panel!L260</f>
        <v>0</v>
      </c>
      <c r="M260" s="1">
        <f>'Non Panel'!M260+Panel!M260</f>
        <v>0</v>
      </c>
      <c r="N260" s="1">
        <f>'Non Panel'!N260+Panel!N260</f>
        <v>0</v>
      </c>
      <c r="O260" s="1"/>
      <c r="P260" s="1"/>
      <c r="Q260" s="1"/>
      <c r="R260" s="1"/>
      <c r="S260" s="1"/>
      <c r="T260" s="1"/>
      <c r="U260" s="1"/>
      <c r="V260" s="1"/>
      <c r="W260" s="47"/>
      <c r="X260" s="1">
        <f t="shared" si="5"/>
        <v>580.82191780821915</v>
      </c>
      <c r="Y260" s="12"/>
      <c r="Z260" s="12" t="s">
        <v>963</v>
      </c>
    </row>
    <row r="261" spans="1:26" s="7" customFormat="1" ht="19.5" customHeight="1" x14ac:dyDescent="0.25">
      <c r="A261" s="12" t="s">
        <v>752</v>
      </c>
      <c r="B261" s="12" t="s">
        <v>753</v>
      </c>
      <c r="C261" s="35" t="s">
        <v>754</v>
      </c>
      <c r="D261" s="12" t="s">
        <v>402</v>
      </c>
      <c r="E261" s="12" t="s">
        <v>403</v>
      </c>
      <c r="F261" s="12" t="s">
        <v>404</v>
      </c>
      <c r="G261" s="13">
        <v>44652</v>
      </c>
      <c r="H261" s="13">
        <v>45869</v>
      </c>
      <c r="I261" s="1">
        <v>1000</v>
      </c>
      <c r="J261" s="1">
        <v>0.58082191780821912</v>
      </c>
      <c r="K261" s="1">
        <v>580.82191780821915</v>
      </c>
      <c r="L261" s="1">
        <f>'Non Panel'!L261+Panel!L261</f>
        <v>18</v>
      </c>
      <c r="M261" s="1">
        <f>'Non Panel'!M261+Panel!M261</f>
        <v>0</v>
      </c>
      <c r="N261" s="1">
        <f>'Non Panel'!N261+Panel!N261</f>
        <v>0</v>
      </c>
      <c r="O261" s="1"/>
      <c r="P261" s="1"/>
      <c r="Q261" s="1"/>
      <c r="R261" s="1"/>
      <c r="S261" s="1"/>
      <c r="T261" s="1"/>
      <c r="U261" s="1"/>
      <c r="V261" s="1"/>
      <c r="W261" s="47"/>
      <c r="X261" s="1">
        <f t="shared" si="5"/>
        <v>562.82191780821915</v>
      </c>
      <c r="Y261" s="12"/>
      <c r="Z261" s="12" t="s">
        <v>963</v>
      </c>
    </row>
    <row r="262" spans="1:26" s="7" customFormat="1" ht="19.5" customHeight="1" x14ac:dyDescent="0.25">
      <c r="A262" s="12" t="s">
        <v>755</v>
      </c>
      <c r="B262" s="12" t="s">
        <v>756</v>
      </c>
      <c r="C262" s="35" t="s">
        <v>757</v>
      </c>
      <c r="D262" s="12" t="s">
        <v>402</v>
      </c>
      <c r="E262" s="12" t="s">
        <v>403</v>
      </c>
      <c r="F262" s="12" t="s">
        <v>404</v>
      </c>
      <c r="G262" s="13">
        <v>44809</v>
      </c>
      <c r="H262" s="13">
        <v>45869</v>
      </c>
      <c r="I262" s="1">
        <v>1000</v>
      </c>
      <c r="J262" s="1">
        <v>0.58082191780821912</v>
      </c>
      <c r="K262" s="1">
        <v>580.82191780821915</v>
      </c>
      <c r="L262" s="1">
        <f>'Non Panel'!L262+Panel!L262</f>
        <v>90</v>
      </c>
      <c r="M262" s="1">
        <f>'Non Panel'!M262+Panel!M262</f>
        <v>0</v>
      </c>
      <c r="N262" s="1">
        <f>'Non Panel'!N262+Panel!N262</f>
        <v>0</v>
      </c>
      <c r="O262" s="1"/>
      <c r="P262" s="1"/>
      <c r="Q262" s="1"/>
      <c r="R262" s="1"/>
      <c r="S262" s="1"/>
      <c r="T262" s="1"/>
      <c r="U262" s="1"/>
      <c r="V262" s="1"/>
      <c r="W262" s="47"/>
      <c r="X262" s="1">
        <f t="shared" si="5"/>
        <v>490.82191780821915</v>
      </c>
      <c r="Y262" s="12"/>
      <c r="Z262" s="12" t="s">
        <v>963</v>
      </c>
    </row>
    <row r="263" spans="1:26" s="7" customFormat="1" ht="19.5" customHeight="1" x14ac:dyDescent="0.25">
      <c r="A263" s="12" t="s">
        <v>758</v>
      </c>
      <c r="B263" s="12" t="s">
        <v>759</v>
      </c>
      <c r="C263" s="35" t="s">
        <v>760</v>
      </c>
      <c r="D263" s="12" t="s">
        <v>402</v>
      </c>
      <c r="E263" s="12" t="s">
        <v>403</v>
      </c>
      <c r="F263" s="12" t="s">
        <v>404</v>
      </c>
      <c r="G263" s="13">
        <v>44809</v>
      </c>
      <c r="H263" s="13">
        <v>45869</v>
      </c>
      <c r="I263" s="1">
        <v>1000</v>
      </c>
      <c r="J263" s="1">
        <v>0.58082191780821912</v>
      </c>
      <c r="K263" s="1">
        <v>580.82191780821915</v>
      </c>
      <c r="L263" s="1">
        <f>'Non Panel'!L263+Panel!L263</f>
        <v>30</v>
      </c>
      <c r="M263" s="1">
        <f>'Non Panel'!M263+Panel!M263</f>
        <v>0</v>
      </c>
      <c r="N263" s="1">
        <f>'Non Panel'!N263+Panel!N263</f>
        <v>0</v>
      </c>
      <c r="O263" s="1"/>
      <c r="P263" s="1"/>
      <c r="Q263" s="1"/>
      <c r="R263" s="1"/>
      <c r="S263" s="1"/>
      <c r="T263" s="1"/>
      <c r="U263" s="1"/>
      <c r="V263" s="1"/>
      <c r="W263" s="47"/>
      <c r="X263" s="1">
        <f t="shared" si="5"/>
        <v>550.82191780821915</v>
      </c>
      <c r="Y263" s="12"/>
      <c r="Z263" s="12" t="s">
        <v>963</v>
      </c>
    </row>
    <row r="264" spans="1:26" s="7" customFormat="1" ht="19.5" customHeight="1" x14ac:dyDescent="0.25">
      <c r="A264" s="12" t="s">
        <v>761</v>
      </c>
      <c r="B264" s="12" t="s">
        <v>762</v>
      </c>
      <c r="C264" s="35" t="s">
        <v>763</v>
      </c>
      <c r="D264" s="12" t="s">
        <v>402</v>
      </c>
      <c r="E264" s="12" t="s">
        <v>403</v>
      </c>
      <c r="F264" s="12" t="s">
        <v>404</v>
      </c>
      <c r="G264" s="13">
        <v>44841</v>
      </c>
      <c r="H264" s="13">
        <v>45869</v>
      </c>
      <c r="I264" s="1">
        <v>1000</v>
      </c>
      <c r="J264" s="1">
        <v>0.58082191780821912</v>
      </c>
      <c r="K264" s="1">
        <v>580.82191780821915</v>
      </c>
      <c r="L264" s="1">
        <f>'Non Panel'!L264+Panel!L264</f>
        <v>0</v>
      </c>
      <c r="M264" s="1">
        <f>'Non Panel'!M264+Panel!M264</f>
        <v>0</v>
      </c>
      <c r="N264" s="1">
        <f>'Non Panel'!N264+Panel!N264</f>
        <v>0</v>
      </c>
      <c r="O264" s="1"/>
      <c r="P264" s="1"/>
      <c r="Q264" s="1"/>
      <c r="R264" s="1"/>
      <c r="S264" s="1"/>
      <c r="T264" s="1"/>
      <c r="U264" s="1"/>
      <c r="V264" s="1"/>
      <c r="W264" s="47"/>
      <c r="X264" s="1">
        <f t="shared" si="5"/>
        <v>580.82191780821915</v>
      </c>
      <c r="Y264" s="12"/>
      <c r="Z264" s="12" t="s">
        <v>963</v>
      </c>
    </row>
    <row r="265" spans="1:26" s="7" customFormat="1" ht="19.5" customHeight="1" x14ac:dyDescent="0.25">
      <c r="A265" s="12" t="s">
        <v>764</v>
      </c>
      <c r="B265" s="12" t="s">
        <v>765</v>
      </c>
      <c r="C265" s="35" t="s">
        <v>766</v>
      </c>
      <c r="D265" s="12" t="s">
        <v>402</v>
      </c>
      <c r="E265" s="12" t="s">
        <v>403</v>
      </c>
      <c r="F265" s="12" t="s">
        <v>404</v>
      </c>
      <c r="G265" s="13">
        <v>44854</v>
      </c>
      <c r="H265" s="13">
        <v>45869</v>
      </c>
      <c r="I265" s="1">
        <v>1000</v>
      </c>
      <c r="J265" s="1">
        <v>0.58082191780821912</v>
      </c>
      <c r="K265" s="1">
        <v>580.82191780821915</v>
      </c>
      <c r="L265" s="1">
        <f>'Non Panel'!L265+Panel!L265</f>
        <v>0</v>
      </c>
      <c r="M265" s="1">
        <f>'Non Panel'!M265+Panel!M265</f>
        <v>0</v>
      </c>
      <c r="N265" s="1">
        <f>'Non Panel'!N265+Panel!N265</f>
        <v>0</v>
      </c>
      <c r="O265" s="1"/>
      <c r="P265" s="1"/>
      <c r="Q265" s="1"/>
      <c r="R265" s="1"/>
      <c r="S265" s="1"/>
      <c r="T265" s="1"/>
      <c r="U265" s="1"/>
      <c r="V265" s="1"/>
      <c r="W265" s="47"/>
      <c r="X265" s="1">
        <f t="shared" si="5"/>
        <v>580.82191780821915</v>
      </c>
      <c r="Y265" s="12"/>
      <c r="Z265" s="12" t="s">
        <v>963</v>
      </c>
    </row>
    <row r="266" spans="1:26" s="7" customFormat="1" ht="19.5" customHeight="1" x14ac:dyDescent="0.25">
      <c r="A266" s="12" t="s">
        <v>767</v>
      </c>
      <c r="B266" s="12" t="s">
        <v>768</v>
      </c>
      <c r="C266" s="35" t="s">
        <v>769</v>
      </c>
      <c r="D266" s="12" t="s">
        <v>402</v>
      </c>
      <c r="E266" s="12" t="s">
        <v>403</v>
      </c>
      <c r="F266" s="12" t="s">
        <v>404</v>
      </c>
      <c r="G266" s="13">
        <v>44860</v>
      </c>
      <c r="H266" s="13">
        <v>45869</v>
      </c>
      <c r="I266" s="1">
        <v>1000</v>
      </c>
      <c r="J266" s="1">
        <v>0.58082191780821912</v>
      </c>
      <c r="K266" s="1">
        <v>580.82191780821915</v>
      </c>
      <c r="L266" s="1">
        <f>'Non Panel'!L266+Panel!L266</f>
        <v>50</v>
      </c>
      <c r="M266" s="1">
        <f>'Non Panel'!M266+Panel!M266</f>
        <v>66</v>
      </c>
      <c r="N266" s="1">
        <f>'Non Panel'!N266+Panel!N266</f>
        <v>0</v>
      </c>
      <c r="O266" s="1"/>
      <c r="P266" s="1"/>
      <c r="Q266" s="1"/>
      <c r="R266" s="1"/>
      <c r="S266" s="1"/>
      <c r="T266" s="1"/>
      <c r="U266" s="1"/>
      <c r="V266" s="1"/>
      <c r="W266" s="47"/>
      <c r="X266" s="1">
        <f t="shared" si="5"/>
        <v>464.82191780821915</v>
      </c>
      <c r="Y266" s="12"/>
      <c r="Z266" s="12" t="s">
        <v>963</v>
      </c>
    </row>
    <row r="267" spans="1:26" s="7" customFormat="1" ht="19.5" customHeight="1" x14ac:dyDescent="0.25">
      <c r="A267" s="12" t="s">
        <v>770</v>
      </c>
      <c r="B267" s="12" t="s">
        <v>771</v>
      </c>
      <c r="C267" s="35" t="s">
        <v>772</v>
      </c>
      <c r="D267" s="12" t="s">
        <v>402</v>
      </c>
      <c r="E267" s="12" t="s">
        <v>403</v>
      </c>
      <c r="F267" s="12" t="s">
        <v>404</v>
      </c>
      <c r="G267" s="13">
        <v>44936</v>
      </c>
      <c r="H267" s="13">
        <v>45869</v>
      </c>
      <c r="I267" s="1">
        <v>1000</v>
      </c>
      <c r="J267" s="1">
        <v>0.58082191780821912</v>
      </c>
      <c r="K267" s="1">
        <v>580.82191780821915</v>
      </c>
      <c r="L267" s="1">
        <f>'Non Panel'!L267+Panel!L267</f>
        <v>0</v>
      </c>
      <c r="M267" s="1">
        <f>'Non Panel'!M267+Panel!M267</f>
        <v>0</v>
      </c>
      <c r="N267" s="1">
        <f>'Non Panel'!N267+Panel!N267</f>
        <v>0</v>
      </c>
      <c r="O267" s="1"/>
      <c r="P267" s="1"/>
      <c r="Q267" s="1"/>
      <c r="R267" s="1"/>
      <c r="S267" s="1"/>
      <c r="T267" s="1"/>
      <c r="U267" s="1"/>
      <c r="V267" s="1"/>
      <c r="W267" s="47"/>
      <c r="X267" s="1">
        <f t="shared" si="5"/>
        <v>580.82191780821915</v>
      </c>
      <c r="Y267" s="12"/>
      <c r="Z267" s="12" t="s">
        <v>963</v>
      </c>
    </row>
    <row r="268" spans="1:26" s="7" customFormat="1" ht="19.5" customHeight="1" x14ac:dyDescent="0.25">
      <c r="A268" s="12" t="s">
        <v>773</v>
      </c>
      <c r="B268" s="12" t="s">
        <v>774</v>
      </c>
      <c r="C268" s="35" t="s">
        <v>775</v>
      </c>
      <c r="D268" s="12" t="s">
        <v>402</v>
      </c>
      <c r="E268" s="12" t="s">
        <v>403</v>
      </c>
      <c r="F268" s="12" t="s">
        <v>404</v>
      </c>
      <c r="G268" s="13">
        <v>44932</v>
      </c>
      <c r="H268" s="13">
        <v>45869</v>
      </c>
      <c r="I268" s="1">
        <v>1000</v>
      </c>
      <c r="J268" s="1">
        <v>0.58082191780821912</v>
      </c>
      <c r="K268" s="1">
        <v>580.82191780821915</v>
      </c>
      <c r="L268" s="1">
        <f>'Non Panel'!L268+Panel!L268</f>
        <v>120</v>
      </c>
      <c r="M268" s="1">
        <f>'Non Panel'!M268+Panel!M268</f>
        <v>0</v>
      </c>
      <c r="N268" s="1">
        <f>'Non Panel'!N268+Panel!N268</f>
        <v>0</v>
      </c>
      <c r="O268" s="1"/>
      <c r="P268" s="1"/>
      <c r="Q268" s="1"/>
      <c r="R268" s="1"/>
      <c r="S268" s="1"/>
      <c r="T268" s="1"/>
      <c r="U268" s="1"/>
      <c r="V268" s="1"/>
      <c r="W268" s="47"/>
      <c r="X268" s="1">
        <f t="shared" si="5"/>
        <v>460.82191780821915</v>
      </c>
      <c r="Y268" s="12"/>
      <c r="Z268" s="12" t="s">
        <v>963</v>
      </c>
    </row>
    <row r="269" spans="1:26" s="7" customFormat="1" ht="19.5" customHeight="1" x14ac:dyDescent="0.25">
      <c r="A269" s="12" t="s">
        <v>776</v>
      </c>
      <c r="B269" s="12" t="s">
        <v>777</v>
      </c>
      <c r="C269" s="35" t="s">
        <v>778</v>
      </c>
      <c r="D269" s="12" t="s">
        <v>402</v>
      </c>
      <c r="E269" s="12" t="s">
        <v>403</v>
      </c>
      <c r="F269" s="12" t="s">
        <v>404</v>
      </c>
      <c r="G269" s="13">
        <v>44964</v>
      </c>
      <c r="H269" s="13">
        <v>45869</v>
      </c>
      <c r="I269" s="1">
        <v>1000</v>
      </c>
      <c r="J269" s="1">
        <v>0.58082191780821912</v>
      </c>
      <c r="K269" s="1">
        <v>580.82191780821915</v>
      </c>
      <c r="L269" s="1">
        <f>'Non Panel'!L269+Panel!L269</f>
        <v>206</v>
      </c>
      <c r="M269" s="1">
        <f>'Non Panel'!M269+Panel!M269</f>
        <v>0</v>
      </c>
      <c r="N269" s="1">
        <f>'Non Panel'!N269+Panel!N269</f>
        <v>0</v>
      </c>
      <c r="O269" s="1"/>
      <c r="P269" s="1"/>
      <c r="Q269" s="1"/>
      <c r="R269" s="1"/>
      <c r="S269" s="1"/>
      <c r="T269" s="1"/>
      <c r="U269" s="1"/>
      <c r="V269" s="1"/>
      <c r="W269" s="47"/>
      <c r="X269" s="1">
        <f t="shared" si="5"/>
        <v>374.82191780821915</v>
      </c>
      <c r="Y269" s="12"/>
      <c r="Z269" s="12" t="s">
        <v>963</v>
      </c>
    </row>
    <row r="270" spans="1:26" s="7" customFormat="1" ht="19.5" customHeight="1" x14ac:dyDescent="0.25">
      <c r="A270" s="12" t="s">
        <v>812</v>
      </c>
      <c r="B270" s="12" t="s">
        <v>813</v>
      </c>
      <c r="C270" s="30" t="s">
        <v>814</v>
      </c>
      <c r="D270" s="12" t="s">
        <v>402</v>
      </c>
      <c r="E270" s="12" t="s">
        <v>403</v>
      </c>
      <c r="F270" s="12" t="s">
        <v>404</v>
      </c>
      <c r="G270" s="13">
        <v>44964</v>
      </c>
      <c r="H270" s="13">
        <v>45869</v>
      </c>
      <c r="I270" s="1">
        <v>1000</v>
      </c>
      <c r="J270" s="1">
        <v>0.58082191780821912</v>
      </c>
      <c r="K270" s="1">
        <v>580.82191780821915</v>
      </c>
      <c r="L270" s="1">
        <f>'Non Panel'!L270+Panel!L270</f>
        <v>277</v>
      </c>
      <c r="M270" s="1">
        <f>'Non Panel'!M270+Panel!M270</f>
        <v>0</v>
      </c>
      <c r="N270" s="1">
        <f>'Non Panel'!N270+Panel!N270</f>
        <v>0</v>
      </c>
      <c r="O270" s="1"/>
      <c r="P270" s="1"/>
      <c r="Q270" s="1"/>
      <c r="R270" s="1"/>
      <c r="S270" s="1"/>
      <c r="T270" s="1"/>
      <c r="U270" s="1"/>
      <c r="V270" s="1"/>
      <c r="W270" s="47"/>
      <c r="X270" s="1">
        <f t="shared" si="5"/>
        <v>303.82191780821915</v>
      </c>
      <c r="Y270" s="12"/>
      <c r="Z270" s="12" t="s">
        <v>963</v>
      </c>
    </row>
    <row r="271" spans="1:26" s="7" customFormat="1" ht="19.5" customHeight="1" x14ac:dyDescent="0.25">
      <c r="A271" s="12" t="s">
        <v>821</v>
      </c>
      <c r="B271" s="12" t="s">
        <v>822</v>
      </c>
      <c r="C271" s="30" t="s">
        <v>945</v>
      </c>
      <c r="D271" s="12" t="s">
        <v>402</v>
      </c>
      <c r="E271" s="12" t="s">
        <v>403</v>
      </c>
      <c r="F271" s="12" t="s">
        <v>404</v>
      </c>
      <c r="G271" s="13">
        <v>44963</v>
      </c>
      <c r="H271" s="13">
        <v>45869</v>
      </c>
      <c r="I271" s="1">
        <v>1000</v>
      </c>
      <c r="J271" s="1">
        <v>0.58082191780821912</v>
      </c>
      <c r="K271" s="1">
        <v>580.82191780821915</v>
      </c>
      <c r="L271" s="1">
        <f>'Non Panel'!L271+Panel!L271</f>
        <v>0</v>
      </c>
      <c r="M271" s="1">
        <f>'Non Panel'!M271+Panel!M271</f>
        <v>0</v>
      </c>
      <c r="N271" s="1">
        <f>'Non Panel'!N271+Panel!N271</f>
        <v>0</v>
      </c>
      <c r="O271" s="1"/>
      <c r="P271" s="1"/>
      <c r="Q271" s="1"/>
      <c r="R271" s="1"/>
      <c r="S271" s="1"/>
      <c r="T271" s="1"/>
      <c r="U271" s="1"/>
      <c r="V271" s="1"/>
      <c r="W271" s="47"/>
      <c r="X271" s="1">
        <f t="shared" si="5"/>
        <v>580.82191780821915</v>
      </c>
      <c r="Y271" s="12"/>
      <c r="Z271" s="12" t="s">
        <v>963</v>
      </c>
    </row>
    <row r="272" spans="1:26" s="7" customFormat="1" ht="19.5" customHeight="1" x14ac:dyDescent="0.25">
      <c r="A272" s="11" t="s">
        <v>860</v>
      </c>
      <c r="B272" s="12" t="s">
        <v>861</v>
      </c>
      <c r="C272" s="30" t="s">
        <v>946</v>
      </c>
      <c r="D272" s="12" t="s">
        <v>402</v>
      </c>
      <c r="E272" s="12" t="s">
        <v>403</v>
      </c>
      <c r="F272" s="12" t="s">
        <v>404</v>
      </c>
      <c r="G272" s="13">
        <v>44963</v>
      </c>
      <c r="H272" s="15">
        <v>45869</v>
      </c>
      <c r="I272" s="1">
        <v>1000</v>
      </c>
      <c r="J272" s="1">
        <v>0.58082191780821912</v>
      </c>
      <c r="K272" s="1">
        <v>580.82191780821915</v>
      </c>
      <c r="L272" s="1">
        <f>'Non Panel'!L272+Panel!L272</f>
        <v>0</v>
      </c>
      <c r="M272" s="1">
        <f>'Non Panel'!M272+Panel!M272</f>
        <v>0</v>
      </c>
      <c r="N272" s="1">
        <f>'Non Panel'!N272+Panel!N272</f>
        <v>0</v>
      </c>
      <c r="O272" s="1"/>
      <c r="P272" s="1"/>
      <c r="Q272" s="1"/>
      <c r="R272" s="1"/>
      <c r="S272" s="1"/>
      <c r="T272" s="1"/>
      <c r="U272" s="1"/>
      <c r="V272" s="1"/>
      <c r="W272" s="47"/>
      <c r="X272" s="1">
        <f t="shared" si="5"/>
        <v>580.82191780821915</v>
      </c>
      <c r="Y272" s="12"/>
      <c r="Z272" s="12" t="s">
        <v>963</v>
      </c>
    </row>
    <row r="273" spans="1:26" s="7" customFormat="1" ht="19.5" customHeight="1" x14ac:dyDescent="0.25">
      <c r="A273" s="11" t="s">
        <v>883</v>
      </c>
      <c r="B273" s="12" t="s">
        <v>884</v>
      </c>
      <c r="C273" s="30" t="s">
        <v>885</v>
      </c>
      <c r="D273" s="12" t="s">
        <v>402</v>
      </c>
      <c r="E273" s="12" t="s">
        <v>403</v>
      </c>
      <c r="F273" s="12" t="s">
        <v>404</v>
      </c>
      <c r="G273" s="13">
        <v>44958</v>
      </c>
      <c r="H273" s="15">
        <v>45869</v>
      </c>
      <c r="I273" s="1">
        <v>1000</v>
      </c>
      <c r="J273" s="1">
        <v>0.58082191780821912</v>
      </c>
      <c r="K273" s="1">
        <v>580.82191780821915</v>
      </c>
      <c r="L273" s="1">
        <f>'Non Panel'!L273+Panel!L273</f>
        <v>0</v>
      </c>
      <c r="M273" s="1">
        <f>'Non Panel'!M273+Panel!M273</f>
        <v>0</v>
      </c>
      <c r="N273" s="1">
        <f>'Non Panel'!N273+Panel!N273</f>
        <v>0</v>
      </c>
      <c r="O273" s="1"/>
      <c r="P273" s="1"/>
      <c r="Q273" s="1"/>
      <c r="R273" s="1"/>
      <c r="S273" s="1"/>
      <c r="T273" s="1"/>
      <c r="U273" s="1"/>
      <c r="V273" s="1"/>
      <c r="W273" s="47"/>
      <c r="X273" s="1">
        <f t="shared" si="5"/>
        <v>580.82191780821915</v>
      </c>
      <c r="Y273" s="12"/>
      <c r="Z273" s="12" t="s">
        <v>963</v>
      </c>
    </row>
    <row r="274" spans="1:26" s="7" customFormat="1" ht="19.5" customHeight="1" x14ac:dyDescent="0.25">
      <c r="A274" s="12" t="s">
        <v>779</v>
      </c>
      <c r="B274" s="12" t="s">
        <v>780</v>
      </c>
      <c r="C274" s="35" t="s">
        <v>781</v>
      </c>
      <c r="D274" s="12" t="s">
        <v>402</v>
      </c>
      <c r="E274" s="12" t="s">
        <v>403</v>
      </c>
      <c r="F274" s="12" t="s">
        <v>404</v>
      </c>
      <c r="G274" s="13">
        <v>44958</v>
      </c>
      <c r="H274" s="13">
        <v>45869</v>
      </c>
      <c r="I274" s="1">
        <v>1000</v>
      </c>
      <c r="J274" s="1">
        <v>0.58082191780821912</v>
      </c>
      <c r="K274" s="1">
        <v>580.82191780821915</v>
      </c>
      <c r="L274" s="1">
        <f>'Non Panel'!L274+Panel!L274</f>
        <v>32</v>
      </c>
      <c r="M274" s="1">
        <f>'Non Panel'!M274+Panel!M274</f>
        <v>0</v>
      </c>
      <c r="N274" s="1">
        <f>'Non Panel'!N274+Panel!N274</f>
        <v>0</v>
      </c>
      <c r="O274" s="1"/>
      <c r="P274" s="1"/>
      <c r="Q274" s="1"/>
      <c r="R274" s="1"/>
      <c r="S274" s="1"/>
      <c r="T274" s="1"/>
      <c r="U274" s="1"/>
      <c r="V274" s="1"/>
      <c r="W274" s="47"/>
      <c r="X274" s="1">
        <f t="shared" si="5"/>
        <v>548.82191780821915</v>
      </c>
      <c r="Y274" s="12"/>
      <c r="Z274" s="12" t="s">
        <v>963</v>
      </c>
    </row>
    <row r="275" spans="1:26" s="7" customFormat="1" ht="19.5" customHeight="1" x14ac:dyDescent="0.25">
      <c r="A275" s="12" t="s">
        <v>815</v>
      </c>
      <c r="B275" s="12" t="s">
        <v>816</v>
      </c>
      <c r="C275" s="35" t="s">
        <v>817</v>
      </c>
      <c r="D275" s="12" t="s">
        <v>402</v>
      </c>
      <c r="E275" s="12" t="s">
        <v>403</v>
      </c>
      <c r="F275" s="12" t="s">
        <v>404</v>
      </c>
      <c r="G275" s="13">
        <v>44958</v>
      </c>
      <c r="H275" s="13">
        <v>45869</v>
      </c>
      <c r="I275" s="1">
        <v>1000</v>
      </c>
      <c r="J275" s="1">
        <v>0.58082191780821912</v>
      </c>
      <c r="K275" s="1">
        <v>580.82191780821915</v>
      </c>
      <c r="L275" s="1">
        <f>'Non Panel'!L275+Panel!L275</f>
        <v>0</v>
      </c>
      <c r="M275" s="1">
        <f>'Non Panel'!M275+Panel!M275</f>
        <v>0</v>
      </c>
      <c r="N275" s="1">
        <f>'Non Panel'!N275+Panel!N275</f>
        <v>0</v>
      </c>
      <c r="O275" s="1"/>
      <c r="P275" s="1"/>
      <c r="Q275" s="1"/>
      <c r="R275" s="1"/>
      <c r="S275" s="1"/>
      <c r="T275" s="1"/>
      <c r="U275" s="1"/>
      <c r="V275" s="1"/>
      <c r="W275" s="47"/>
      <c r="X275" s="1">
        <f t="shared" ref="X275:X306" si="6">K275-(SUM(L275:W275))</f>
        <v>580.82191780821915</v>
      </c>
      <c r="Y275" s="12"/>
      <c r="Z275" s="12" t="s">
        <v>963</v>
      </c>
    </row>
    <row r="276" spans="1:26" s="7" customFormat="1" ht="19.5" customHeight="1" x14ac:dyDescent="0.25">
      <c r="A276" s="12" t="s">
        <v>782</v>
      </c>
      <c r="B276" s="12" t="s">
        <v>783</v>
      </c>
      <c r="C276" s="35" t="s">
        <v>784</v>
      </c>
      <c r="D276" s="12" t="s">
        <v>402</v>
      </c>
      <c r="E276" s="12" t="s">
        <v>403</v>
      </c>
      <c r="F276" s="12" t="s">
        <v>404</v>
      </c>
      <c r="G276" s="13">
        <v>44958</v>
      </c>
      <c r="H276" s="13">
        <v>45869</v>
      </c>
      <c r="I276" s="1">
        <v>1000</v>
      </c>
      <c r="J276" s="1">
        <v>0.58082191780821912</v>
      </c>
      <c r="K276" s="1">
        <v>580.82191780821915</v>
      </c>
      <c r="L276" s="1">
        <f>'Non Panel'!L276+Panel!L276</f>
        <v>32</v>
      </c>
      <c r="M276" s="1">
        <f>'Non Panel'!M276+Panel!M276</f>
        <v>0</v>
      </c>
      <c r="N276" s="1">
        <f>'Non Panel'!N276+Panel!N276</f>
        <v>0</v>
      </c>
      <c r="O276" s="1"/>
      <c r="P276" s="1"/>
      <c r="Q276" s="1"/>
      <c r="R276" s="1"/>
      <c r="S276" s="1"/>
      <c r="T276" s="1"/>
      <c r="U276" s="1"/>
      <c r="V276" s="1"/>
      <c r="W276" s="47"/>
      <c r="X276" s="1">
        <f t="shared" si="6"/>
        <v>548.82191780821915</v>
      </c>
      <c r="Y276" s="12"/>
      <c r="Z276" s="12" t="s">
        <v>963</v>
      </c>
    </row>
    <row r="277" spans="1:26" s="7" customFormat="1" ht="19.5" customHeight="1" x14ac:dyDescent="0.25">
      <c r="A277" s="12" t="s">
        <v>809</v>
      </c>
      <c r="B277" s="12" t="s">
        <v>810</v>
      </c>
      <c r="C277" s="30" t="s">
        <v>811</v>
      </c>
      <c r="D277" s="12" t="s">
        <v>402</v>
      </c>
      <c r="E277" s="12" t="s">
        <v>994</v>
      </c>
      <c r="F277" s="12" t="s">
        <v>430</v>
      </c>
      <c r="G277" s="13">
        <v>44970</v>
      </c>
      <c r="H277" s="13">
        <v>45869</v>
      </c>
      <c r="I277" s="1">
        <v>1000</v>
      </c>
      <c r="J277" s="1">
        <v>0.58082191780821912</v>
      </c>
      <c r="K277" s="1">
        <v>580.82191780821915</v>
      </c>
      <c r="L277" s="1">
        <f>'Non Panel'!L277+Panel!L277</f>
        <v>96</v>
      </c>
      <c r="M277" s="1">
        <f>'Non Panel'!M277+Panel!M277</f>
        <v>0</v>
      </c>
      <c r="N277" s="1">
        <f>'Non Panel'!N277+Panel!N277</f>
        <v>0</v>
      </c>
      <c r="O277" s="1"/>
      <c r="P277" s="1"/>
      <c r="Q277" s="1"/>
      <c r="R277" s="1"/>
      <c r="S277" s="1"/>
      <c r="T277" s="1"/>
      <c r="U277" s="1"/>
      <c r="V277" s="1"/>
      <c r="W277" s="47"/>
      <c r="X277" s="1">
        <f t="shared" si="6"/>
        <v>484.82191780821915</v>
      </c>
      <c r="Y277" s="12"/>
      <c r="Z277" s="12" t="s">
        <v>963</v>
      </c>
    </row>
    <row r="278" spans="1:26" s="7" customFormat="1" ht="19.5" customHeight="1" x14ac:dyDescent="0.25">
      <c r="A278" s="12" t="s">
        <v>785</v>
      </c>
      <c r="B278" s="12" t="s">
        <v>786</v>
      </c>
      <c r="C278" s="35" t="s">
        <v>787</v>
      </c>
      <c r="D278" s="12" t="s">
        <v>402</v>
      </c>
      <c r="E278" s="12" t="s">
        <v>403</v>
      </c>
      <c r="F278" s="12" t="s">
        <v>430</v>
      </c>
      <c r="G278" s="13">
        <v>44970</v>
      </c>
      <c r="H278" s="13">
        <v>45869</v>
      </c>
      <c r="I278" s="1">
        <v>1000</v>
      </c>
      <c r="J278" s="1">
        <v>0.58082191780821912</v>
      </c>
      <c r="K278" s="1">
        <v>580.82191780821915</v>
      </c>
      <c r="L278" s="1">
        <f>'Non Panel'!L278+Panel!L278</f>
        <v>0</v>
      </c>
      <c r="M278" s="1">
        <f>'Non Panel'!M278+Panel!M278</f>
        <v>0</v>
      </c>
      <c r="N278" s="1">
        <f>'Non Panel'!N278+Panel!N278</f>
        <v>0</v>
      </c>
      <c r="O278" s="1"/>
      <c r="P278" s="1"/>
      <c r="Q278" s="1"/>
      <c r="R278" s="1"/>
      <c r="S278" s="1"/>
      <c r="T278" s="1"/>
      <c r="U278" s="1"/>
      <c r="V278" s="1"/>
      <c r="W278" s="47"/>
      <c r="X278" s="1">
        <f t="shared" si="6"/>
        <v>580.82191780821915</v>
      </c>
      <c r="Y278" s="12"/>
      <c r="Z278" s="12" t="s">
        <v>963</v>
      </c>
    </row>
    <row r="279" spans="1:26" s="7" customFormat="1" ht="19.5" customHeight="1" x14ac:dyDescent="0.25">
      <c r="A279" s="12" t="s">
        <v>788</v>
      </c>
      <c r="B279" s="12" t="s">
        <v>789</v>
      </c>
      <c r="C279" s="35" t="s">
        <v>790</v>
      </c>
      <c r="D279" s="12" t="s">
        <v>402</v>
      </c>
      <c r="E279" s="12" t="s">
        <v>403</v>
      </c>
      <c r="F279" s="12" t="s">
        <v>404</v>
      </c>
      <c r="G279" s="13">
        <v>44966</v>
      </c>
      <c r="H279" s="13">
        <v>45869</v>
      </c>
      <c r="I279" s="1">
        <v>1000</v>
      </c>
      <c r="J279" s="1">
        <v>0.58082191780821912</v>
      </c>
      <c r="K279" s="1">
        <v>580.82191780821915</v>
      </c>
      <c r="L279" s="1">
        <f>'Non Panel'!L279+Panel!L279</f>
        <v>160</v>
      </c>
      <c r="M279" s="1">
        <f>'Non Panel'!M279+Panel!M279</f>
        <v>38</v>
      </c>
      <c r="N279" s="1">
        <f>'Non Panel'!N279+Panel!N279</f>
        <v>0</v>
      </c>
      <c r="O279" s="1"/>
      <c r="P279" s="1"/>
      <c r="Q279" s="1"/>
      <c r="R279" s="1"/>
      <c r="S279" s="1"/>
      <c r="T279" s="1"/>
      <c r="U279" s="1"/>
      <c r="V279" s="1"/>
      <c r="W279" s="47"/>
      <c r="X279" s="1">
        <f t="shared" si="6"/>
        <v>382.82191780821915</v>
      </c>
      <c r="Y279" s="12"/>
      <c r="Z279" s="12" t="s">
        <v>963</v>
      </c>
    </row>
    <row r="280" spans="1:26" s="7" customFormat="1" ht="19.5" customHeight="1" x14ac:dyDescent="0.25">
      <c r="A280" s="12" t="s">
        <v>791</v>
      </c>
      <c r="B280" s="12" t="s">
        <v>792</v>
      </c>
      <c r="C280" s="35" t="s">
        <v>793</v>
      </c>
      <c r="D280" s="12" t="s">
        <v>402</v>
      </c>
      <c r="E280" s="12" t="s">
        <v>403</v>
      </c>
      <c r="F280" s="12" t="s">
        <v>404</v>
      </c>
      <c r="G280" s="13">
        <v>44972</v>
      </c>
      <c r="H280" s="13">
        <v>45869</v>
      </c>
      <c r="I280" s="1">
        <v>1000</v>
      </c>
      <c r="J280" s="1">
        <v>0.58082191780821912</v>
      </c>
      <c r="K280" s="1">
        <v>580.82191780821915</v>
      </c>
      <c r="L280" s="1">
        <f>'Non Panel'!L280+Panel!L280</f>
        <v>0</v>
      </c>
      <c r="M280" s="1">
        <f>'Non Panel'!M280+Panel!M280</f>
        <v>0</v>
      </c>
      <c r="N280" s="1">
        <f>'Non Panel'!N280+Panel!N280</f>
        <v>0</v>
      </c>
      <c r="O280" s="1"/>
      <c r="P280" s="1"/>
      <c r="Q280" s="1"/>
      <c r="R280" s="1"/>
      <c r="S280" s="1"/>
      <c r="T280" s="1"/>
      <c r="U280" s="1"/>
      <c r="V280" s="1"/>
      <c r="W280" s="47"/>
      <c r="X280" s="1">
        <f t="shared" si="6"/>
        <v>580.82191780821915</v>
      </c>
      <c r="Y280" s="12"/>
      <c r="Z280" s="12" t="s">
        <v>963</v>
      </c>
    </row>
    <row r="281" spans="1:26" s="7" customFormat="1" ht="19.5" customHeight="1" x14ac:dyDescent="0.25">
      <c r="A281" s="12" t="s">
        <v>794</v>
      </c>
      <c r="B281" s="12" t="s">
        <v>795</v>
      </c>
      <c r="C281" s="35" t="s">
        <v>796</v>
      </c>
      <c r="D281" s="12" t="s">
        <v>402</v>
      </c>
      <c r="E281" s="12" t="s">
        <v>403</v>
      </c>
      <c r="F281" s="12" t="s">
        <v>404</v>
      </c>
      <c r="G281" s="13">
        <v>44973</v>
      </c>
      <c r="H281" s="13">
        <v>45869</v>
      </c>
      <c r="I281" s="1">
        <v>1000</v>
      </c>
      <c r="J281" s="1">
        <v>0.58082191780821912</v>
      </c>
      <c r="K281" s="1">
        <v>580.82191780821915</v>
      </c>
      <c r="L281" s="1">
        <f>'Non Panel'!L281+Panel!L281</f>
        <v>0</v>
      </c>
      <c r="M281" s="1">
        <f>'Non Panel'!M281+Panel!M281</f>
        <v>0</v>
      </c>
      <c r="N281" s="1">
        <f>'Non Panel'!N281+Panel!N281</f>
        <v>0</v>
      </c>
      <c r="O281" s="1"/>
      <c r="P281" s="1"/>
      <c r="Q281" s="1"/>
      <c r="R281" s="1"/>
      <c r="S281" s="1"/>
      <c r="T281" s="1"/>
      <c r="U281" s="1"/>
      <c r="V281" s="1"/>
      <c r="W281" s="47"/>
      <c r="X281" s="1">
        <f t="shared" si="6"/>
        <v>580.82191780821915</v>
      </c>
      <c r="Y281" s="12"/>
      <c r="Z281" s="12" t="s">
        <v>963</v>
      </c>
    </row>
    <row r="282" spans="1:26" s="7" customFormat="1" ht="19.5" customHeight="1" x14ac:dyDescent="0.25">
      <c r="A282" s="12" t="s">
        <v>797</v>
      </c>
      <c r="B282" s="12" t="s">
        <v>798</v>
      </c>
      <c r="C282" s="35" t="s">
        <v>799</v>
      </c>
      <c r="D282" s="12" t="s">
        <v>402</v>
      </c>
      <c r="E282" s="12" t="s">
        <v>403</v>
      </c>
      <c r="F282" s="12" t="s">
        <v>404</v>
      </c>
      <c r="G282" s="13">
        <v>44977</v>
      </c>
      <c r="H282" s="13">
        <v>45869</v>
      </c>
      <c r="I282" s="1">
        <v>1000</v>
      </c>
      <c r="J282" s="1">
        <v>0.58082191780821912</v>
      </c>
      <c r="K282" s="1">
        <v>580.82191780821915</v>
      </c>
      <c r="L282" s="1">
        <f>'Non Panel'!L282+Panel!L282</f>
        <v>0</v>
      </c>
      <c r="M282" s="1">
        <f>'Non Panel'!M282+Panel!M282</f>
        <v>0</v>
      </c>
      <c r="N282" s="1">
        <f>'Non Panel'!N282+Panel!N282</f>
        <v>0</v>
      </c>
      <c r="O282" s="1"/>
      <c r="P282" s="1"/>
      <c r="Q282" s="1"/>
      <c r="R282" s="1"/>
      <c r="S282" s="1"/>
      <c r="T282" s="1"/>
      <c r="U282" s="1"/>
      <c r="V282" s="1"/>
      <c r="W282" s="47"/>
      <c r="X282" s="1">
        <f t="shared" si="6"/>
        <v>580.82191780821915</v>
      </c>
      <c r="Y282" s="12"/>
      <c r="Z282" s="12" t="s">
        <v>963</v>
      </c>
    </row>
    <row r="283" spans="1:26" s="7" customFormat="1" ht="19.5" customHeight="1" x14ac:dyDescent="0.25">
      <c r="A283" s="12" t="s">
        <v>800</v>
      </c>
      <c r="B283" s="12" t="s">
        <v>801</v>
      </c>
      <c r="C283" s="35" t="s">
        <v>802</v>
      </c>
      <c r="D283" s="12" t="s">
        <v>402</v>
      </c>
      <c r="E283" s="12" t="s">
        <v>403</v>
      </c>
      <c r="F283" s="12" t="s">
        <v>404</v>
      </c>
      <c r="G283" s="13">
        <v>44986</v>
      </c>
      <c r="H283" s="13">
        <v>45869</v>
      </c>
      <c r="I283" s="1">
        <v>1000</v>
      </c>
      <c r="J283" s="1">
        <v>0.58082191780821912</v>
      </c>
      <c r="K283" s="1">
        <v>580.82191780821915</v>
      </c>
      <c r="L283" s="1">
        <f>'Non Panel'!L283+Panel!L283</f>
        <v>80</v>
      </c>
      <c r="M283" s="1">
        <f>'Non Panel'!M283+Panel!M283</f>
        <v>0</v>
      </c>
      <c r="N283" s="1">
        <f>'Non Panel'!N283+Panel!N283</f>
        <v>0</v>
      </c>
      <c r="O283" s="1"/>
      <c r="P283" s="1"/>
      <c r="Q283" s="1"/>
      <c r="R283" s="1"/>
      <c r="S283" s="1"/>
      <c r="T283" s="1"/>
      <c r="U283" s="1"/>
      <c r="V283" s="1"/>
      <c r="W283" s="47"/>
      <c r="X283" s="1">
        <f t="shared" si="6"/>
        <v>500.82191780821915</v>
      </c>
      <c r="Y283" s="12"/>
      <c r="Z283" s="12" t="s">
        <v>963</v>
      </c>
    </row>
    <row r="284" spans="1:26" s="7" customFormat="1" ht="19.5" customHeight="1" x14ac:dyDescent="0.25">
      <c r="A284" s="12" t="s">
        <v>803</v>
      </c>
      <c r="B284" s="12" t="s">
        <v>804</v>
      </c>
      <c r="C284" s="35" t="s">
        <v>805</v>
      </c>
      <c r="D284" s="12" t="s">
        <v>402</v>
      </c>
      <c r="E284" s="12" t="s">
        <v>403</v>
      </c>
      <c r="F284" s="12" t="s">
        <v>430</v>
      </c>
      <c r="G284" s="13">
        <v>44986</v>
      </c>
      <c r="H284" s="13">
        <v>45869</v>
      </c>
      <c r="I284" s="1">
        <v>1000</v>
      </c>
      <c r="J284" s="1">
        <v>0.58082191780821912</v>
      </c>
      <c r="K284" s="1">
        <v>580.82191780821915</v>
      </c>
      <c r="L284" s="1">
        <f>'Non Panel'!L284+Panel!L284</f>
        <v>132</v>
      </c>
      <c r="M284" s="1">
        <f>'Non Panel'!M284+Panel!M284</f>
        <v>0</v>
      </c>
      <c r="N284" s="1">
        <f>'Non Panel'!N284+Panel!N284</f>
        <v>0</v>
      </c>
      <c r="O284" s="1"/>
      <c r="P284" s="1"/>
      <c r="Q284" s="1"/>
      <c r="R284" s="1"/>
      <c r="S284" s="1"/>
      <c r="T284" s="1"/>
      <c r="U284" s="1"/>
      <c r="V284" s="1"/>
      <c r="W284" s="47"/>
      <c r="X284" s="1">
        <f t="shared" si="6"/>
        <v>448.82191780821915</v>
      </c>
      <c r="Y284" s="12"/>
      <c r="Z284" s="12" t="s">
        <v>963</v>
      </c>
    </row>
    <row r="285" spans="1:26" s="7" customFormat="1" ht="19.5" customHeight="1" x14ac:dyDescent="0.25">
      <c r="A285" s="12" t="s">
        <v>806</v>
      </c>
      <c r="B285" s="12" t="s">
        <v>807</v>
      </c>
      <c r="C285" s="35" t="s">
        <v>808</v>
      </c>
      <c r="D285" s="12" t="s">
        <v>402</v>
      </c>
      <c r="E285" s="12" t="s">
        <v>403</v>
      </c>
      <c r="F285" s="12" t="s">
        <v>404</v>
      </c>
      <c r="G285" s="13">
        <v>44991</v>
      </c>
      <c r="H285" s="13">
        <v>45869</v>
      </c>
      <c r="I285" s="1">
        <v>1000</v>
      </c>
      <c r="J285" s="1">
        <v>0.58082191780821912</v>
      </c>
      <c r="K285" s="1">
        <v>580.82191780821915</v>
      </c>
      <c r="L285" s="1">
        <f>'Non Panel'!L285+Panel!L285</f>
        <v>109</v>
      </c>
      <c r="M285" s="1">
        <f>'Non Panel'!M285+Panel!M285</f>
        <v>0</v>
      </c>
      <c r="N285" s="1">
        <f>'Non Panel'!N285+Panel!N285</f>
        <v>76</v>
      </c>
      <c r="O285" s="1"/>
      <c r="P285" s="1"/>
      <c r="Q285" s="1"/>
      <c r="R285" s="1"/>
      <c r="S285" s="1"/>
      <c r="T285" s="1"/>
      <c r="U285" s="1"/>
      <c r="V285" s="1"/>
      <c r="W285" s="47"/>
      <c r="X285" s="1">
        <f t="shared" si="6"/>
        <v>395.82191780821915</v>
      </c>
      <c r="Y285" s="12"/>
      <c r="Z285" s="12" t="s">
        <v>963</v>
      </c>
    </row>
    <row r="286" spans="1:26" s="7" customFormat="1" ht="19.5" customHeight="1" x14ac:dyDescent="0.25">
      <c r="A286" s="12" t="s">
        <v>823</v>
      </c>
      <c r="B286" s="12" t="s">
        <v>824</v>
      </c>
      <c r="C286" s="30" t="s">
        <v>947</v>
      </c>
      <c r="D286" s="12" t="s">
        <v>402</v>
      </c>
      <c r="E286" s="12" t="s">
        <v>403</v>
      </c>
      <c r="F286" s="12" t="s">
        <v>404</v>
      </c>
      <c r="G286" s="13">
        <v>45069</v>
      </c>
      <c r="H286" s="13">
        <v>45869</v>
      </c>
      <c r="I286" s="1">
        <v>1000</v>
      </c>
      <c r="J286" s="1">
        <v>0.58082191780821912</v>
      </c>
      <c r="K286" s="1">
        <v>580.82191780821915</v>
      </c>
      <c r="L286" s="1">
        <f>'Non Panel'!L286+Panel!L286</f>
        <v>0</v>
      </c>
      <c r="M286" s="1">
        <f>'Non Panel'!M286+Panel!M286</f>
        <v>0</v>
      </c>
      <c r="N286" s="1">
        <f>'Non Panel'!N286+Panel!N286</f>
        <v>0</v>
      </c>
      <c r="O286" s="1"/>
      <c r="P286" s="1"/>
      <c r="Q286" s="1"/>
      <c r="R286" s="1"/>
      <c r="S286" s="1"/>
      <c r="T286" s="1"/>
      <c r="U286" s="1"/>
      <c r="V286" s="1"/>
      <c r="W286" s="47"/>
      <c r="X286" s="1">
        <f t="shared" si="6"/>
        <v>580.82191780821915</v>
      </c>
      <c r="Y286" s="12"/>
      <c r="Z286" s="12" t="s">
        <v>963</v>
      </c>
    </row>
    <row r="287" spans="1:26" s="7" customFormat="1" ht="19.5" customHeight="1" x14ac:dyDescent="0.25">
      <c r="A287" s="11" t="s">
        <v>886</v>
      </c>
      <c r="B287" s="12" t="s">
        <v>887</v>
      </c>
      <c r="C287" s="30" t="s">
        <v>888</v>
      </c>
      <c r="D287" s="12" t="s">
        <v>402</v>
      </c>
      <c r="E287" s="12" t="s">
        <v>403</v>
      </c>
      <c r="F287" s="12" t="s">
        <v>404</v>
      </c>
      <c r="G287" s="13">
        <v>45069</v>
      </c>
      <c r="H287" s="15">
        <v>45869</v>
      </c>
      <c r="I287" s="1">
        <v>1000</v>
      </c>
      <c r="J287" s="1">
        <v>0.58082191780821912</v>
      </c>
      <c r="K287" s="1">
        <v>580.82191780821915</v>
      </c>
      <c r="L287" s="1">
        <f>'Non Panel'!L287+Panel!L287</f>
        <v>0</v>
      </c>
      <c r="M287" s="1">
        <f>'Non Panel'!M287+Panel!M287</f>
        <v>0</v>
      </c>
      <c r="N287" s="1">
        <f>'Non Panel'!N287+Panel!N287</f>
        <v>0</v>
      </c>
      <c r="O287" s="1"/>
      <c r="P287" s="1"/>
      <c r="Q287" s="1"/>
      <c r="R287" s="1"/>
      <c r="S287" s="1"/>
      <c r="T287" s="1"/>
      <c r="U287" s="1"/>
      <c r="V287" s="1"/>
      <c r="W287" s="47"/>
      <c r="X287" s="1">
        <f t="shared" si="6"/>
        <v>580.82191780821915</v>
      </c>
      <c r="Y287" s="12"/>
      <c r="Z287" s="12" t="s">
        <v>963</v>
      </c>
    </row>
    <row r="288" spans="1:26" s="7" customFormat="1" ht="19.5" customHeight="1" x14ac:dyDescent="0.25">
      <c r="A288" s="12" t="s">
        <v>818</v>
      </c>
      <c r="B288" s="12" t="s">
        <v>819</v>
      </c>
      <c r="C288" s="35" t="s">
        <v>820</v>
      </c>
      <c r="D288" s="12" t="s">
        <v>402</v>
      </c>
      <c r="E288" s="12" t="s">
        <v>403</v>
      </c>
      <c r="F288" s="12" t="s">
        <v>404</v>
      </c>
      <c r="G288" s="13">
        <v>45103</v>
      </c>
      <c r="H288" s="13">
        <v>45869</v>
      </c>
      <c r="I288" s="1">
        <v>1000</v>
      </c>
      <c r="J288" s="1">
        <v>0.58082191780821912</v>
      </c>
      <c r="K288" s="1">
        <v>580.82191780821915</v>
      </c>
      <c r="L288" s="1">
        <f>'Non Panel'!L288+Panel!L288</f>
        <v>0</v>
      </c>
      <c r="M288" s="1">
        <f>'Non Panel'!M288+Panel!M288</f>
        <v>0</v>
      </c>
      <c r="N288" s="1">
        <f>'Non Panel'!N288+Panel!N288</f>
        <v>0</v>
      </c>
      <c r="O288" s="1"/>
      <c r="P288" s="1"/>
      <c r="Q288" s="1"/>
      <c r="R288" s="1"/>
      <c r="S288" s="1"/>
      <c r="T288" s="1"/>
      <c r="U288" s="1"/>
      <c r="V288" s="1"/>
      <c r="W288" s="47"/>
      <c r="X288" s="1">
        <f t="shared" si="6"/>
        <v>580.82191780821915</v>
      </c>
      <c r="Y288" s="1"/>
      <c r="Z288" s="12" t="s">
        <v>963</v>
      </c>
    </row>
    <row r="289" spans="1:26" s="7" customFormat="1" ht="19.5" customHeight="1" x14ac:dyDescent="0.25">
      <c r="A289" s="12" t="s">
        <v>825</v>
      </c>
      <c r="B289" s="12" t="s">
        <v>826</v>
      </c>
      <c r="C289" s="30" t="s">
        <v>948</v>
      </c>
      <c r="D289" s="12" t="s">
        <v>402</v>
      </c>
      <c r="E289" s="12" t="s">
        <v>403</v>
      </c>
      <c r="F289" s="12" t="s">
        <v>430</v>
      </c>
      <c r="G289" s="13">
        <v>45159</v>
      </c>
      <c r="H289" s="13">
        <v>45869</v>
      </c>
      <c r="I289" s="1">
        <v>1000</v>
      </c>
      <c r="J289" s="1">
        <v>0.58082191780821912</v>
      </c>
      <c r="K289" s="1">
        <v>580.82191780821915</v>
      </c>
      <c r="L289" s="1">
        <f>'Non Panel'!L289+Panel!L289</f>
        <v>0</v>
      </c>
      <c r="M289" s="1">
        <f>'Non Panel'!M289+Panel!M289</f>
        <v>0</v>
      </c>
      <c r="N289" s="1">
        <f>'Non Panel'!N289+Panel!N289</f>
        <v>0</v>
      </c>
      <c r="O289" s="1"/>
      <c r="P289" s="1"/>
      <c r="Q289" s="1"/>
      <c r="R289" s="1"/>
      <c r="S289" s="1"/>
      <c r="T289" s="1"/>
      <c r="U289" s="1"/>
      <c r="V289" s="1"/>
      <c r="W289" s="47"/>
      <c r="X289" s="1">
        <f t="shared" si="6"/>
        <v>580.82191780821915</v>
      </c>
      <c r="Y289" s="12"/>
      <c r="Z289" s="12" t="s">
        <v>963</v>
      </c>
    </row>
    <row r="290" spans="1:26" s="7" customFormat="1" ht="19.5" customHeight="1" x14ac:dyDescent="0.25">
      <c r="A290" s="12" t="s">
        <v>827</v>
      </c>
      <c r="B290" s="12" t="s">
        <v>828</v>
      </c>
      <c r="C290" s="30" t="s">
        <v>949</v>
      </c>
      <c r="D290" s="12" t="s">
        <v>402</v>
      </c>
      <c r="E290" s="12" t="s">
        <v>403</v>
      </c>
      <c r="F290" s="12" t="s">
        <v>404</v>
      </c>
      <c r="G290" s="13">
        <v>45195</v>
      </c>
      <c r="H290" s="13">
        <v>45869</v>
      </c>
      <c r="I290" s="1">
        <v>1000</v>
      </c>
      <c r="J290" s="1">
        <v>0.58082191780821912</v>
      </c>
      <c r="K290" s="1">
        <v>580.82191780821915</v>
      </c>
      <c r="L290" s="1">
        <f>'Non Panel'!L290+Panel!L290</f>
        <v>0</v>
      </c>
      <c r="M290" s="1">
        <f>'Non Panel'!M290+Panel!M290</f>
        <v>0</v>
      </c>
      <c r="N290" s="1">
        <f>'Non Panel'!N290+Panel!N290</f>
        <v>0</v>
      </c>
      <c r="O290" s="1"/>
      <c r="P290" s="1"/>
      <c r="Q290" s="1"/>
      <c r="R290" s="1"/>
      <c r="S290" s="1"/>
      <c r="T290" s="1"/>
      <c r="U290" s="19"/>
      <c r="V290" s="19"/>
      <c r="W290" s="47"/>
      <c r="X290" s="1">
        <f t="shared" si="6"/>
        <v>580.82191780821915</v>
      </c>
      <c r="Y290" s="12"/>
      <c r="Z290" s="12" t="s">
        <v>963</v>
      </c>
    </row>
    <row r="291" spans="1:26" s="7" customFormat="1" ht="19.5" customHeight="1" x14ac:dyDescent="0.25">
      <c r="A291" s="17" t="s">
        <v>843</v>
      </c>
      <c r="B291" s="17" t="s">
        <v>844</v>
      </c>
      <c r="C291" s="40" t="s">
        <v>950</v>
      </c>
      <c r="D291" s="17" t="s">
        <v>402</v>
      </c>
      <c r="E291" s="12" t="s">
        <v>403</v>
      </c>
      <c r="F291" s="12" t="s">
        <v>404</v>
      </c>
      <c r="G291" s="13">
        <v>45233</v>
      </c>
      <c r="H291" s="14">
        <v>45869</v>
      </c>
      <c r="I291" s="1">
        <v>1000</v>
      </c>
      <c r="J291" s="1">
        <v>0.58082191780821912</v>
      </c>
      <c r="K291" s="1">
        <v>580.82191780821915</v>
      </c>
      <c r="L291" s="1">
        <f>'Non Panel'!L291+Panel!L291</f>
        <v>0</v>
      </c>
      <c r="M291" s="1">
        <f>'Non Panel'!M291+Panel!M291</f>
        <v>0</v>
      </c>
      <c r="N291" s="1">
        <f>'Non Panel'!N291+Panel!N291</f>
        <v>0</v>
      </c>
      <c r="O291" s="17"/>
      <c r="P291" s="17"/>
      <c r="Q291" s="17"/>
      <c r="R291" s="17"/>
      <c r="S291" s="17"/>
      <c r="T291" s="17"/>
      <c r="U291" s="1"/>
      <c r="V291" s="17"/>
      <c r="W291" s="50"/>
      <c r="X291" s="1">
        <f t="shared" si="6"/>
        <v>580.82191780821915</v>
      </c>
      <c r="Y291" s="17"/>
      <c r="Z291" s="12" t="s">
        <v>963</v>
      </c>
    </row>
    <row r="292" spans="1:26" s="7" customFormat="1" ht="19.5" customHeight="1" x14ac:dyDescent="0.25">
      <c r="A292" s="11" t="s">
        <v>889</v>
      </c>
      <c r="B292" s="12" t="s">
        <v>890</v>
      </c>
      <c r="C292" s="30" t="s">
        <v>891</v>
      </c>
      <c r="D292" s="12" t="s">
        <v>402</v>
      </c>
      <c r="E292" s="12" t="s">
        <v>403</v>
      </c>
      <c r="F292" s="12" t="s">
        <v>404</v>
      </c>
      <c r="G292" s="15">
        <v>45293</v>
      </c>
      <c r="H292" s="13">
        <v>45869</v>
      </c>
      <c r="I292" s="1">
        <v>1000</v>
      </c>
      <c r="J292" s="1">
        <v>0.58082191780821912</v>
      </c>
      <c r="K292" s="1">
        <v>580.82191780821915</v>
      </c>
      <c r="L292" s="1">
        <f>'Non Panel'!L292+Panel!L292</f>
        <v>265</v>
      </c>
      <c r="M292" s="1">
        <f>'Non Panel'!M292+Panel!M292</f>
        <v>0</v>
      </c>
      <c r="N292" s="1">
        <f>'Non Panel'!N292+Panel!N292</f>
        <v>0</v>
      </c>
      <c r="O292" s="1"/>
      <c r="P292" s="1"/>
      <c r="Q292" s="1"/>
      <c r="R292" s="1"/>
      <c r="S292" s="1"/>
      <c r="T292" s="1"/>
      <c r="U292" s="1"/>
      <c r="V292" s="1"/>
      <c r="W292" s="47"/>
      <c r="X292" s="1">
        <f t="shared" si="6"/>
        <v>315.82191780821915</v>
      </c>
      <c r="Y292" s="12"/>
      <c r="Z292" s="12" t="s">
        <v>963</v>
      </c>
    </row>
    <row r="293" spans="1:26" s="7" customFormat="1" ht="19.5" customHeight="1" x14ac:dyDescent="0.25">
      <c r="A293" s="11" t="s">
        <v>846</v>
      </c>
      <c r="B293" s="12" t="s">
        <v>847</v>
      </c>
      <c r="C293" s="30" t="s">
        <v>848</v>
      </c>
      <c r="D293" s="12" t="s">
        <v>402</v>
      </c>
      <c r="E293" s="12" t="s">
        <v>403</v>
      </c>
      <c r="F293" s="12" t="s">
        <v>404</v>
      </c>
      <c r="G293" s="13">
        <v>45327</v>
      </c>
      <c r="H293" s="13">
        <v>45869</v>
      </c>
      <c r="I293" s="1">
        <v>1000</v>
      </c>
      <c r="J293" s="1">
        <v>0.58082191780821912</v>
      </c>
      <c r="K293" s="1">
        <v>580.82191780821915</v>
      </c>
      <c r="L293" s="1">
        <f>'Non Panel'!L293+Panel!L293</f>
        <v>87</v>
      </c>
      <c r="M293" s="1">
        <f>'Non Panel'!M293+Panel!M293</f>
        <v>0</v>
      </c>
      <c r="N293" s="1">
        <f>'Non Panel'!N293+Panel!N293</f>
        <v>0</v>
      </c>
      <c r="O293" s="1"/>
      <c r="P293" s="1"/>
      <c r="Q293" s="1"/>
      <c r="R293" s="1"/>
      <c r="S293" s="1"/>
      <c r="T293" s="1"/>
      <c r="U293" s="1"/>
      <c r="V293" s="1"/>
      <c r="W293" s="47"/>
      <c r="X293" s="1">
        <f t="shared" si="6"/>
        <v>493.82191780821915</v>
      </c>
      <c r="Y293" s="12"/>
      <c r="Z293" s="12" t="s">
        <v>963</v>
      </c>
    </row>
    <row r="294" spans="1:26" s="16" customFormat="1" ht="19.5" customHeight="1" x14ac:dyDescent="0.25">
      <c r="A294" s="11" t="s">
        <v>892</v>
      </c>
      <c r="B294" s="12" t="s">
        <v>893</v>
      </c>
      <c r="C294" s="30" t="s">
        <v>896</v>
      </c>
      <c r="D294" s="12" t="s">
        <v>402</v>
      </c>
      <c r="E294" s="12" t="s">
        <v>403</v>
      </c>
      <c r="F294" s="12" t="s">
        <v>404</v>
      </c>
      <c r="G294" s="15">
        <v>45390</v>
      </c>
      <c r="H294" s="13">
        <v>45754</v>
      </c>
      <c r="I294" s="1">
        <v>1000</v>
      </c>
      <c r="J294" s="1">
        <v>0.26575342465753427</v>
      </c>
      <c r="K294" s="1">
        <v>265.75342465753425</v>
      </c>
      <c r="L294" s="1">
        <f>'Non Panel'!L294+Panel!L294</f>
        <v>0</v>
      </c>
      <c r="M294" s="1">
        <f>'Non Panel'!M294+Panel!M294</f>
        <v>0</v>
      </c>
      <c r="N294" s="1">
        <f>'Non Panel'!N294+Panel!N294</f>
        <v>0</v>
      </c>
      <c r="O294" s="1"/>
      <c r="P294" s="1"/>
      <c r="Q294" s="1"/>
      <c r="R294" s="1"/>
      <c r="S294" s="1"/>
      <c r="T294" s="1"/>
      <c r="U294" s="1"/>
      <c r="V294" s="1"/>
      <c r="W294" s="47"/>
      <c r="X294" s="1">
        <f t="shared" si="6"/>
        <v>265.75342465753425</v>
      </c>
      <c r="Y294" s="12"/>
      <c r="Z294" s="12" t="s">
        <v>963</v>
      </c>
    </row>
    <row r="295" spans="1:26" s="16" customFormat="1" ht="19.5" customHeight="1" x14ac:dyDescent="0.25">
      <c r="A295" s="21" t="s">
        <v>914</v>
      </c>
      <c r="B295" s="22" t="s">
        <v>921</v>
      </c>
      <c r="C295" s="41" t="s">
        <v>951</v>
      </c>
      <c r="D295" s="22" t="s">
        <v>402</v>
      </c>
      <c r="E295" s="12" t="s">
        <v>403</v>
      </c>
      <c r="F295" s="22" t="s">
        <v>404</v>
      </c>
      <c r="G295" s="23">
        <v>45544</v>
      </c>
      <c r="H295" s="23">
        <v>45869</v>
      </c>
      <c r="I295" s="1">
        <v>1000</v>
      </c>
      <c r="J295" s="1">
        <v>0.58082191780821912</v>
      </c>
      <c r="K295" s="1">
        <v>580.82191780821915</v>
      </c>
      <c r="L295" s="1">
        <f>'Non Panel'!L295+Panel!L295</f>
        <v>0</v>
      </c>
      <c r="M295" s="1">
        <f>'Non Panel'!M295+Panel!M295</f>
        <v>0</v>
      </c>
      <c r="N295" s="1">
        <f>'Non Panel'!N295+Panel!N295</f>
        <v>0</v>
      </c>
      <c r="O295" s="1"/>
      <c r="P295" s="1"/>
      <c r="Q295" s="1"/>
      <c r="R295" s="1"/>
      <c r="S295" s="1"/>
      <c r="T295" s="1"/>
      <c r="U295" s="1"/>
      <c r="V295" s="1"/>
      <c r="W295" s="47"/>
      <c r="X295" s="1">
        <f t="shared" si="6"/>
        <v>580.82191780821915</v>
      </c>
      <c r="Y295" s="12"/>
      <c r="Z295" s="12" t="s">
        <v>963</v>
      </c>
    </row>
    <row r="296" spans="1:26" s="16" customFormat="1" ht="19.5" customHeight="1" x14ac:dyDescent="0.25">
      <c r="A296" s="21" t="s">
        <v>915</v>
      </c>
      <c r="B296" s="22" t="s">
        <v>922</v>
      </c>
      <c r="C296" s="41" t="s">
        <v>952</v>
      </c>
      <c r="D296" s="22" t="s">
        <v>402</v>
      </c>
      <c r="E296" s="12" t="s">
        <v>403</v>
      </c>
      <c r="F296" s="22" t="s">
        <v>404</v>
      </c>
      <c r="G296" s="23">
        <v>45566</v>
      </c>
      <c r="H296" s="23">
        <v>45869</v>
      </c>
      <c r="I296" s="1">
        <v>1000</v>
      </c>
      <c r="J296" s="1">
        <v>0.58082191780821912</v>
      </c>
      <c r="K296" s="1">
        <v>580.82191780821915</v>
      </c>
      <c r="L296" s="1">
        <f>'Non Panel'!L296+Panel!L296</f>
        <v>0</v>
      </c>
      <c r="M296" s="1">
        <f>'Non Panel'!M296+Panel!M296</f>
        <v>0</v>
      </c>
      <c r="N296" s="1">
        <f>'Non Panel'!N296+Panel!N296</f>
        <v>0</v>
      </c>
      <c r="O296" s="1"/>
      <c r="P296" s="1"/>
      <c r="Q296" s="1"/>
      <c r="R296" s="1"/>
      <c r="S296" s="1"/>
      <c r="T296" s="1"/>
      <c r="U296" s="1"/>
      <c r="V296" s="1"/>
      <c r="W296" s="47"/>
      <c r="X296" s="1">
        <f t="shared" si="6"/>
        <v>580.82191780821915</v>
      </c>
      <c r="Y296" s="12"/>
      <c r="Z296" s="12" t="s">
        <v>963</v>
      </c>
    </row>
    <row r="297" spans="1:26" s="16" customFormat="1" ht="19.5" customHeight="1" x14ac:dyDescent="0.25">
      <c r="A297" s="21" t="s">
        <v>916</v>
      </c>
      <c r="B297" s="22" t="s">
        <v>923</v>
      </c>
      <c r="C297" s="41" t="s">
        <v>953</v>
      </c>
      <c r="D297" s="22" t="s">
        <v>402</v>
      </c>
      <c r="E297" s="12" t="s">
        <v>403</v>
      </c>
      <c r="F297" s="22" t="s">
        <v>404</v>
      </c>
      <c r="G297" s="23">
        <v>45566</v>
      </c>
      <c r="H297" s="23">
        <v>45780</v>
      </c>
      <c r="I297" s="1">
        <v>1000</v>
      </c>
      <c r="J297" s="1">
        <v>0.33698630136986302</v>
      </c>
      <c r="K297" s="1">
        <v>336.98630136986304</v>
      </c>
      <c r="L297" s="1">
        <f>'Non Panel'!L297+Panel!L297</f>
        <v>78</v>
      </c>
      <c r="M297" s="1">
        <f>'Non Panel'!M297+Panel!M297</f>
        <v>0</v>
      </c>
      <c r="N297" s="1">
        <f>'Non Panel'!N297+Panel!N297</f>
        <v>0</v>
      </c>
      <c r="O297" s="1"/>
      <c r="P297" s="1"/>
      <c r="Q297" s="1"/>
      <c r="R297" s="1"/>
      <c r="S297" s="1"/>
      <c r="T297" s="1"/>
      <c r="U297" s="1"/>
      <c r="V297" s="1"/>
      <c r="W297" s="47"/>
      <c r="X297" s="1">
        <f t="shared" si="6"/>
        <v>258.98630136986304</v>
      </c>
      <c r="Y297" s="12"/>
      <c r="Z297" s="12" t="s">
        <v>963</v>
      </c>
    </row>
    <row r="298" spans="1:26" s="16" customFormat="1" ht="19.5" customHeight="1" x14ac:dyDescent="0.25">
      <c r="A298" s="21" t="s">
        <v>917</v>
      </c>
      <c r="B298" s="22" t="s">
        <v>924</v>
      </c>
      <c r="C298" s="41" t="s">
        <v>954</v>
      </c>
      <c r="D298" s="22" t="s">
        <v>402</v>
      </c>
      <c r="E298" s="12" t="s">
        <v>403</v>
      </c>
      <c r="F298" s="22" t="s">
        <v>404</v>
      </c>
      <c r="G298" s="23">
        <v>45582</v>
      </c>
      <c r="H298" s="23">
        <v>45704</v>
      </c>
      <c r="I298" s="1">
        <v>1000</v>
      </c>
      <c r="J298" s="1">
        <v>0.12876712328767123</v>
      </c>
      <c r="K298" s="1">
        <v>128.76712328767124</v>
      </c>
      <c r="L298" s="1">
        <f>'Non Panel'!L298+Panel!L298</f>
        <v>198</v>
      </c>
      <c r="M298" s="1">
        <f>'Non Panel'!M298+Panel!M298</f>
        <v>0</v>
      </c>
      <c r="N298" s="1">
        <f>'Non Panel'!N298+Panel!N298</f>
        <v>0</v>
      </c>
      <c r="O298" s="1"/>
      <c r="P298" s="1"/>
      <c r="Q298" s="1"/>
      <c r="R298" s="1"/>
      <c r="S298" s="1"/>
      <c r="T298" s="1"/>
      <c r="U298" s="1"/>
      <c r="V298" s="1"/>
      <c r="W298" s="47"/>
      <c r="X298" s="1">
        <f t="shared" si="6"/>
        <v>-69.232876712328761</v>
      </c>
      <c r="Y298" s="12"/>
      <c r="Z298" s="12" t="s">
        <v>963</v>
      </c>
    </row>
    <row r="299" spans="1:26" s="16" customFormat="1" ht="19.5" customHeight="1" x14ac:dyDescent="0.25">
      <c r="A299" s="21" t="s">
        <v>918</v>
      </c>
      <c r="B299" s="22" t="s">
        <v>925</v>
      </c>
      <c r="C299" s="41" t="s">
        <v>955</v>
      </c>
      <c r="D299" s="22" t="s">
        <v>402</v>
      </c>
      <c r="E299" s="12" t="s">
        <v>403</v>
      </c>
      <c r="F299" s="22" t="s">
        <v>404</v>
      </c>
      <c r="G299" s="23">
        <v>45583</v>
      </c>
      <c r="H299" s="23">
        <v>45869</v>
      </c>
      <c r="I299" s="1">
        <v>1000</v>
      </c>
      <c r="J299" s="1">
        <v>0.58082191780821912</v>
      </c>
      <c r="K299" s="1">
        <v>580.82191780821915</v>
      </c>
      <c r="L299" s="1">
        <f>'Non Panel'!L299+Panel!L299</f>
        <v>0</v>
      </c>
      <c r="M299" s="1">
        <f>'Non Panel'!M299+Panel!M299</f>
        <v>0</v>
      </c>
      <c r="N299" s="1">
        <f>'Non Panel'!N299+Panel!N299</f>
        <v>0</v>
      </c>
      <c r="O299" s="1"/>
      <c r="P299" s="1"/>
      <c r="Q299" s="1"/>
      <c r="R299" s="1"/>
      <c r="S299" s="1"/>
      <c r="T299" s="1"/>
      <c r="U299" s="1"/>
      <c r="V299" s="1"/>
      <c r="W299" s="47"/>
      <c r="X299" s="1">
        <f t="shared" si="6"/>
        <v>580.82191780821915</v>
      </c>
      <c r="Y299" s="12"/>
      <c r="Z299" s="12" t="s">
        <v>963</v>
      </c>
    </row>
    <row r="300" spans="1:26" s="16" customFormat="1" ht="19.5" customHeight="1" x14ac:dyDescent="0.25">
      <c r="A300" s="21" t="s">
        <v>919</v>
      </c>
      <c r="B300" s="22" t="s">
        <v>926</v>
      </c>
      <c r="C300" s="41" t="s">
        <v>956</v>
      </c>
      <c r="D300" s="22" t="s">
        <v>402</v>
      </c>
      <c r="E300" s="12" t="s">
        <v>403</v>
      </c>
      <c r="F300" s="12" t="s">
        <v>430</v>
      </c>
      <c r="G300" s="23">
        <v>45586</v>
      </c>
      <c r="H300" s="23">
        <v>45869</v>
      </c>
      <c r="I300" s="1">
        <v>1000</v>
      </c>
      <c r="J300" s="1">
        <v>0.58082191780821912</v>
      </c>
      <c r="K300" s="1">
        <v>580.82191780821915</v>
      </c>
      <c r="L300" s="1">
        <f>'Non Panel'!L300+Panel!L300</f>
        <v>80</v>
      </c>
      <c r="M300" s="1">
        <f>'Non Panel'!M300+Panel!M300</f>
        <v>0</v>
      </c>
      <c r="N300" s="1">
        <f>'Non Panel'!N300+Panel!N300</f>
        <v>0</v>
      </c>
      <c r="O300" s="1"/>
      <c r="P300" s="1"/>
      <c r="Q300" s="1"/>
      <c r="R300" s="1"/>
      <c r="S300" s="1"/>
      <c r="T300" s="1"/>
      <c r="U300" s="1"/>
      <c r="V300" s="1"/>
      <c r="W300" s="47"/>
      <c r="X300" s="1">
        <f t="shared" si="6"/>
        <v>500.82191780821915</v>
      </c>
      <c r="Y300" s="12"/>
      <c r="Z300" s="12" t="s">
        <v>963</v>
      </c>
    </row>
    <row r="301" spans="1:26" s="16" customFormat="1" ht="19.5" customHeight="1" x14ac:dyDescent="0.25">
      <c r="A301" s="21" t="s">
        <v>995</v>
      </c>
      <c r="B301" s="22" t="s">
        <v>996</v>
      </c>
      <c r="C301" s="41" t="s">
        <v>1005</v>
      </c>
      <c r="D301" s="22" t="s">
        <v>402</v>
      </c>
      <c r="E301" s="12" t="s">
        <v>403</v>
      </c>
      <c r="F301" s="12" t="s">
        <v>404</v>
      </c>
      <c r="G301" s="23">
        <v>45642</v>
      </c>
      <c r="H301" s="23">
        <v>45739</v>
      </c>
      <c r="I301" s="1">
        <v>1000</v>
      </c>
      <c r="J301" s="1">
        <v>0.22465753424657534</v>
      </c>
      <c r="K301" s="1">
        <v>224.65753424657532</v>
      </c>
      <c r="L301" s="1">
        <f>'Non Panel'!L301+Panel!L301</f>
        <v>0</v>
      </c>
      <c r="M301" s="1">
        <f>'Non Panel'!M301+Panel!M301</f>
        <v>0</v>
      </c>
      <c r="N301" s="1">
        <f>'Non Panel'!N301+Panel!N301</f>
        <v>0</v>
      </c>
      <c r="O301" s="1"/>
      <c r="P301" s="1"/>
      <c r="Q301" s="1"/>
      <c r="R301" s="1"/>
      <c r="S301" s="1"/>
      <c r="T301" s="1"/>
      <c r="U301" s="1"/>
      <c r="V301" s="1"/>
      <c r="W301" s="47"/>
      <c r="X301" s="1">
        <f t="shared" si="6"/>
        <v>224.65753424657532</v>
      </c>
      <c r="Y301" s="12"/>
      <c r="Z301" s="12" t="s">
        <v>963</v>
      </c>
    </row>
    <row r="302" spans="1:26" s="16" customFormat="1" ht="19.5" customHeight="1" x14ac:dyDescent="0.25">
      <c r="A302" s="21" t="s">
        <v>997</v>
      </c>
      <c r="B302" s="22" t="s">
        <v>998</v>
      </c>
      <c r="C302" s="41" t="s">
        <v>1006</v>
      </c>
      <c r="D302" s="22" t="s">
        <v>402</v>
      </c>
      <c r="E302" s="12" t="s">
        <v>403</v>
      </c>
      <c r="F302" s="12" t="s">
        <v>404</v>
      </c>
      <c r="G302" s="23">
        <v>45649</v>
      </c>
      <c r="H302" s="23">
        <v>45869</v>
      </c>
      <c r="I302" s="1">
        <v>1000</v>
      </c>
      <c r="J302" s="1">
        <v>0.58082191780821912</v>
      </c>
      <c r="K302" s="1">
        <v>580.82191780821915</v>
      </c>
      <c r="L302" s="1">
        <f>'Non Panel'!L302+Panel!L302</f>
        <v>0</v>
      </c>
      <c r="M302" s="1">
        <f>'Non Panel'!M302+Panel!M302</f>
        <v>0</v>
      </c>
      <c r="N302" s="1">
        <f>'Non Panel'!N302+Panel!N302</f>
        <v>0</v>
      </c>
      <c r="O302" s="1"/>
      <c r="P302" s="1"/>
      <c r="Q302" s="1"/>
      <c r="R302" s="1"/>
      <c r="S302" s="1"/>
      <c r="T302" s="1"/>
      <c r="U302" s="1"/>
      <c r="V302" s="1"/>
      <c r="W302" s="47"/>
      <c r="X302" s="1">
        <f t="shared" si="6"/>
        <v>580.82191780821915</v>
      </c>
      <c r="Y302" s="12"/>
      <c r="Z302" s="12" t="s">
        <v>963</v>
      </c>
    </row>
    <row r="303" spans="1:26" s="16" customFormat="1" ht="19.5" customHeight="1" x14ac:dyDescent="0.25">
      <c r="A303" s="21" t="s">
        <v>999</v>
      </c>
      <c r="B303" s="22" t="s">
        <v>1000</v>
      </c>
      <c r="C303" s="41" t="s">
        <v>1007</v>
      </c>
      <c r="D303" s="22" t="s">
        <v>402</v>
      </c>
      <c r="E303" s="12" t="s">
        <v>403</v>
      </c>
      <c r="F303" s="12" t="s">
        <v>404</v>
      </c>
      <c r="G303" s="23">
        <v>45649</v>
      </c>
      <c r="H303" s="23">
        <v>45738</v>
      </c>
      <c r="I303" s="1">
        <v>1000</v>
      </c>
      <c r="J303" s="1">
        <v>0.22191780821917809</v>
      </c>
      <c r="K303" s="1">
        <v>221.91780821917808</v>
      </c>
      <c r="L303" s="1">
        <f>'Non Panel'!L303+Panel!L303</f>
        <v>0</v>
      </c>
      <c r="M303" s="1">
        <f>'Non Panel'!M303+Panel!M303</f>
        <v>0</v>
      </c>
      <c r="N303" s="1">
        <f>'Non Panel'!N303+Panel!N303</f>
        <v>0</v>
      </c>
      <c r="O303" s="1"/>
      <c r="P303" s="1"/>
      <c r="Q303" s="1"/>
      <c r="R303" s="1"/>
      <c r="S303" s="1"/>
      <c r="T303" s="1"/>
      <c r="U303" s="1"/>
      <c r="V303" s="1"/>
      <c r="W303" s="47"/>
      <c r="X303" s="1">
        <f t="shared" si="6"/>
        <v>221.91780821917808</v>
      </c>
      <c r="Y303" s="12"/>
      <c r="Z303" s="12" t="s">
        <v>963</v>
      </c>
    </row>
    <row r="304" spans="1:26" s="16" customFormat="1" ht="19.5" customHeight="1" x14ac:dyDescent="0.25">
      <c r="A304" s="21" t="s">
        <v>1001</v>
      </c>
      <c r="B304" s="22" t="s">
        <v>1002</v>
      </c>
      <c r="C304" s="41" t="s">
        <v>1008</v>
      </c>
      <c r="D304" s="22" t="s">
        <v>402</v>
      </c>
      <c r="E304" s="12" t="s">
        <v>403</v>
      </c>
      <c r="F304" s="12" t="s">
        <v>404</v>
      </c>
      <c r="G304" s="23">
        <v>45663</v>
      </c>
      <c r="H304" s="23">
        <v>45752</v>
      </c>
      <c r="I304" s="1">
        <v>1000</v>
      </c>
      <c r="J304" s="1">
        <v>0.98630136986301364</v>
      </c>
      <c r="K304" s="1">
        <v>986.30136986301363</v>
      </c>
      <c r="L304" s="1">
        <f>'Non Panel'!L304+Panel!L304</f>
        <v>0</v>
      </c>
      <c r="M304" s="1">
        <f>'Non Panel'!M304+Panel!M304</f>
        <v>0</v>
      </c>
      <c r="N304" s="1">
        <f>'Non Panel'!N304+Panel!N304</f>
        <v>0</v>
      </c>
      <c r="O304" s="1"/>
      <c r="P304" s="1"/>
      <c r="Q304" s="1"/>
      <c r="R304" s="1"/>
      <c r="S304" s="1"/>
      <c r="T304" s="1"/>
      <c r="U304" s="1"/>
      <c r="V304" s="1"/>
      <c r="W304" s="47"/>
      <c r="X304" s="1">
        <f t="shared" si="6"/>
        <v>986.30136986301363</v>
      </c>
      <c r="Y304" s="12"/>
      <c r="Z304" s="12" t="s">
        <v>963</v>
      </c>
    </row>
    <row r="305" spans="1:26" s="16" customFormat="1" ht="19.5" customHeight="1" x14ac:dyDescent="0.25">
      <c r="A305" s="21" t="s">
        <v>1003</v>
      </c>
      <c r="B305" s="22" t="s">
        <v>1004</v>
      </c>
      <c r="C305" s="41" t="s">
        <v>1009</v>
      </c>
      <c r="D305" s="22" t="s">
        <v>402</v>
      </c>
      <c r="E305" s="12" t="s">
        <v>403</v>
      </c>
      <c r="F305" s="12" t="s">
        <v>430</v>
      </c>
      <c r="G305" s="23">
        <v>45663</v>
      </c>
      <c r="H305" s="23">
        <v>45869</v>
      </c>
      <c r="I305" s="1">
        <v>1000</v>
      </c>
      <c r="J305" s="1">
        <v>0.98630136986301364</v>
      </c>
      <c r="K305" s="1">
        <v>986.30136986301363</v>
      </c>
      <c r="L305" s="1">
        <f>'Non Panel'!L305+Panel!L305</f>
        <v>0</v>
      </c>
      <c r="M305" s="1">
        <f>'Non Panel'!M305+Panel!M305</f>
        <v>0</v>
      </c>
      <c r="N305" s="1">
        <f>'Non Panel'!N305+Panel!N305</f>
        <v>0</v>
      </c>
      <c r="O305" s="1"/>
      <c r="P305" s="1"/>
      <c r="Q305" s="1"/>
      <c r="R305" s="1"/>
      <c r="S305" s="1"/>
      <c r="T305" s="1"/>
      <c r="U305" s="1"/>
      <c r="V305" s="1"/>
      <c r="W305" s="47"/>
      <c r="X305" s="1">
        <f t="shared" si="6"/>
        <v>986.30136986301363</v>
      </c>
      <c r="Y305" s="12"/>
      <c r="Z305" s="12" t="s">
        <v>963</v>
      </c>
    </row>
    <row r="306" spans="1:26" s="16" customFormat="1" ht="19.5" customHeight="1" x14ac:dyDescent="0.25">
      <c r="A306" s="11" t="s">
        <v>894</v>
      </c>
      <c r="B306" s="12" t="s">
        <v>895</v>
      </c>
      <c r="C306" s="30" t="s">
        <v>897</v>
      </c>
      <c r="D306" s="12" t="s">
        <v>402</v>
      </c>
      <c r="E306" s="12" t="s">
        <v>403</v>
      </c>
      <c r="F306" s="12" t="s">
        <v>404</v>
      </c>
      <c r="G306" s="15">
        <v>45414</v>
      </c>
      <c r="H306" s="13">
        <v>45869</v>
      </c>
      <c r="I306" s="1">
        <v>1000</v>
      </c>
      <c r="J306" s="1">
        <v>0.58082191780821912</v>
      </c>
      <c r="K306" s="1">
        <v>580.82191780821915</v>
      </c>
      <c r="L306" s="1">
        <f>'Non Panel'!L306+Panel!L306</f>
        <v>201</v>
      </c>
      <c r="M306" s="1">
        <f>'Non Panel'!M306+Panel!M306</f>
        <v>0</v>
      </c>
      <c r="N306" s="1">
        <f>'Non Panel'!N306+Panel!N306</f>
        <v>0</v>
      </c>
      <c r="O306" s="1"/>
      <c r="P306" s="1"/>
      <c r="Q306" s="1"/>
      <c r="R306" s="1"/>
      <c r="S306" s="1"/>
      <c r="T306" s="1"/>
      <c r="U306" s="1"/>
      <c r="V306" s="1"/>
      <c r="W306" s="47"/>
      <c r="X306" s="1">
        <f t="shared" si="6"/>
        <v>379.82191780821915</v>
      </c>
      <c r="Y306" s="12"/>
      <c r="Z306" s="12" t="s">
        <v>963</v>
      </c>
    </row>
    <row r="307" spans="1:26" s="8" customFormat="1" ht="19" customHeight="1" x14ac:dyDescent="0.25">
      <c r="C307" s="42"/>
      <c r="J307" s="9"/>
      <c r="L307" s="10">
        <f t="shared" ref="L307:T307" si="7">SUM(L7:L306)</f>
        <v>16415.5</v>
      </c>
      <c r="M307" s="10">
        <f t="shared" si="7"/>
        <v>2888.9</v>
      </c>
      <c r="N307" s="10">
        <f t="shared" si="7"/>
        <v>4307.5</v>
      </c>
      <c r="O307" s="10">
        <f t="shared" si="7"/>
        <v>0</v>
      </c>
      <c r="P307" s="10">
        <f t="shared" si="7"/>
        <v>0</v>
      </c>
      <c r="Q307" s="10">
        <f t="shared" si="7"/>
        <v>0</v>
      </c>
      <c r="R307" s="10">
        <f t="shared" si="7"/>
        <v>0</v>
      </c>
      <c r="S307" s="10">
        <f t="shared" si="7"/>
        <v>0</v>
      </c>
      <c r="T307" s="10">
        <f t="shared" si="7"/>
        <v>0</v>
      </c>
      <c r="U307" s="10">
        <f>SUM(U7:U306)</f>
        <v>0</v>
      </c>
      <c r="V307" s="10">
        <f>SUM(V7:V306)</f>
        <v>0</v>
      </c>
      <c r="W307" s="10">
        <f>SUM(W7:W306)</f>
        <v>0</v>
      </c>
      <c r="Z307" s="9"/>
    </row>
    <row r="308" spans="1:26" ht="12" customHeight="1" x14ac:dyDescent="0.25">
      <c r="J308" s="4"/>
      <c r="Z308" s="4"/>
    </row>
    <row r="309" spans="1:26" ht="12" customHeight="1" x14ac:dyDescent="0.25">
      <c r="J309" s="4"/>
      <c r="Z309" s="4"/>
    </row>
    <row r="310" spans="1:26" ht="12" customHeight="1" x14ac:dyDescent="0.25">
      <c r="J310" s="4"/>
      <c r="Z310" s="4"/>
    </row>
    <row r="311" spans="1:26" ht="12" customHeight="1" x14ac:dyDescent="0.25">
      <c r="J311" s="4"/>
      <c r="Z311" s="4"/>
    </row>
    <row r="312" spans="1:26" ht="12" customHeight="1" x14ac:dyDescent="0.25">
      <c r="J312" s="4"/>
      <c r="Z312" s="4"/>
    </row>
    <row r="313" spans="1:26" ht="12" customHeight="1" x14ac:dyDescent="0.25">
      <c r="J313" s="4"/>
      <c r="Z313" s="4"/>
    </row>
    <row r="314" spans="1:26" ht="12" customHeight="1" x14ac:dyDescent="0.25">
      <c r="J314" s="4"/>
      <c r="Z314" s="4"/>
    </row>
    <row r="315" spans="1:26" ht="12" customHeight="1" x14ac:dyDescent="0.25">
      <c r="J315" s="4"/>
      <c r="Z315" s="4"/>
    </row>
    <row r="316" spans="1:26" ht="12" customHeight="1" x14ac:dyDescent="0.25">
      <c r="J316" s="4"/>
      <c r="Z316" s="4"/>
    </row>
    <row r="317" spans="1:26" ht="12" customHeight="1" x14ac:dyDescent="0.25">
      <c r="J317" s="4"/>
      <c r="Z317" s="4"/>
    </row>
    <row r="318" spans="1:26" ht="12" customHeight="1" x14ac:dyDescent="0.25">
      <c r="J318" s="4"/>
      <c r="Z318" s="4"/>
    </row>
    <row r="319" spans="1:26" ht="12" customHeight="1" x14ac:dyDescent="0.25">
      <c r="J319" s="4"/>
      <c r="Z319" s="4"/>
    </row>
    <row r="320" spans="1:26" ht="12" customHeight="1" x14ac:dyDescent="0.25">
      <c r="J320" s="4"/>
      <c r="Z320" s="4"/>
    </row>
    <row r="321" spans="10:26" ht="12" customHeight="1" x14ac:dyDescent="0.25">
      <c r="J321" s="4"/>
      <c r="Z321" s="4"/>
    </row>
    <row r="322" spans="10:26" ht="12" customHeight="1" x14ac:dyDescent="0.25">
      <c r="J322" s="4"/>
      <c r="Z322" s="4"/>
    </row>
    <row r="323" spans="10:26" ht="12" customHeight="1" x14ac:dyDescent="0.25">
      <c r="J323" s="4"/>
      <c r="Z323" s="4"/>
    </row>
    <row r="324" spans="10:26" ht="12" customHeight="1" x14ac:dyDescent="0.25">
      <c r="J324" s="4"/>
      <c r="Z324" s="4"/>
    </row>
    <row r="325" spans="10:26" ht="12" customHeight="1" x14ac:dyDescent="0.25">
      <c r="J325" s="4"/>
      <c r="Z325" s="4"/>
    </row>
    <row r="326" spans="10:26" ht="12" customHeight="1" x14ac:dyDescent="0.25">
      <c r="J326" s="4"/>
      <c r="Z326" s="4"/>
    </row>
    <row r="327" spans="10:26" ht="12" customHeight="1" x14ac:dyDescent="0.25">
      <c r="J327" s="4"/>
      <c r="Z327" s="4"/>
    </row>
    <row r="328" spans="10:26" ht="12" customHeight="1" x14ac:dyDescent="0.25">
      <c r="J328" s="4"/>
      <c r="Z328" s="4"/>
    </row>
    <row r="329" spans="10:26" ht="12" customHeight="1" x14ac:dyDescent="0.25">
      <c r="J329" s="4"/>
      <c r="Z329" s="4"/>
    </row>
    <row r="330" spans="10:26" ht="12" customHeight="1" x14ac:dyDescent="0.25">
      <c r="J330" s="4"/>
      <c r="Z330" s="4"/>
    </row>
    <row r="331" spans="10:26" ht="12" customHeight="1" x14ac:dyDescent="0.25">
      <c r="J331" s="4"/>
      <c r="Z331" s="4"/>
    </row>
    <row r="332" spans="10:26" ht="12" customHeight="1" x14ac:dyDescent="0.25">
      <c r="J332" s="4"/>
      <c r="Z332" s="4"/>
    </row>
    <row r="333" spans="10:26" ht="12" customHeight="1" x14ac:dyDescent="0.25">
      <c r="J333" s="4"/>
      <c r="Z333" s="4"/>
    </row>
    <row r="334" spans="10:26" ht="12" customHeight="1" x14ac:dyDescent="0.25">
      <c r="J334" s="4"/>
      <c r="Z334" s="4"/>
    </row>
    <row r="335" spans="10:26" ht="12" customHeight="1" x14ac:dyDescent="0.25">
      <c r="J335" s="4"/>
      <c r="Z335" s="4"/>
    </row>
    <row r="336" spans="10:26" ht="12" customHeight="1" x14ac:dyDescent="0.25">
      <c r="J336" s="4"/>
      <c r="Z336" s="4"/>
    </row>
    <row r="337" spans="10:26" ht="12" customHeight="1" x14ac:dyDescent="0.25">
      <c r="J337" s="4"/>
      <c r="Z337" s="4"/>
    </row>
    <row r="338" spans="10:26" ht="12" customHeight="1" x14ac:dyDescent="0.25">
      <c r="J338" s="4"/>
      <c r="Z338" s="4"/>
    </row>
    <row r="339" spans="10:26" ht="12" customHeight="1" x14ac:dyDescent="0.25">
      <c r="J339" s="4"/>
      <c r="Z339" s="4"/>
    </row>
    <row r="340" spans="10:26" ht="12" customHeight="1" x14ac:dyDescent="0.25">
      <c r="J340" s="4"/>
      <c r="Z340" s="4"/>
    </row>
    <row r="341" spans="10:26" ht="12" customHeight="1" x14ac:dyDescent="0.25">
      <c r="J341" s="4"/>
      <c r="Z341" s="4"/>
    </row>
    <row r="342" spans="10:26" ht="12" customHeight="1" x14ac:dyDescent="0.25">
      <c r="J342" s="4"/>
      <c r="Z342" s="4"/>
    </row>
    <row r="343" spans="10:26" ht="12" customHeight="1" x14ac:dyDescent="0.25">
      <c r="J343" s="4"/>
      <c r="Z343" s="4"/>
    </row>
    <row r="344" spans="10:26" ht="12" customHeight="1" x14ac:dyDescent="0.25">
      <c r="J344" s="4"/>
      <c r="Z344" s="4"/>
    </row>
    <row r="345" spans="10:26" ht="12" customHeight="1" x14ac:dyDescent="0.25">
      <c r="J345" s="4"/>
      <c r="Z345" s="4"/>
    </row>
    <row r="346" spans="10:26" ht="12" customHeight="1" x14ac:dyDescent="0.25">
      <c r="J346" s="4"/>
      <c r="Z346" s="4"/>
    </row>
    <row r="347" spans="10:26" ht="12" customHeight="1" x14ac:dyDescent="0.25">
      <c r="J347" s="4"/>
      <c r="Z347" s="4"/>
    </row>
    <row r="348" spans="10:26" ht="12" customHeight="1" x14ac:dyDescent="0.25">
      <c r="J348" s="4"/>
      <c r="Z348" s="4"/>
    </row>
    <row r="349" spans="10:26" ht="12" customHeight="1" x14ac:dyDescent="0.25">
      <c r="J349" s="4"/>
      <c r="Z349" s="4"/>
    </row>
    <row r="350" spans="10:26" ht="12" customHeight="1" x14ac:dyDescent="0.25">
      <c r="J350" s="4"/>
      <c r="Z350" s="4"/>
    </row>
    <row r="351" spans="10:26" ht="12" customHeight="1" x14ac:dyDescent="0.25">
      <c r="J351" s="4"/>
      <c r="Z351" s="4"/>
    </row>
    <row r="352" spans="10:26" ht="12" customHeight="1" x14ac:dyDescent="0.25">
      <c r="J352" s="4"/>
      <c r="Z352" s="4"/>
    </row>
    <row r="353" spans="10:26" ht="12" customHeight="1" x14ac:dyDescent="0.25">
      <c r="J353" s="4"/>
      <c r="Z353" s="4"/>
    </row>
    <row r="354" spans="10:26" ht="12" customHeight="1" x14ac:dyDescent="0.25">
      <c r="J354" s="4"/>
      <c r="Z354" s="4"/>
    </row>
    <row r="355" spans="10:26" ht="12" customHeight="1" x14ac:dyDescent="0.25">
      <c r="J355" s="4"/>
      <c r="Z355" s="4"/>
    </row>
    <row r="356" spans="10:26" ht="12" customHeight="1" x14ac:dyDescent="0.25">
      <c r="J356" s="4"/>
      <c r="Z356" s="4"/>
    </row>
    <row r="357" spans="10:26" ht="12" customHeight="1" x14ac:dyDescent="0.25">
      <c r="J357" s="4"/>
      <c r="Z357" s="4"/>
    </row>
    <row r="358" spans="10:26" ht="12" customHeight="1" x14ac:dyDescent="0.25">
      <c r="J358" s="4"/>
      <c r="Z358" s="4"/>
    </row>
    <row r="359" spans="10:26" ht="12" customHeight="1" x14ac:dyDescent="0.25">
      <c r="J359" s="4"/>
      <c r="Z359" s="4"/>
    </row>
    <row r="360" spans="10:26" ht="12" customHeight="1" x14ac:dyDescent="0.25">
      <c r="J360" s="4"/>
      <c r="Z360" s="4"/>
    </row>
    <row r="361" spans="10:26" ht="12" customHeight="1" x14ac:dyDescent="0.25">
      <c r="J361" s="4"/>
      <c r="Z361" s="4"/>
    </row>
    <row r="362" spans="10:26" ht="12" customHeight="1" x14ac:dyDescent="0.25">
      <c r="J362" s="4"/>
      <c r="Z362" s="4"/>
    </row>
    <row r="363" spans="10:26" ht="12" customHeight="1" x14ac:dyDescent="0.25">
      <c r="J363" s="4"/>
      <c r="Z363" s="4"/>
    </row>
    <row r="364" spans="10:26" ht="12" customHeight="1" x14ac:dyDescent="0.25">
      <c r="J364" s="4"/>
      <c r="Z364" s="4"/>
    </row>
    <row r="365" spans="10:26" ht="12" customHeight="1" x14ac:dyDescent="0.25">
      <c r="J365" s="4"/>
      <c r="Z365" s="4"/>
    </row>
    <row r="366" spans="10:26" ht="12" customHeight="1" x14ac:dyDescent="0.25">
      <c r="J366" s="4"/>
      <c r="Z366" s="4"/>
    </row>
    <row r="367" spans="10:26" ht="12" customHeight="1" x14ac:dyDescent="0.25">
      <c r="J367" s="4"/>
      <c r="Z367" s="4"/>
    </row>
    <row r="368" spans="10:26" ht="12" customHeight="1" x14ac:dyDescent="0.25">
      <c r="J368" s="4"/>
      <c r="Z368" s="4"/>
    </row>
    <row r="369" spans="10:26" ht="12" customHeight="1" x14ac:dyDescent="0.25">
      <c r="J369" s="4"/>
      <c r="Z369" s="4"/>
    </row>
    <row r="370" spans="10:26" ht="12" customHeight="1" x14ac:dyDescent="0.25">
      <c r="J370" s="4"/>
      <c r="Z370" s="4"/>
    </row>
    <row r="371" spans="10:26" ht="12" customHeight="1" x14ac:dyDescent="0.25">
      <c r="J371" s="4"/>
      <c r="Z371" s="4"/>
    </row>
    <row r="372" spans="10:26" ht="12" customHeight="1" x14ac:dyDescent="0.25">
      <c r="J372" s="4"/>
      <c r="Z372" s="4"/>
    </row>
    <row r="373" spans="10:26" ht="12" customHeight="1" x14ac:dyDescent="0.25">
      <c r="J373" s="4"/>
      <c r="Z373" s="4"/>
    </row>
    <row r="374" spans="10:26" ht="12" customHeight="1" x14ac:dyDescent="0.25">
      <c r="J374" s="4"/>
      <c r="Z374" s="4"/>
    </row>
    <row r="375" spans="10:26" ht="12" customHeight="1" x14ac:dyDescent="0.25">
      <c r="J375" s="4"/>
      <c r="Z375" s="4"/>
    </row>
    <row r="376" spans="10:26" ht="12" customHeight="1" x14ac:dyDescent="0.25">
      <c r="J376" s="4"/>
      <c r="Z376" s="4"/>
    </row>
    <row r="377" spans="10:26" ht="12" customHeight="1" x14ac:dyDescent="0.25">
      <c r="J377" s="4"/>
      <c r="Z377" s="4"/>
    </row>
    <row r="378" spans="10:26" ht="12" customHeight="1" x14ac:dyDescent="0.25">
      <c r="J378" s="4"/>
      <c r="Z378" s="4"/>
    </row>
    <row r="379" spans="10:26" ht="12" customHeight="1" x14ac:dyDescent="0.25">
      <c r="J379" s="4"/>
      <c r="Z379" s="4"/>
    </row>
    <row r="380" spans="10:26" ht="12" customHeight="1" x14ac:dyDescent="0.25">
      <c r="J380" s="4"/>
      <c r="Z380" s="4"/>
    </row>
    <row r="381" spans="10:26" ht="12" customHeight="1" x14ac:dyDescent="0.25">
      <c r="J381" s="4"/>
      <c r="Z381" s="4"/>
    </row>
    <row r="382" spans="10:26" ht="12" customHeight="1" x14ac:dyDescent="0.25">
      <c r="J382" s="4"/>
      <c r="Z382" s="4"/>
    </row>
    <row r="383" spans="10:26" ht="12" customHeight="1" x14ac:dyDescent="0.25">
      <c r="J383" s="4"/>
      <c r="Z383" s="4"/>
    </row>
    <row r="384" spans="10:26" ht="12" customHeight="1" x14ac:dyDescent="0.25">
      <c r="J384" s="4"/>
      <c r="Z384" s="4"/>
    </row>
    <row r="385" spans="10:26" ht="12" customHeight="1" x14ac:dyDescent="0.25">
      <c r="J385" s="4"/>
      <c r="Z385" s="4"/>
    </row>
    <row r="386" spans="10:26" ht="12" customHeight="1" x14ac:dyDescent="0.25">
      <c r="J386" s="4"/>
      <c r="Z386" s="4"/>
    </row>
    <row r="387" spans="10:26" ht="12" customHeight="1" x14ac:dyDescent="0.25">
      <c r="J387" s="4"/>
      <c r="Z387" s="4"/>
    </row>
    <row r="388" spans="10:26" ht="12" customHeight="1" x14ac:dyDescent="0.25">
      <c r="J388" s="4"/>
      <c r="Z388" s="4"/>
    </row>
    <row r="389" spans="10:26" ht="12" customHeight="1" x14ac:dyDescent="0.25">
      <c r="J389" s="4"/>
      <c r="Z389" s="4"/>
    </row>
    <row r="390" spans="10:26" ht="12" customHeight="1" x14ac:dyDescent="0.25">
      <c r="J390" s="4"/>
      <c r="Z390" s="4"/>
    </row>
    <row r="391" spans="10:26" ht="12" customHeight="1" x14ac:dyDescent="0.25">
      <c r="J391" s="4"/>
      <c r="Z391" s="4"/>
    </row>
    <row r="392" spans="10:26" ht="12" customHeight="1" x14ac:dyDescent="0.25">
      <c r="J392" s="4"/>
      <c r="Z392" s="4"/>
    </row>
    <row r="393" spans="10:26" ht="12" customHeight="1" x14ac:dyDescent="0.25">
      <c r="J393" s="4"/>
      <c r="Z393" s="4"/>
    </row>
    <row r="394" spans="10:26" ht="12" customHeight="1" x14ac:dyDescent="0.25">
      <c r="J394" s="4"/>
      <c r="Z394" s="4"/>
    </row>
    <row r="395" spans="10:26" ht="12" customHeight="1" x14ac:dyDescent="0.25">
      <c r="J395" s="4"/>
      <c r="Z395" s="4"/>
    </row>
    <row r="396" spans="10:26" ht="12" customHeight="1" x14ac:dyDescent="0.25">
      <c r="J396" s="4"/>
      <c r="Z396" s="4"/>
    </row>
    <row r="397" spans="10:26" ht="12" customHeight="1" x14ac:dyDescent="0.25">
      <c r="J397" s="4"/>
      <c r="Z397" s="4"/>
    </row>
    <row r="398" spans="10:26" ht="12" customHeight="1" x14ac:dyDescent="0.25">
      <c r="J398" s="4"/>
      <c r="Z398" s="4"/>
    </row>
    <row r="399" spans="10:26" ht="12" customHeight="1" x14ac:dyDescent="0.25">
      <c r="J399" s="4"/>
      <c r="Z399" s="4"/>
    </row>
    <row r="400" spans="10:26" ht="12" customHeight="1" x14ac:dyDescent="0.25">
      <c r="J400" s="4"/>
      <c r="Z400" s="4"/>
    </row>
    <row r="401" spans="10:26" ht="12" customHeight="1" x14ac:dyDescent="0.25">
      <c r="J401" s="4"/>
      <c r="Z401" s="4"/>
    </row>
    <row r="402" spans="10:26" ht="12" customHeight="1" x14ac:dyDescent="0.25">
      <c r="J402" s="4"/>
      <c r="Z402" s="4"/>
    </row>
    <row r="403" spans="10:26" ht="12" customHeight="1" x14ac:dyDescent="0.25">
      <c r="J403" s="4"/>
      <c r="Z403" s="4"/>
    </row>
    <row r="404" spans="10:26" ht="12" customHeight="1" x14ac:dyDescent="0.25">
      <c r="J404" s="4"/>
      <c r="Z404" s="4"/>
    </row>
    <row r="405" spans="10:26" ht="12" customHeight="1" x14ac:dyDescent="0.25">
      <c r="J405" s="4"/>
      <c r="Z405" s="4"/>
    </row>
    <row r="406" spans="10:26" ht="12" customHeight="1" x14ac:dyDescent="0.25">
      <c r="J406" s="4"/>
      <c r="Z406" s="4"/>
    </row>
    <row r="407" spans="10:26" ht="12" customHeight="1" x14ac:dyDescent="0.25">
      <c r="J407" s="4"/>
      <c r="Z407" s="4"/>
    </row>
    <row r="408" spans="10:26" ht="12" customHeight="1" x14ac:dyDescent="0.25">
      <c r="J408" s="4"/>
      <c r="Z408" s="4"/>
    </row>
    <row r="409" spans="10:26" ht="12" customHeight="1" x14ac:dyDescent="0.25">
      <c r="J409" s="4"/>
      <c r="Z409" s="4"/>
    </row>
    <row r="410" spans="10:26" ht="12" customHeight="1" x14ac:dyDescent="0.25">
      <c r="J410" s="4"/>
      <c r="Z410" s="4"/>
    </row>
    <row r="411" spans="10:26" ht="12" customHeight="1" x14ac:dyDescent="0.25">
      <c r="J411" s="4"/>
      <c r="Z411" s="4"/>
    </row>
    <row r="412" spans="10:26" ht="12" customHeight="1" x14ac:dyDescent="0.25">
      <c r="J412" s="4"/>
      <c r="Z412" s="4"/>
    </row>
    <row r="413" spans="10:26" ht="12" customHeight="1" x14ac:dyDescent="0.25">
      <c r="J413" s="4"/>
      <c r="Z413" s="4"/>
    </row>
    <row r="414" spans="10:26" ht="12" customHeight="1" x14ac:dyDescent="0.25">
      <c r="J414" s="4"/>
      <c r="Z414" s="4"/>
    </row>
    <row r="415" spans="10:26" ht="12" customHeight="1" x14ac:dyDescent="0.25">
      <c r="J415" s="4"/>
      <c r="Z415" s="4"/>
    </row>
    <row r="416" spans="10:26" ht="12" customHeight="1" x14ac:dyDescent="0.25">
      <c r="J416" s="4"/>
      <c r="Z416" s="4"/>
    </row>
    <row r="417" spans="10:26" ht="12" customHeight="1" x14ac:dyDescent="0.25">
      <c r="J417" s="4"/>
      <c r="Z417" s="4"/>
    </row>
    <row r="418" spans="10:26" ht="12" customHeight="1" x14ac:dyDescent="0.25">
      <c r="J418" s="4"/>
      <c r="Z418" s="4"/>
    </row>
    <row r="419" spans="10:26" ht="12" customHeight="1" x14ac:dyDescent="0.25">
      <c r="J419" s="4"/>
      <c r="Z419" s="4"/>
    </row>
    <row r="420" spans="10:26" ht="12" customHeight="1" x14ac:dyDescent="0.25">
      <c r="J420" s="4"/>
      <c r="Z420" s="4"/>
    </row>
    <row r="421" spans="10:26" ht="12" customHeight="1" x14ac:dyDescent="0.25">
      <c r="J421" s="4"/>
      <c r="Z421" s="4"/>
    </row>
    <row r="422" spans="10:26" ht="12" customHeight="1" x14ac:dyDescent="0.25">
      <c r="J422" s="4"/>
      <c r="Z422" s="4"/>
    </row>
    <row r="423" spans="10:26" ht="12" customHeight="1" x14ac:dyDescent="0.25">
      <c r="J423" s="4"/>
      <c r="Z423" s="4"/>
    </row>
    <row r="424" spans="10:26" ht="12" customHeight="1" x14ac:dyDescent="0.25">
      <c r="J424" s="4"/>
      <c r="Z424" s="4"/>
    </row>
    <row r="425" spans="10:26" ht="12" customHeight="1" x14ac:dyDescent="0.25">
      <c r="J425" s="4"/>
      <c r="Z425" s="4"/>
    </row>
    <row r="426" spans="10:26" ht="12" customHeight="1" x14ac:dyDescent="0.25">
      <c r="J426" s="4"/>
      <c r="Z426" s="4"/>
    </row>
    <row r="427" spans="10:26" ht="12" customHeight="1" x14ac:dyDescent="0.25">
      <c r="J427" s="4"/>
      <c r="Z427" s="4"/>
    </row>
    <row r="428" spans="10:26" ht="12" customHeight="1" x14ac:dyDescent="0.25">
      <c r="J428" s="4"/>
      <c r="Z428" s="4"/>
    </row>
    <row r="429" spans="10:26" ht="12" customHeight="1" x14ac:dyDescent="0.25">
      <c r="J429" s="4"/>
      <c r="Z429" s="4"/>
    </row>
    <row r="430" spans="10:26" ht="12" customHeight="1" x14ac:dyDescent="0.25">
      <c r="J430" s="4"/>
      <c r="Z430" s="4"/>
    </row>
    <row r="431" spans="10:26" ht="12" customHeight="1" x14ac:dyDescent="0.25">
      <c r="J431" s="4"/>
      <c r="Z431" s="4"/>
    </row>
    <row r="432" spans="10:26" ht="12" customHeight="1" x14ac:dyDescent="0.25">
      <c r="J432" s="4"/>
      <c r="Z432" s="4"/>
    </row>
    <row r="433" spans="10:26" ht="12" customHeight="1" x14ac:dyDescent="0.25">
      <c r="J433" s="4"/>
      <c r="Z433" s="4"/>
    </row>
    <row r="434" spans="10:26" ht="12" customHeight="1" x14ac:dyDescent="0.25">
      <c r="J434" s="4"/>
      <c r="Z434" s="4"/>
    </row>
    <row r="435" spans="10:26" ht="12" customHeight="1" x14ac:dyDescent="0.25">
      <c r="J435" s="4"/>
      <c r="Z435" s="4"/>
    </row>
    <row r="436" spans="10:26" ht="12" customHeight="1" x14ac:dyDescent="0.25">
      <c r="J436" s="4"/>
      <c r="Z436" s="4"/>
    </row>
    <row r="437" spans="10:26" ht="12" customHeight="1" x14ac:dyDescent="0.25">
      <c r="J437" s="4"/>
      <c r="Z437" s="4"/>
    </row>
    <row r="438" spans="10:26" ht="12" customHeight="1" x14ac:dyDescent="0.25">
      <c r="J438" s="4"/>
      <c r="Z438" s="4"/>
    </row>
    <row r="439" spans="10:26" ht="12" customHeight="1" x14ac:dyDescent="0.25">
      <c r="J439" s="4"/>
      <c r="Z439" s="4"/>
    </row>
    <row r="440" spans="10:26" ht="12" customHeight="1" x14ac:dyDescent="0.25">
      <c r="J440" s="4"/>
      <c r="Z440" s="4"/>
    </row>
    <row r="441" spans="10:26" ht="12" customHeight="1" x14ac:dyDescent="0.25">
      <c r="J441" s="4"/>
      <c r="Z441" s="4"/>
    </row>
    <row r="442" spans="10:26" ht="12" customHeight="1" x14ac:dyDescent="0.25">
      <c r="J442" s="4"/>
      <c r="Z442" s="4"/>
    </row>
    <row r="443" spans="10:26" ht="12" customHeight="1" x14ac:dyDescent="0.25">
      <c r="J443" s="4"/>
      <c r="Z443" s="4"/>
    </row>
    <row r="444" spans="10:26" ht="12" customHeight="1" x14ac:dyDescent="0.25">
      <c r="J444" s="4"/>
      <c r="Z444" s="4"/>
    </row>
    <row r="445" spans="10:26" ht="12" customHeight="1" x14ac:dyDescent="0.25">
      <c r="J445" s="4"/>
      <c r="Z445" s="4"/>
    </row>
    <row r="446" spans="10:26" ht="12" customHeight="1" x14ac:dyDescent="0.25">
      <c r="J446" s="4"/>
      <c r="Z446" s="4"/>
    </row>
    <row r="447" spans="10:26" ht="12" customHeight="1" x14ac:dyDescent="0.25">
      <c r="J447" s="4"/>
      <c r="Z447" s="4"/>
    </row>
    <row r="448" spans="10:26" ht="12" customHeight="1" x14ac:dyDescent="0.25">
      <c r="J448" s="4"/>
      <c r="Z448" s="4"/>
    </row>
    <row r="449" spans="10:26" ht="12" customHeight="1" x14ac:dyDescent="0.25">
      <c r="J449" s="4"/>
      <c r="Z449" s="4"/>
    </row>
    <row r="450" spans="10:26" ht="12" customHeight="1" x14ac:dyDescent="0.25">
      <c r="J450" s="4"/>
      <c r="Z450" s="4"/>
    </row>
    <row r="451" spans="10:26" ht="12" customHeight="1" x14ac:dyDescent="0.25">
      <c r="J451" s="4"/>
      <c r="Z451" s="4"/>
    </row>
    <row r="452" spans="10:26" ht="12" customHeight="1" x14ac:dyDescent="0.25">
      <c r="J452" s="4"/>
      <c r="Z452" s="4"/>
    </row>
    <row r="453" spans="10:26" ht="12" customHeight="1" x14ac:dyDescent="0.25">
      <c r="J453" s="4"/>
      <c r="Z453" s="4"/>
    </row>
    <row r="454" spans="10:26" ht="12" customHeight="1" x14ac:dyDescent="0.25">
      <c r="J454" s="4"/>
      <c r="Z454" s="4"/>
    </row>
    <row r="455" spans="10:26" ht="12" customHeight="1" x14ac:dyDescent="0.25">
      <c r="J455" s="4"/>
      <c r="Z455" s="4"/>
    </row>
    <row r="456" spans="10:26" ht="12" customHeight="1" x14ac:dyDescent="0.25">
      <c r="J456" s="4"/>
      <c r="Z456" s="4"/>
    </row>
    <row r="457" spans="10:26" ht="12" customHeight="1" x14ac:dyDescent="0.25">
      <c r="J457" s="4"/>
      <c r="Z457" s="4"/>
    </row>
    <row r="458" spans="10:26" ht="12" customHeight="1" x14ac:dyDescent="0.25">
      <c r="J458" s="4"/>
      <c r="Z458" s="4"/>
    </row>
    <row r="459" spans="10:26" ht="12" customHeight="1" x14ac:dyDescent="0.25">
      <c r="J459" s="4"/>
      <c r="Z459" s="4"/>
    </row>
    <row r="460" spans="10:26" ht="12" customHeight="1" x14ac:dyDescent="0.25">
      <c r="J460" s="4"/>
      <c r="Z460" s="4"/>
    </row>
    <row r="461" spans="10:26" ht="12" customHeight="1" x14ac:dyDescent="0.25">
      <c r="J461" s="4"/>
      <c r="Z461" s="4"/>
    </row>
    <row r="462" spans="10:26" ht="12" customHeight="1" x14ac:dyDescent="0.25">
      <c r="J462" s="4"/>
      <c r="Z462" s="4"/>
    </row>
    <row r="463" spans="10:26" ht="12" customHeight="1" x14ac:dyDescent="0.25">
      <c r="J463" s="4"/>
      <c r="Z463" s="4"/>
    </row>
    <row r="464" spans="10:26" ht="12" customHeight="1" x14ac:dyDescent="0.25">
      <c r="J464" s="4"/>
      <c r="Z464" s="4"/>
    </row>
    <row r="465" spans="10:26" ht="12" customHeight="1" x14ac:dyDescent="0.25">
      <c r="J465" s="4"/>
      <c r="Z465" s="4"/>
    </row>
    <row r="466" spans="10:26" ht="12" customHeight="1" x14ac:dyDescent="0.25">
      <c r="J466" s="4"/>
      <c r="Z466" s="4"/>
    </row>
    <row r="467" spans="10:26" ht="12" customHeight="1" x14ac:dyDescent="0.25">
      <c r="J467" s="4"/>
      <c r="Z467" s="4"/>
    </row>
    <row r="468" spans="10:26" ht="12" customHeight="1" x14ac:dyDescent="0.25">
      <c r="J468" s="4"/>
      <c r="Z468" s="4"/>
    </row>
    <row r="469" spans="10:26" ht="12" customHeight="1" x14ac:dyDescent="0.25">
      <c r="J469" s="4"/>
      <c r="Z469" s="4"/>
    </row>
    <row r="470" spans="10:26" ht="12" customHeight="1" x14ac:dyDescent="0.25">
      <c r="J470" s="4"/>
      <c r="Z470" s="4"/>
    </row>
    <row r="471" spans="10:26" ht="12" customHeight="1" x14ac:dyDescent="0.25">
      <c r="J471" s="4"/>
      <c r="Z471" s="4"/>
    </row>
    <row r="472" spans="10:26" ht="12" customHeight="1" x14ac:dyDescent="0.25">
      <c r="J472" s="4"/>
      <c r="Z472" s="4"/>
    </row>
    <row r="473" spans="10:26" ht="12" customHeight="1" x14ac:dyDescent="0.25">
      <c r="J473" s="4"/>
      <c r="Z473" s="4"/>
    </row>
    <row r="474" spans="10:26" ht="12" customHeight="1" x14ac:dyDescent="0.25">
      <c r="J474" s="4"/>
      <c r="Z474" s="4"/>
    </row>
    <row r="475" spans="10:26" ht="12" customHeight="1" x14ac:dyDescent="0.25">
      <c r="J475" s="4"/>
      <c r="Z475" s="4"/>
    </row>
    <row r="476" spans="10:26" ht="12" customHeight="1" x14ac:dyDescent="0.25">
      <c r="J476" s="4"/>
      <c r="Z476" s="4"/>
    </row>
    <row r="477" spans="10:26" ht="12" customHeight="1" x14ac:dyDescent="0.25">
      <c r="J477" s="4"/>
      <c r="Z477" s="4"/>
    </row>
    <row r="478" spans="10:26" ht="12" customHeight="1" x14ac:dyDescent="0.25">
      <c r="J478" s="4"/>
      <c r="Z478" s="4"/>
    </row>
    <row r="479" spans="10:26" ht="12" customHeight="1" x14ac:dyDescent="0.25">
      <c r="J479" s="4"/>
      <c r="Z479" s="4"/>
    </row>
    <row r="480" spans="10:26" ht="12" customHeight="1" x14ac:dyDescent="0.25">
      <c r="J480" s="4"/>
      <c r="Z480" s="4"/>
    </row>
    <row r="481" spans="10:26" ht="12" customHeight="1" x14ac:dyDescent="0.25">
      <c r="J481" s="4"/>
      <c r="Z481" s="4"/>
    </row>
    <row r="482" spans="10:26" ht="12" customHeight="1" x14ac:dyDescent="0.25">
      <c r="J482" s="4"/>
      <c r="Z482" s="4"/>
    </row>
    <row r="483" spans="10:26" ht="12" customHeight="1" x14ac:dyDescent="0.25">
      <c r="J483" s="4"/>
      <c r="Z483" s="4"/>
    </row>
    <row r="484" spans="10:26" ht="12" customHeight="1" x14ac:dyDescent="0.25">
      <c r="J484" s="4"/>
      <c r="Z484" s="4"/>
    </row>
    <row r="485" spans="10:26" ht="12" customHeight="1" x14ac:dyDescent="0.25">
      <c r="J485" s="4"/>
      <c r="Z485" s="4"/>
    </row>
    <row r="486" spans="10:26" ht="12" customHeight="1" x14ac:dyDescent="0.25">
      <c r="J486" s="4"/>
      <c r="Z486" s="4"/>
    </row>
    <row r="487" spans="10:26" ht="12" customHeight="1" x14ac:dyDescent="0.25">
      <c r="J487" s="4"/>
      <c r="Z487" s="4"/>
    </row>
    <row r="488" spans="10:26" ht="12" customHeight="1" x14ac:dyDescent="0.25">
      <c r="J488" s="4"/>
      <c r="Z488" s="4"/>
    </row>
    <row r="489" spans="10:26" ht="12" customHeight="1" x14ac:dyDescent="0.25">
      <c r="J489" s="4"/>
      <c r="Z489" s="4"/>
    </row>
    <row r="490" spans="10:26" ht="12" customHeight="1" x14ac:dyDescent="0.25">
      <c r="J490" s="4"/>
      <c r="Z490" s="4"/>
    </row>
    <row r="491" spans="10:26" ht="12" customHeight="1" x14ac:dyDescent="0.25">
      <c r="J491" s="4"/>
      <c r="Z491" s="4"/>
    </row>
    <row r="492" spans="10:26" ht="12" customHeight="1" x14ac:dyDescent="0.25">
      <c r="J492" s="4"/>
      <c r="Z492" s="4"/>
    </row>
    <row r="493" spans="10:26" ht="12" customHeight="1" x14ac:dyDescent="0.25">
      <c r="J493" s="4"/>
      <c r="Z493" s="4"/>
    </row>
    <row r="494" spans="10:26" ht="12" customHeight="1" x14ac:dyDescent="0.25">
      <c r="J494" s="4"/>
      <c r="Z494" s="4"/>
    </row>
    <row r="495" spans="10:26" ht="12" customHeight="1" x14ac:dyDescent="0.25">
      <c r="J495" s="4"/>
      <c r="Z495" s="4"/>
    </row>
    <row r="496" spans="10:26" ht="12" customHeight="1" x14ac:dyDescent="0.25">
      <c r="J496" s="4"/>
      <c r="Z496" s="4"/>
    </row>
    <row r="497" spans="10:26" ht="12" customHeight="1" x14ac:dyDescent="0.25">
      <c r="J497" s="4"/>
      <c r="Z497" s="4"/>
    </row>
    <row r="498" spans="10:26" ht="12" customHeight="1" x14ac:dyDescent="0.25">
      <c r="J498" s="4"/>
      <c r="Z498" s="4"/>
    </row>
    <row r="499" spans="10:26" ht="12" customHeight="1" x14ac:dyDescent="0.25">
      <c r="J499" s="4"/>
      <c r="Z499" s="4"/>
    </row>
    <row r="500" spans="10:26" ht="12" customHeight="1" x14ac:dyDescent="0.25">
      <c r="J500" s="4"/>
      <c r="Z500" s="4"/>
    </row>
    <row r="501" spans="10:26" ht="12" customHeight="1" x14ac:dyDescent="0.25">
      <c r="J501" s="4"/>
      <c r="Z501" s="4"/>
    </row>
    <row r="502" spans="10:26" ht="12" customHeight="1" x14ac:dyDescent="0.25">
      <c r="J502" s="4"/>
      <c r="Z502" s="4"/>
    </row>
    <row r="503" spans="10:26" ht="12" customHeight="1" x14ac:dyDescent="0.25">
      <c r="J503" s="4"/>
      <c r="Z503" s="4"/>
    </row>
    <row r="504" spans="10:26" ht="12" customHeight="1" x14ac:dyDescent="0.25">
      <c r="J504" s="4"/>
      <c r="Z504" s="4"/>
    </row>
    <row r="505" spans="10:26" ht="12" customHeight="1" x14ac:dyDescent="0.25">
      <c r="J505" s="4"/>
      <c r="Z505" s="4"/>
    </row>
    <row r="506" spans="10:26" ht="12" customHeight="1" x14ac:dyDescent="0.25">
      <c r="J506" s="4"/>
      <c r="Z506" s="4"/>
    </row>
    <row r="507" spans="10:26" ht="12" customHeight="1" x14ac:dyDescent="0.25">
      <c r="J507" s="4"/>
      <c r="Z507" s="4"/>
    </row>
    <row r="508" spans="10:26" ht="12" customHeight="1" x14ac:dyDescent="0.25">
      <c r="J508" s="4"/>
      <c r="Z508" s="4"/>
    </row>
    <row r="509" spans="10:26" ht="12" customHeight="1" x14ac:dyDescent="0.25">
      <c r="J509" s="4"/>
      <c r="Z509" s="4"/>
    </row>
    <row r="510" spans="10:26" ht="12" customHeight="1" x14ac:dyDescent="0.25">
      <c r="J510" s="4"/>
      <c r="Z510" s="4"/>
    </row>
    <row r="511" spans="10:26" ht="12" customHeight="1" x14ac:dyDescent="0.25">
      <c r="J511" s="4"/>
      <c r="Z511" s="4"/>
    </row>
    <row r="512" spans="10:26" ht="12" customHeight="1" x14ac:dyDescent="0.25">
      <c r="J512" s="4"/>
      <c r="Z512" s="4"/>
    </row>
    <row r="513" spans="10:26" ht="12" customHeight="1" x14ac:dyDescent="0.25">
      <c r="J513" s="4"/>
      <c r="Z513" s="4"/>
    </row>
    <row r="514" spans="10:26" ht="12" customHeight="1" x14ac:dyDescent="0.25">
      <c r="J514" s="4"/>
      <c r="Z514" s="4"/>
    </row>
    <row r="515" spans="10:26" ht="12" customHeight="1" x14ac:dyDescent="0.25">
      <c r="J515" s="4"/>
      <c r="Z515" s="4"/>
    </row>
    <row r="516" spans="10:26" ht="12" customHeight="1" x14ac:dyDescent="0.25">
      <c r="J516" s="4"/>
      <c r="Z516" s="4"/>
    </row>
    <row r="517" spans="10:26" ht="12" customHeight="1" x14ac:dyDescent="0.25">
      <c r="J517" s="4"/>
      <c r="Z517" s="4"/>
    </row>
    <row r="518" spans="10:26" ht="12" customHeight="1" x14ac:dyDescent="0.25">
      <c r="J518" s="4"/>
      <c r="Z518" s="4"/>
    </row>
    <row r="519" spans="10:26" ht="12" customHeight="1" x14ac:dyDescent="0.25">
      <c r="J519" s="4"/>
      <c r="Z519" s="4"/>
    </row>
    <row r="520" spans="10:26" ht="12" customHeight="1" x14ac:dyDescent="0.25">
      <c r="J520" s="4"/>
      <c r="Z520" s="4"/>
    </row>
    <row r="521" spans="10:26" ht="12" customHeight="1" x14ac:dyDescent="0.25">
      <c r="J521" s="4"/>
      <c r="Z521" s="4"/>
    </row>
    <row r="522" spans="10:26" ht="12" customHeight="1" x14ac:dyDescent="0.25">
      <c r="J522" s="4"/>
      <c r="Z522" s="4"/>
    </row>
    <row r="523" spans="10:26" ht="12" customHeight="1" x14ac:dyDescent="0.25">
      <c r="J523" s="4"/>
      <c r="Z523" s="4"/>
    </row>
    <row r="524" spans="10:26" ht="12" customHeight="1" x14ac:dyDescent="0.25">
      <c r="J524" s="4"/>
      <c r="Z524" s="4"/>
    </row>
    <row r="525" spans="10:26" ht="12" customHeight="1" x14ac:dyDescent="0.25">
      <c r="J525" s="4"/>
      <c r="Z525" s="4"/>
    </row>
    <row r="526" spans="10:26" ht="12" customHeight="1" x14ac:dyDescent="0.25">
      <c r="J526" s="4"/>
      <c r="Z526" s="4"/>
    </row>
    <row r="527" spans="10:26" ht="12" customHeight="1" x14ac:dyDescent="0.25">
      <c r="J527" s="4"/>
      <c r="Z527" s="4"/>
    </row>
    <row r="528" spans="10:26" ht="12" customHeight="1" x14ac:dyDescent="0.25">
      <c r="J528" s="4"/>
      <c r="Z528" s="4"/>
    </row>
    <row r="529" spans="10:26" ht="12" customHeight="1" x14ac:dyDescent="0.25">
      <c r="J529" s="4"/>
      <c r="Z529" s="4"/>
    </row>
    <row r="530" spans="10:26" ht="12" customHeight="1" x14ac:dyDescent="0.25">
      <c r="J530" s="4"/>
      <c r="Z530" s="4"/>
    </row>
    <row r="531" spans="10:26" ht="12" customHeight="1" x14ac:dyDescent="0.25">
      <c r="J531" s="4"/>
      <c r="Z531" s="4"/>
    </row>
    <row r="532" spans="10:26" ht="12" customHeight="1" x14ac:dyDescent="0.25">
      <c r="J532" s="4"/>
      <c r="Z532" s="4"/>
    </row>
    <row r="533" spans="10:26" ht="12" customHeight="1" x14ac:dyDescent="0.25">
      <c r="J533" s="4"/>
      <c r="Z533" s="4"/>
    </row>
    <row r="534" spans="10:26" ht="12" customHeight="1" x14ac:dyDescent="0.25">
      <c r="J534" s="4"/>
      <c r="Z534" s="4"/>
    </row>
    <row r="535" spans="10:26" ht="12" customHeight="1" x14ac:dyDescent="0.25">
      <c r="J535" s="4"/>
      <c r="Z535" s="4"/>
    </row>
    <row r="536" spans="10:26" ht="12" customHeight="1" x14ac:dyDescent="0.25">
      <c r="J536" s="4"/>
      <c r="Z536" s="4"/>
    </row>
    <row r="537" spans="10:26" ht="12" customHeight="1" x14ac:dyDescent="0.25">
      <c r="J537" s="4"/>
      <c r="Z537" s="4"/>
    </row>
    <row r="538" spans="10:26" ht="12" customHeight="1" x14ac:dyDescent="0.25">
      <c r="J538" s="4"/>
      <c r="Z538" s="4"/>
    </row>
    <row r="539" spans="10:26" ht="12" customHeight="1" x14ac:dyDescent="0.25">
      <c r="J539" s="4"/>
      <c r="Z539" s="4"/>
    </row>
    <row r="540" spans="10:26" ht="12" customHeight="1" x14ac:dyDescent="0.25">
      <c r="J540" s="4"/>
      <c r="Z540" s="4"/>
    </row>
    <row r="541" spans="10:26" ht="12" customHeight="1" x14ac:dyDescent="0.25">
      <c r="J541" s="4"/>
      <c r="Z541" s="4"/>
    </row>
    <row r="542" spans="10:26" ht="12" customHeight="1" x14ac:dyDescent="0.25">
      <c r="J542" s="4"/>
      <c r="Z542" s="4"/>
    </row>
    <row r="543" spans="10:26" ht="12" customHeight="1" x14ac:dyDescent="0.25">
      <c r="J543" s="4"/>
      <c r="Z543" s="4"/>
    </row>
    <row r="544" spans="10:26" ht="12" customHeight="1" x14ac:dyDescent="0.25">
      <c r="J544" s="4"/>
      <c r="Z544" s="4"/>
    </row>
    <row r="545" spans="10:26" ht="12" customHeight="1" x14ac:dyDescent="0.25">
      <c r="J545" s="4"/>
      <c r="Z545" s="4"/>
    </row>
    <row r="546" spans="10:26" ht="12" customHeight="1" x14ac:dyDescent="0.25">
      <c r="J546" s="4"/>
      <c r="Z546" s="4"/>
    </row>
    <row r="547" spans="10:26" ht="12" customHeight="1" x14ac:dyDescent="0.25">
      <c r="J547" s="4"/>
      <c r="Z547" s="4"/>
    </row>
    <row r="548" spans="10:26" ht="12" customHeight="1" x14ac:dyDescent="0.25">
      <c r="J548" s="4"/>
      <c r="Z548" s="4"/>
    </row>
    <row r="549" spans="10:26" ht="12" customHeight="1" x14ac:dyDescent="0.25">
      <c r="J549" s="4"/>
      <c r="Z549" s="4"/>
    </row>
    <row r="550" spans="10:26" ht="12" customHeight="1" x14ac:dyDescent="0.25">
      <c r="J550" s="4"/>
      <c r="Z550" s="4"/>
    </row>
    <row r="551" spans="10:26" ht="12" customHeight="1" x14ac:dyDescent="0.25">
      <c r="J551" s="4"/>
      <c r="Z551" s="4"/>
    </row>
    <row r="552" spans="10:26" ht="12" customHeight="1" x14ac:dyDescent="0.25">
      <c r="J552" s="4"/>
      <c r="Z552" s="4"/>
    </row>
    <row r="553" spans="10:26" ht="12" customHeight="1" x14ac:dyDescent="0.25">
      <c r="J553" s="4"/>
      <c r="Z553" s="4"/>
    </row>
    <row r="554" spans="10:26" ht="12" customHeight="1" x14ac:dyDescent="0.25">
      <c r="J554" s="4"/>
      <c r="Z554" s="4"/>
    </row>
    <row r="555" spans="10:26" ht="12" customHeight="1" x14ac:dyDescent="0.25">
      <c r="J555" s="4"/>
      <c r="Z555" s="4"/>
    </row>
    <row r="556" spans="10:26" ht="12" customHeight="1" x14ac:dyDescent="0.25">
      <c r="J556" s="4"/>
      <c r="Z556" s="4"/>
    </row>
    <row r="557" spans="10:26" ht="12" customHeight="1" x14ac:dyDescent="0.25">
      <c r="J557" s="4"/>
      <c r="Z557" s="4"/>
    </row>
    <row r="558" spans="10:26" ht="12" customHeight="1" x14ac:dyDescent="0.25">
      <c r="J558" s="4"/>
      <c r="Z558" s="4"/>
    </row>
    <row r="559" spans="10:26" ht="12" customHeight="1" x14ac:dyDescent="0.25">
      <c r="J559" s="4"/>
      <c r="Z559" s="4"/>
    </row>
    <row r="560" spans="10:26" ht="12" customHeight="1" x14ac:dyDescent="0.25">
      <c r="J560" s="4"/>
      <c r="Z560" s="4"/>
    </row>
    <row r="561" spans="10:26" ht="12" customHeight="1" x14ac:dyDescent="0.25">
      <c r="J561" s="4"/>
      <c r="Z561" s="4"/>
    </row>
    <row r="562" spans="10:26" ht="12" customHeight="1" x14ac:dyDescent="0.25">
      <c r="J562" s="4"/>
      <c r="Z562" s="4"/>
    </row>
    <row r="563" spans="10:26" ht="12" customHeight="1" x14ac:dyDescent="0.25">
      <c r="J563" s="4"/>
      <c r="Z563" s="4"/>
    </row>
    <row r="564" spans="10:26" ht="12" customHeight="1" x14ac:dyDescent="0.25">
      <c r="J564" s="4"/>
      <c r="Z564" s="4"/>
    </row>
    <row r="565" spans="10:26" ht="12" customHeight="1" x14ac:dyDescent="0.25">
      <c r="J565" s="4"/>
      <c r="Z565" s="4"/>
    </row>
    <row r="566" spans="10:26" ht="12" customHeight="1" x14ac:dyDescent="0.25">
      <c r="J566" s="4"/>
      <c r="Z566" s="4"/>
    </row>
    <row r="567" spans="10:26" ht="12" customHeight="1" x14ac:dyDescent="0.25">
      <c r="J567" s="4"/>
      <c r="Z567" s="4"/>
    </row>
    <row r="568" spans="10:26" ht="12" customHeight="1" x14ac:dyDescent="0.25">
      <c r="J568" s="4"/>
      <c r="Z568" s="4"/>
    </row>
    <row r="569" spans="10:26" ht="12" customHeight="1" x14ac:dyDescent="0.25">
      <c r="J569" s="4"/>
      <c r="Z569" s="4"/>
    </row>
    <row r="570" spans="10:26" ht="12" customHeight="1" x14ac:dyDescent="0.25">
      <c r="J570" s="4"/>
      <c r="Z570" s="4"/>
    </row>
    <row r="571" spans="10:26" ht="12" customHeight="1" x14ac:dyDescent="0.25">
      <c r="J571" s="4"/>
      <c r="Z571" s="4"/>
    </row>
    <row r="572" spans="10:26" ht="12" customHeight="1" x14ac:dyDescent="0.25">
      <c r="J572" s="4"/>
      <c r="Z572" s="4"/>
    </row>
    <row r="573" spans="10:26" ht="12" customHeight="1" x14ac:dyDescent="0.25">
      <c r="J573" s="4"/>
      <c r="Z573" s="4"/>
    </row>
    <row r="574" spans="10:26" ht="12" customHeight="1" x14ac:dyDescent="0.25">
      <c r="J574" s="4"/>
      <c r="Z574" s="4"/>
    </row>
    <row r="575" spans="10:26" ht="12" customHeight="1" x14ac:dyDescent="0.25">
      <c r="J575" s="4"/>
      <c r="Z575" s="4"/>
    </row>
    <row r="576" spans="10:26" ht="12" customHeight="1" x14ac:dyDescent="0.25">
      <c r="J576" s="4"/>
      <c r="Z576" s="4"/>
    </row>
    <row r="577" spans="10:26" ht="12" customHeight="1" x14ac:dyDescent="0.25">
      <c r="J577" s="4"/>
      <c r="Z577" s="4"/>
    </row>
    <row r="578" spans="10:26" ht="12" customHeight="1" x14ac:dyDescent="0.25">
      <c r="J578" s="4"/>
      <c r="Z578" s="4"/>
    </row>
    <row r="579" spans="10:26" ht="12" customHeight="1" x14ac:dyDescent="0.25">
      <c r="J579" s="4"/>
      <c r="Z579" s="4"/>
    </row>
    <row r="580" spans="10:26" ht="12" customHeight="1" x14ac:dyDescent="0.25">
      <c r="J580" s="4"/>
      <c r="Z580" s="4"/>
    </row>
    <row r="581" spans="10:26" ht="12" customHeight="1" x14ac:dyDescent="0.25">
      <c r="J581" s="4"/>
      <c r="Z581" s="4"/>
    </row>
    <row r="582" spans="10:26" ht="12" customHeight="1" x14ac:dyDescent="0.25">
      <c r="J582" s="4"/>
      <c r="Z582" s="4"/>
    </row>
    <row r="583" spans="10:26" ht="12" customHeight="1" x14ac:dyDescent="0.25">
      <c r="J583" s="4"/>
      <c r="Z583" s="4"/>
    </row>
    <row r="584" spans="10:26" ht="12" customHeight="1" x14ac:dyDescent="0.25">
      <c r="J584" s="4"/>
      <c r="Z584" s="4"/>
    </row>
    <row r="585" spans="10:26" ht="12" customHeight="1" x14ac:dyDescent="0.25">
      <c r="J585" s="4"/>
      <c r="Z585" s="4"/>
    </row>
    <row r="586" spans="10:26" ht="12" customHeight="1" x14ac:dyDescent="0.25">
      <c r="J586" s="4"/>
      <c r="Z586" s="4"/>
    </row>
    <row r="587" spans="10:26" ht="12" customHeight="1" x14ac:dyDescent="0.25">
      <c r="J587" s="4"/>
      <c r="Z587" s="4"/>
    </row>
    <row r="588" spans="10:26" ht="12" customHeight="1" x14ac:dyDescent="0.25">
      <c r="J588" s="4"/>
      <c r="Z588" s="4"/>
    </row>
    <row r="589" spans="10:26" ht="12" customHeight="1" x14ac:dyDescent="0.25">
      <c r="J589" s="4"/>
      <c r="Z589" s="4"/>
    </row>
    <row r="590" spans="10:26" ht="12" customHeight="1" x14ac:dyDescent="0.25">
      <c r="J590" s="4"/>
      <c r="Z590" s="4"/>
    </row>
    <row r="591" spans="10:26" ht="12" customHeight="1" x14ac:dyDescent="0.25">
      <c r="J591" s="4"/>
      <c r="Z591" s="4"/>
    </row>
    <row r="592" spans="10:26" ht="12" customHeight="1" x14ac:dyDescent="0.25">
      <c r="J592" s="4"/>
      <c r="Z592" s="4"/>
    </row>
    <row r="593" spans="10:26" ht="12" customHeight="1" x14ac:dyDescent="0.25">
      <c r="J593" s="4"/>
      <c r="Z593" s="4"/>
    </row>
    <row r="594" spans="10:26" ht="12" customHeight="1" x14ac:dyDescent="0.25">
      <c r="J594" s="4"/>
      <c r="Z594" s="4"/>
    </row>
    <row r="595" spans="10:26" ht="12" customHeight="1" x14ac:dyDescent="0.25">
      <c r="J595" s="4"/>
      <c r="Z595" s="4"/>
    </row>
    <row r="596" spans="10:26" ht="12" customHeight="1" x14ac:dyDescent="0.25">
      <c r="J596" s="4"/>
      <c r="Z596" s="4"/>
    </row>
    <row r="597" spans="10:26" ht="12" customHeight="1" x14ac:dyDescent="0.25">
      <c r="J597" s="4"/>
      <c r="Z597" s="4"/>
    </row>
    <row r="598" spans="10:26" ht="12" customHeight="1" x14ac:dyDescent="0.25">
      <c r="J598" s="4"/>
      <c r="Z598" s="4"/>
    </row>
    <row r="599" spans="10:26" ht="12" customHeight="1" x14ac:dyDescent="0.25">
      <c r="J599" s="4"/>
      <c r="Z599" s="4"/>
    </row>
    <row r="600" spans="10:26" ht="12" customHeight="1" x14ac:dyDescent="0.25">
      <c r="J600" s="4"/>
      <c r="Z600" s="4"/>
    </row>
    <row r="601" spans="10:26" ht="12" customHeight="1" x14ac:dyDescent="0.25">
      <c r="J601" s="4"/>
      <c r="Z601" s="4"/>
    </row>
    <row r="602" spans="10:26" ht="12" customHeight="1" x14ac:dyDescent="0.25">
      <c r="J602" s="4"/>
      <c r="Z602" s="4"/>
    </row>
    <row r="603" spans="10:26" ht="12" customHeight="1" x14ac:dyDescent="0.25">
      <c r="J603" s="4"/>
      <c r="Z603" s="4"/>
    </row>
    <row r="604" spans="10:26" ht="12" customHeight="1" x14ac:dyDescent="0.25">
      <c r="J604" s="4"/>
      <c r="Z604" s="4"/>
    </row>
    <row r="605" spans="10:26" ht="12" customHeight="1" x14ac:dyDescent="0.25">
      <c r="J605" s="4"/>
      <c r="Z605" s="4"/>
    </row>
    <row r="606" spans="10:26" ht="12" customHeight="1" x14ac:dyDescent="0.25">
      <c r="J606" s="4"/>
      <c r="Z606" s="4"/>
    </row>
    <row r="607" spans="10:26" ht="12" customHeight="1" x14ac:dyDescent="0.25">
      <c r="J607" s="4"/>
      <c r="Z607" s="4"/>
    </row>
    <row r="608" spans="10:26" ht="12" customHeight="1" x14ac:dyDescent="0.25">
      <c r="J608" s="4"/>
      <c r="Z608" s="4"/>
    </row>
    <row r="609" spans="10:26" ht="12" customHeight="1" x14ac:dyDescent="0.25">
      <c r="J609" s="4"/>
      <c r="Z609" s="4"/>
    </row>
    <row r="610" spans="10:26" ht="12" customHeight="1" x14ac:dyDescent="0.25">
      <c r="J610" s="4"/>
      <c r="Z610" s="4"/>
    </row>
    <row r="611" spans="10:26" ht="12" customHeight="1" x14ac:dyDescent="0.25">
      <c r="J611" s="4"/>
      <c r="Z611" s="4"/>
    </row>
    <row r="612" spans="10:26" ht="12" customHeight="1" x14ac:dyDescent="0.25">
      <c r="J612" s="4"/>
      <c r="Z612" s="4"/>
    </row>
    <row r="613" spans="10:26" ht="12" customHeight="1" x14ac:dyDescent="0.25">
      <c r="J613" s="4"/>
      <c r="Z613" s="4"/>
    </row>
    <row r="614" spans="10:26" ht="12" customHeight="1" x14ac:dyDescent="0.25">
      <c r="J614" s="4"/>
      <c r="Z614" s="4"/>
    </row>
    <row r="615" spans="10:26" ht="12" customHeight="1" x14ac:dyDescent="0.25">
      <c r="J615" s="4"/>
      <c r="Z615" s="4"/>
    </row>
    <row r="616" spans="10:26" ht="12" customHeight="1" x14ac:dyDescent="0.25">
      <c r="J616" s="4"/>
      <c r="Z616" s="4"/>
    </row>
    <row r="617" spans="10:26" ht="12" customHeight="1" x14ac:dyDescent="0.25">
      <c r="J617" s="4"/>
      <c r="Z617" s="4"/>
    </row>
    <row r="618" spans="10:26" ht="12" customHeight="1" x14ac:dyDescent="0.25">
      <c r="J618" s="4"/>
      <c r="Z618" s="4"/>
    </row>
    <row r="619" spans="10:26" ht="12" customHeight="1" x14ac:dyDescent="0.25">
      <c r="J619" s="4"/>
      <c r="Z619" s="4"/>
    </row>
    <row r="620" spans="10:26" ht="12" customHeight="1" x14ac:dyDescent="0.25">
      <c r="J620" s="4"/>
      <c r="Z620" s="4"/>
    </row>
    <row r="621" spans="10:26" ht="12" customHeight="1" x14ac:dyDescent="0.25">
      <c r="J621" s="4"/>
      <c r="Z621" s="4"/>
    </row>
    <row r="622" spans="10:26" ht="12" customHeight="1" x14ac:dyDescent="0.25">
      <c r="J622" s="4"/>
      <c r="Z622" s="4"/>
    </row>
    <row r="623" spans="10:26" ht="12" customHeight="1" x14ac:dyDescent="0.25">
      <c r="J623" s="4"/>
      <c r="Z623" s="4"/>
    </row>
    <row r="624" spans="10:26" ht="12" customHeight="1" x14ac:dyDescent="0.25">
      <c r="J624" s="4"/>
      <c r="Z624" s="4"/>
    </row>
    <row r="625" spans="10:26" ht="12" customHeight="1" x14ac:dyDescent="0.25">
      <c r="J625" s="4"/>
      <c r="Z625" s="4"/>
    </row>
    <row r="626" spans="10:26" ht="12" customHeight="1" x14ac:dyDescent="0.25">
      <c r="J626" s="4"/>
      <c r="Z626" s="4"/>
    </row>
    <row r="627" spans="10:26" ht="12" customHeight="1" x14ac:dyDescent="0.25">
      <c r="J627" s="4"/>
      <c r="Z627" s="4"/>
    </row>
    <row r="628" spans="10:26" ht="12" customHeight="1" x14ac:dyDescent="0.25">
      <c r="J628" s="4"/>
      <c r="Z628" s="4"/>
    </row>
    <row r="629" spans="10:26" ht="12" customHeight="1" x14ac:dyDescent="0.25">
      <c r="J629" s="4"/>
      <c r="Z629" s="4"/>
    </row>
    <row r="630" spans="10:26" ht="12" customHeight="1" x14ac:dyDescent="0.25">
      <c r="J630" s="4"/>
      <c r="Z630" s="4"/>
    </row>
    <row r="631" spans="10:26" ht="12" customHeight="1" x14ac:dyDescent="0.25">
      <c r="J631" s="4"/>
      <c r="Z631" s="4"/>
    </row>
    <row r="632" spans="10:26" ht="12" customHeight="1" x14ac:dyDescent="0.25">
      <c r="J632" s="4"/>
      <c r="Z632" s="4"/>
    </row>
    <row r="633" spans="10:26" ht="12" customHeight="1" x14ac:dyDescent="0.25">
      <c r="J633" s="4"/>
      <c r="Z633" s="4"/>
    </row>
    <row r="634" spans="10:26" ht="12" customHeight="1" x14ac:dyDescent="0.25">
      <c r="J634" s="4"/>
      <c r="Z634" s="4"/>
    </row>
    <row r="635" spans="10:26" ht="12" customHeight="1" x14ac:dyDescent="0.25">
      <c r="J635" s="4"/>
      <c r="Z635" s="4"/>
    </row>
    <row r="636" spans="10:26" ht="12" customHeight="1" x14ac:dyDescent="0.25">
      <c r="J636" s="4"/>
      <c r="Z636" s="4"/>
    </row>
    <row r="637" spans="10:26" ht="12" customHeight="1" x14ac:dyDescent="0.25">
      <c r="J637" s="4"/>
      <c r="Z637" s="4"/>
    </row>
    <row r="638" spans="10:26" ht="12" customHeight="1" x14ac:dyDescent="0.25">
      <c r="J638" s="4"/>
      <c r="Z638" s="4"/>
    </row>
    <row r="639" spans="10:26" ht="12" customHeight="1" x14ac:dyDescent="0.25">
      <c r="J639" s="4"/>
      <c r="Z639" s="4"/>
    </row>
    <row r="640" spans="10:26" ht="12" customHeight="1" x14ac:dyDescent="0.25">
      <c r="J640" s="4"/>
      <c r="Z640" s="4"/>
    </row>
    <row r="641" spans="10:26" ht="12" customHeight="1" x14ac:dyDescent="0.25">
      <c r="J641" s="4"/>
      <c r="Z641" s="4"/>
    </row>
    <row r="642" spans="10:26" ht="12" customHeight="1" x14ac:dyDescent="0.25">
      <c r="J642" s="4"/>
      <c r="Z642" s="4"/>
    </row>
    <row r="643" spans="10:26" ht="12" customHeight="1" x14ac:dyDescent="0.25">
      <c r="J643" s="4"/>
      <c r="Z643" s="4"/>
    </row>
    <row r="644" spans="10:26" ht="12" customHeight="1" x14ac:dyDescent="0.25">
      <c r="J644" s="4"/>
      <c r="Z644" s="4"/>
    </row>
    <row r="645" spans="10:26" ht="12" customHeight="1" x14ac:dyDescent="0.25">
      <c r="J645" s="4"/>
      <c r="Z645" s="4"/>
    </row>
    <row r="646" spans="10:26" ht="12" customHeight="1" x14ac:dyDescent="0.25">
      <c r="J646" s="4"/>
      <c r="Z646" s="4"/>
    </row>
    <row r="647" spans="10:26" ht="12" customHeight="1" x14ac:dyDescent="0.25">
      <c r="J647" s="4"/>
      <c r="Z647" s="4"/>
    </row>
    <row r="648" spans="10:26" ht="12" customHeight="1" x14ac:dyDescent="0.25">
      <c r="J648" s="4"/>
      <c r="Z648" s="4"/>
    </row>
    <row r="649" spans="10:26" ht="12" customHeight="1" x14ac:dyDescent="0.25">
      <c r="J649" s="4"/>
      <c r="Z649" s="4"/>
    </row>
    <row r="650" spans="10:26" ht="12" customHeight="1" x14ac:dyDescent="0.25">
      <c r="J650" s="4"/>
      <c r="Z650" s="4"/>
    </row>
    <row r="651" spans="10:26" ht="12" customHeight="1" x14ac:dyDescent="0.25">
      <c r="J651" s="4"/>
      <c r="Z651" s="4"/>
    </row>
    <row r="652" spans="10:26" ht="12" customHeight="1" x14ac:dyDescent="0.25">
      <c r="J652" s="4"/>
      <c r="Z652" s="4"/>
    </row>
    <row r="653" spans="10:26" ht="12" customHeight="1" x14ac:dyDescent="0.25">
      <c r="J653" s="4"/>
      <c r="Z653" s="4"/>
    </row>
    <row r="654" spans="10:26" ht="12" customHeight="1" x14ac:dyDescent="0.25">
      <c r="J654" s="4"/>
      <c r="Z654" s="4"/>
    </row>
    <row r="655" spans="10:26" ht="12" customHeight="1" x14ac:dyDescent="0.25">
      <c r="J655" s="4"/>
      <c r="Z655" s="4"/>
    </row>
    <row r="656" spans="10:26" ht="12" customHeight="1" x14ac:dyDescent="0.25">
      <c r="J656" s="4"/>
      <c r="Z656" s="4"/>
    </row>
    <row r="657" spans="10:26" ht="12" customHeight="1" x14ac:dyDescent="0.25">
      <c r="J657" s="4"/>
      <c r="Z657" s="4"/>
    </row>
    <row r="658" spans="10:26" ht="12" customHeight="1" x14ac:dyDescent="0.25">
      <c r="J658" s="4"/>
      <c r="Z658" s="4"/>
    </row>
    <row r="659" spans="10:26" ht="12" customHeight="1" x14ac:dyDescent="0.25">
      <c r="J659" s="4"/>
      <c r="Z659" s="4"/>
    </row>
    <row r="660" spans="10:26" ht="12" customHeight="1" x14ac:dyDescent="0.25">
      <c r="J660" s="4"/>
      <c r="Z660" s="4"/>
    </row>
    <row r="661" spans="10:26" ht="12" customHeight="1" x14ac:dyDescent="0.25">
      <c r="J661" s="4"/>
      <c r="Z661" s="4"/>
    </row>
    <row r="662" spans="10:26" ht="12" customHeight="1" x14ac:dyDescent="0.25">
      <c r="J662" s="4"/>
      <c r="Z662" s="4"/>
    </row>
    <row r="663" spans="10:26" ht="12" customHeight="1" x14ac:dyDescent="0.25">
      <c r="J663" s="4"/>
      <c r="Z663" s="4"/>
    </row>
    <row r="664" spans="10:26" ht="12" customHeight="1" x14ac:dyDescent="0.25">
      <c r="J664" s="4"/>
      <c r="Z664" s="4"/>
    </row>
    <row r="665" spans="10:26" ht="12" customHeight="1" x14ac:dyDescent="0.25">
      <c r="J665" s="4"/>
      <c r="Z665" s="4"/>
    </row>
    <row r="666" spans="10:26" ht="12" customHeight="1" x14ac:dyDescent="0.25">
      <c r="J666" s="4"/>
      <c r="Z666" s="4"/>
    </row>
    <row r="667" spans="10:26" ht="12" customHeight="1" x14ac:dyDescent="0.25">
      <c r="J667" s="4"/>
      <c r="Z667" s="4"/>
    </row>
    <row r="668" spans="10:26" ht="12" customHeight="1" x14ac:dyDescent="0.25">
      <c r="J668" s="4"/>
      <c r="Z668" s="4"/>
    </row>
    <row r="669" spans="10:26" ht="12" customHeight="1" x14ac:dyDescent="0.25">
      <c r="J669" s="4"/>
      <c r="Z669" s="4"/>
    </row>
    <row r="670" spans="10:26" ht="12" customHeight="1" x14ac:dyDescent="0.25">
      <c r="J670" s="4"/>
      <c r="Z670" s="4"/>
    </row>
    <row r="671" spans="10:26" ht="12" customHeight="1" x14ac:dyDescent="0.25">
      <c r="J671" s="4"/>
      <c r="Z671" s="4"/>
    </row>
    <row r="672" spans="10:26" ht="12" customHeight="1" x14ac:dyDescent="0.25">
      <c r="J672" s="4"/>
      <c r="Z672" s="4"/>
    </row>
    <row r="673" spans="10:26" ht="12" customHeight="1" x14ac:dyDescent="0.25">
      <c r="J673" s="4"/>
      <c r="Z673" s="4"/>
    </row>
    <row r="674" spans="10:26" ht="12" customHeight="1" x14ac:dyDescent="0.25">
      <c r="J674" s="4"/>
      <c r="Z674" s="4"/>
    </row>
    <row r="675" spans="10:26" ht="12" customHeight="1" x14ac:dyDescent="0.25">
      <c r="J675" s="4"/>
      <c r="Z675" s="4"/>
    </row>
    <row r="676" spans="10:26" ht="12" customHeight="1" x14ac:dyDescent="0.25">
      <c r="J676" s="4"/>
      <c r="Z676" s="4"/>
    </row>
    <row r="677" spans="10:26" ht="12" customHeight="1" x14ac:dyDescent="0.25">
      <c r="J677" s="4"/>
      <c r="Z677" s="4"/>
    </row>
    <row r="678" spans="10:26" ht="12" customHeight="1" x14ac:dyDescent="0.25">
      <c r="J678" s="4"/>
      <c r="Z678" s="4"/>
    </row>
    <row r="679" spans="10:26" ht="12" customHeight="1" x14ac:dyDescent="0.25">
      <c r="J679" s="4"/>
      <c r="Z679" s="4"/>
    </row>
    <row r="680" spans="10:26" ht="12" customHeight="1" x14ac:dyDescent="0.25">
      <c r="J680" s="4"/>
      <c r="Z680" s="4"/>
    </row>
    <row r="681" spans="10:26" ht="12" customHeight="1" x14ac:dyDescent="0.25">
      <c r="J681" s="4"/>
      <c r="Z681" s="4"/>
    </row>
    <row r="682" spans="10:26" ht="12" customHeight="1" x14ac:dyDescent="0.25">
      <c r="J682" s="4"/>
      <c r="Z682" s="4"/>
    </row>
    <row r="683" spans="10:26" ht="12" customHeight="1" x14ac:dyDescent="0.25">
      <c r="J683" s="4"/>
      <c r="Z683" s="4"/>
    </row>
    <row r="684" spans="10:26" ht="12" customHeight="1" x14ac:dyDescent="0.25">
      <c r="J684" s="4"/>
      <c r="Z684" s="4"/>
    </row>
    <row r="685" spans="10:26" ht="12" customHeight="1" x14ac:dyDescent="0.25">
      <c r="J685" s="4"/>
      <c r="Z685" s="4"/>
    </row>
    <row r="686" spans="10:26" ht="12" customHeight="1" x14ac:dyDescent="0.25">
      <c r="J686" s="4"/>
      <c r="Z686" s="4"/>
    </row>
    <row r="687" spans="10:26" ht="12" customHeight="1" x14ac:dyDescent="0.25">
      <c r="J687" s="4"/>
      <c r="Z687" s="4"/>
    </row>
    <row r="688" spans="10:26" ht="12" customHeight="1" x14ac:dyDescent="0.25">
      <c r="J688" s="4"/>
      <c r="Z688" s="4"/>
    </row>
    <row r="689" spans="10:26" ht="12" customHeight="1" x14ac:dyDescent="0.25">
      <c r="J689" s="4"/>
      <c r="Z689" s="4"/>
    </row>
    <row r="690" spans="10:26" ht="12" customHeight="1" x14ac:dyDescent="0.25">
      <c r="J690" s="4"/>
      <c r="Z690" s="4"/>
    </row>
    <row r="691" spans="10:26" ht="12" customHeight="1" x14ac:dyDescent="0.25">
      <c r="J691" s="4"/>
      <c r="Z691" s="4"/>
    </row>
    <row r="692" spans="10:26" ht="12" customHeight="1" x14ac:dyDescent="0.25">
      <c r="J692" s="4"/>
      <c r="Z692" s="4"/>
    </row>
    <row r="693" spans="10:26" ht="12" customHeight="1" x14ac:dyDescent="0.25">
      <c r="J693" s="4"/>
      <c r="Z693" s="4"/>
    </row>
    <row r="694" spans="10:26" ht="12" customHeight="1" x14ac:dyDescent="0.25">
      <c r="J694" s="4"/>
      <c r="Z694" s="4"/>
    </row>
    <row r="695" spans="10:26" ht="12" customHeight="1" x14ac:dyDescent="0.25">
      <c r="J695" s="4"/>
      <c r="Z695" s="4"/>
    </row>
    <row r="696" spans="10:26" ht="12" customHeight="1" x14ac:dyDescent="0.25">
      <c r="J696" s="4"/>
      <c r="Z696" s="4"/>
    </row>
    <row r="697" spans="10:26" ht="12" customHeight="1" x14ac:dyDescent="0.25">
      <c r="J697" s="4"/>
      <c r="Z697" s="4"/>
    </row>
    <row r="698" spans="10:26" ht="12" customHeight="1" x14ac:dyDescent="0.25">
      <c r="J698" s="4"/>
      <c r="Z698" s="4"/>
    </row>
    <row r="699" spans="10:26" ht="12" customHeight="1" x14ac:dyDescent="0.25">
      <c r="J699" s="4"/>
      <c r="Z699" s="4"/>
    </row>
    <row r="700" spans="10:26" ht="12" customHeight="1" x14ac:dyDescent="0.25">
      <c r="J700" s="4"/>
      <c r="Z700" s="4"/>
    </row>
    <row r="701" spans="10:26" ht="12" customHeight="1" x14ac:dyDescent="0.25">
      <c r="J701" s="4"/>
      <c r="Z701" s="4"/>
    </row>
    <row r="702" spans="10:26" ht="12" customHeight="1" x14ac:dyDescent="0.25">
      <c r="J702" s="4"/>
      <c r="Z702" s="4"/>
    </row>
    <row r="703" spans="10:26" ht="12" customHeight="1" x14ac:dyDescent="0.25">
      <c r="J703" s="4"/>
      <c r="Z703" s="4"/>
    </row>
    <row r="704" spans="10:26" ht="12" customHeight="1" x14ac:dyDescent="0.25">
      <c r="J704" s="4"/>
      <c r="Z704" s="4"/>
    </row>
    <row r="705" spans="10:26" ht="12" customHeight="1" x14ac:dyDescent="0.25">
      <c r="J705" s="4"/>
      <c r="Z705" s="4"/>
    </row>
    <row r="706" spans="10:26" ht="12" customHeight="1" x14ac:dyDescent="0.25">
      <c r="J706" s="4"/>
      <c r="Z706" s="4"/>
    </row>
    <row r="707" spans="10:26" ht="12" customHeight="1" x14ac:dyDescent="0.25">
      <c r="J707" s="4"/>
      <c r="Z707" s="4"/>
    </row>
    <row r="708" spans="10:26" ht="12" customHeight="1" x14ac:dyDescent="0.25">
      <c r="J708" s="4"/>
      <c r="Z708" s="4"/>
    </row>
    <row r="709" spans="10:26" ht="12" customHeight="1" x14ac:dyDescent="0.25">
      <c r="J709" s="4"/>
      <c r="Z709" s="4"/>
    </row>
    <row r="710" spans="10:26" ht="12" customHeight="1" x14ac:dyDescent="0.25">
      <c r="J710" s="4"/>
      <c r="Z710" s="4"/>
    </row>
    <row r="711" spans="10:26" ht="12" customHeight="1" x14ac:dyDescent="0.25">
      <c r="J711" s="4"/>
      <c r="Z711" s="4"/>
    </row>
    <row r="712" spans="10:26" ht="12" customHeight="1" x14ac:dyDescent="0.25">
      <c r="J712" s="4"/>
      <c r="Z712" s="4"/>
    </row>
    <row r="713" spans="10:26" ht="12" customHeight="1" x14ac:dyDescent="0.25">
      <c r="J713" s="4"/>
      <c r="Z713" s="4"/>
    </row>
    <row r="714" spans="10:26" ht="12" customHeight="1" x14ac:dyDescent="0.25">
      <c r="J714" s="4"/>
      <c r="Z714" s="4"/>
    </row>
    <row r="715" spans="10:26" ht="12" customHeight="1" x14ac:dyDescent="0.25">
      <c r="J715" s="4"/>
      <c r="Z715" s="4"/>
    </row>
    <row r="716" spans="10:26" ht="12" customHeight="1" x14ac:dyDescent="0.25">
      <c r="J716" s="4"/>
      <c r="Z716" s="4"/>
    </row>
    <row r="717" spans="10:26" ht="12" customHeight="1" x14ac:dyDescent="0.25">
      <c r="J717" s="4"/>
      <c r="Z717" s="4"/>
    </row>
    <row r="718" spans="10:26" ht="12" customHeight="1" x14ac:dyDescent="0.25">
      <c r="J718" s="4"/>
      <c r="Z718" s="4"/>
    </row>
    <row r="719" spans="10:26" ht="12" customHeight="1" x14ac:dyDescent="0.25">
      <c r="J719" s="4"/>
      <c r="Z719" s="4"/>
    </row>
    <row r="720" spans="10:26" ht="12" customHeight="1" x14ac:dyDescent="0.25">
      <c r="J720" s="4"/>
      <c r="Z720" s="4"/>
    </row>
    <row r="721" spans="10:26" ht="12" customHeight="1" x14ac:dyDescent="0.25">
      <c r="J721" s="4"/>
      <c r="Z721" s="4"/>
    </row>
    <row r="722" spans="10:26" ht="12" customHeight="1" x14ac:dyDescent="0.25">
      <c r="J722" s="4"/>
      <c r="Z722" s="4"/>
    </row>
    <row r="723" spans="10:26" ht="12" customHeight="1" x14ac:dyDescent="0.25">
      <c r="J723" s="4"/>
      <c r="Z723" s="4"/>
    </row>
    <row r="724" spans="10:26" ht="12" customHeight="1" x14ac:dyDescent="0.25">
      <c r="J724" s="4"/>
      <c r="Z724" s="4"/>
    </row>
    <row r="725" spans="10:26" ht="12" customHeight="1" x14ac:dyDescent="0.25">
      <c r="J725" s="4"/>
      <c r="Z725" s="4"/>
    </row>
    <row r="726" spans="10:26" ht="12" customHeight="1" x14ac:dyDescent="0.25">
      <c r="J726" s="4"/>
      <c r="Z726" s="4"/>
    </row>
    <row r="727" spans="10:26" ht="12" customHeight="1" x14ac:dyDescent="0.25">
      <c r="J727" s="4"/>
      <c r="Z727" s="4"/>
    </row>
    <row r="728" spans="10:26" ht="12" customHeight="1" x14ac:dyDescent="0.25">
      <c r="J728" s="4"/>
      <c r="Z728" s="4"/>
    </row>
    <row r="729" spans="10:26" ht="12" customHeight="1" x14ac:dyDescent="0.25">
      <c r="J729" s="4"/>
      <c r="Z729" s="4"/>
    </row>
    <row r="730" spans="10:26" ht="12" customHeight="1" x14ac:dyDescent="0.25">
      <c r="J730" s="4"/>
      <c r="Z730" s="4"/>
    </row>
    <row r="731" spans="10:26" ht="12" customHeight="1" x14ac:dyDescent="0.25">
      <c r="J731" s="4"/>
      <c r="Z731" s="4"/>
    </row>
    <row r="732" spans="10:26" ht="12" customHeight="1" x14ac:dyDescent="0.25">
      <c r="J732" s="4"/>
      <c r="Z732" s="4"/>
    </row>
    <row r="733" spans="10:26" ht="12" customHeight="1" x14ac:dyDescent="0.25">
      <c r="J733" s="4"/>
      <c r="Z733" s="4"/>
    </row>
    <row r="734" spans="10:26" ht="12" customHeight="1" x14ac:dyDescent="0.25">
      <c r="J734" s="4"/>
      <c r="Z734" s="4"/>
    </row>
    <row r="735" spans="10:26" ht="12" customHeight="1" x14ac:dyDescent="0.25">
      <c r="J735" s="4"/>
      <c r="Z735" s="4"/>
    </row>
    <row r="736" spans="10:26" ht="12" customHeight="1" x14ac:dyDescent="0.25">
      <c r="J736" s="4"/>
      <c r="Z736" s="4"/>
    </row>
    <row r="737" spans="10:26" ht="12" customHeight="1" x14ac:dyDescent="0.25">
      <c r="J737" s="4"/>
      <c r="Z737" s="4"/>
    </row>
    <row r="738" spans="10:26" ht="12" customHeight="1" x14ac:dyDescent="0.25">
      <c r="J738" s="4"/>
      <c r="Z738" s="4"/>
    </row>
    <row r="739" spans="10:26" ht="12" customHeight="1" x14ac:dyDescent="0.25">
      <c r="J739" s="4"/>
      <c r="Z739" s="4"/>
    </row>
    <row r="740" spans="10:26" ht="12" customHeight="1" x14ac:dyDescent="0.25">
      <c r="J740" s="4"/>
      <c r="Z740" s="4"/>
    </row>
    <row r="741" spans="10:26" ht="12" customHeight="1" x14ac:dyDescent="0.25">
      <c r="J741" s="4"/>
      <c r="Z741" s="4"/>
    </row>
    <row r="742" spans="10:26" ht="12" customHeight="1" x14ac:dyDescent="0.25">
      <c r="J742" s="4"/>
      <c r="Z742" s="4"/>
    </row>
    <row r="743" spans="10:26" ht="12" customHeight="1" x14ac:dyDescent="0.25">
      <c r="J743" s="4"/>
      <c r="Z743" s="4"/>
    </row>
    <row r="744" spans="10:26" ht="12" customHeight="1" x14ac:dyDescent="0.25">
      <c r="J744" s="4"/>
      <c r="Z744" s="4"/>
    </row>
    <row r="745" spans="10:26" ht="12" customHeight="1" x14ac:dyDescent="0.25">
      <c r="J745" s="4"/>
      <c r="Z745" s="4"/>
    </row>
    <row r="746" spans="10:26" ht="12" customHeight="1" x14ac:dyDescent="0.25">
      <c r="J746" s="4"/>
      <c r="Z746" s="4"/>
    </row>
    <row r="747" spans="10:26" ht="12" customHeight="1" x14ac:dyDescent="0.25">
      <c r="J747" s="4"/>
      <c r="Z747" s="4"/>
    </row>
    <row r="748" spans="10:26" ht="12" customHeight="1" x14ac:dyDescent="0.25">
      <c r="J748" s="4"/>
      <c r="Z748" s="4"/>
    </row>
    <row r="749" spans="10:26" ht="12" customHeight="1" x14ac:dyDescent="0.25">
      <c r="J749" s="4"/>
      <c r="Z749" s="4"/>
    </row>
    <row r="750" spans="10:26" ht="12" customHeight="1" x14ac:dyDescent="0.25">
      <c r="J750" s="4"/>
      <c r="Z750" s="4"/>
    </row>
    <row r="751" spans="10:26" ht="12" customHeight="1" x14ac:dyDescent="0.25">
      <c r="J751" s="4"/>
      <c r="Z751" s="4"/>
    </row>
    <row r="752" spans="10:26" ht="12" customHeight="1" x14ac:dyDescent="0.25">
      <c r="J752" s="4"/>
      <c r="Z752" s="4"/>
    </row>
    <row r="753" spans="10:26" ht="12" customHeight="1" x14ac:dyDescent="0.25">
      <c r="J753" s="4"/>
      <c r="Z753" s="4"/>
    </row>
    <row r="754" spans="10:26" ht="12" customHeight="1" x14ac:dyDescent="0.25">
      <c r="J754" s="4"/>
      <c r="Z754" s="4"/>
    </row>
    <row r="755" spans="10:26" ht="12" customHeight="1" x14ac:dyDescent="0.25">
      <c r="J755" s="4"/>
      <c r="Z755" s="4"/>
    </row>
    <row r="756" spans="10:26" ht="12" customHeight="1" x14ac:dyDescent="0.25">
      <c r="J756" s="4"/>
      <c r="Z756" s="4"/>
    </row>
    <row r="757" spans="10:26" ht="12" customHeight="1" x14ac:dyDescent="0.25">
      <c r="J757" s="4"/>
      <c r="Z757" s="4"/>
    </row>
    <row r="758" spans="10:26" ht="12" customHeight="1" x14ac:dyDescent="0.25">
      <c r="J758" s="4"/>
      <c r="Z758" s="4"/>
    </row>
    <row r="759" spans="10:26" ht="12" customHeight="1" x14ac:dyDescent="0.25">
      <c r="J759" s="4"/>
      <c r="Z759" s="4"/>
    </row>
    <row r="760" spans="10:26" ht="12" customHeight="1" x14ac:dyDescent="0.25">
      <c r="J760" s="4"/>
      <c r="Z760" s="4"/>
    </row>
    <row r="761" spans="10:26" ht="12" customHeight="1" x14ac:dyDescent="0.25">
      <c r="J761" s="4"/>
      <c r="Z761" s="4"/>
    </row>
    <row r="762" spans="10:26" ht="12" customHeight="1" x14ac:dyDescent="0.25">
      <c r="J762" s="4"/>
      <c r="Z762" s="4"/>
    </row>
    <row r="763" spans="10:26" ht="12" customHeight="1" x14ac:dyDescent="0.25">
      <c r="J763" s="4"/>
      <c r="Z763" s="4"/>
    </row>
    <row r="764" spans="10:26" ht="12" customHeight="1" x14ac:dyDescent="0.25">
      <c r="J764" s="4"/>
      <c r="Z764" s="4"/>
    </row>
    <row r="765" spans="10:26" ht="12" customHeight="1" x14ac:dyDescent="0.25">
      <c r="J765" s="4"/>
      <c r="Z765" s="4"/>
    </row>
    <row r="766" spans="10:26" ht="12" customHeight="1" x14ac:dyDescent="0.25">
      <c r="J766" s="4"/>
      <c r="Z766" s="4"/>
    </row>
    <row r="767" spans="10:26" ht="12" customHeight="1" x14ac:dyDescent="0.25">
      <c r="J767" s="4"/>
      <c r="Z767" s="4"/>
    </row>
    <row r="768" spans="10:26" ht="12" customHeight="1" x14ac:dyDescent="0.25">
      <c r="J768" s="4"/>
      <c r="Z768" s="4"/>
    </row>
    <row r="769" spans="10:26" ht="12" customHeight="1" x14ac:dyDescent="0.25">
      <c r="J769" s="4"/>
      <c r="Z769" s="4"/>
    </row>
    <row r="770" spans="10:26" ht="12" customHeight="1" x14ac:dyDescent="0.25">
      <c r="J770" s="4"/>
      <c r="Z770" s="4"/>
    </row>
    <row r="771" spans="10:26" ht="12" customHeight="1" x14ac:dyDescent="0.25">
      <c r="J771" s="4"/>
      <c r="Z771" s="4"/>
    </row>
    <row r="772" spans="10:26" ht="12" customHeight="1" x14ac:dyDescent="0.25">
      <c r="J772" s="4"/>
      <c r="Z772" s="4"/>
    </row>
    <row r="773" spans="10:26" ht="12" customHeight="1" x14ac:dyDescent="0.25">
      <c r="J773" s="4"/>
      <c r="Z773" s="4"/>
    </row>
    <row r="774" spans="10:26" ht="12" customHeight="1" x14ac:dyDescent="0.25">
      <c r="J774" s="4"/>
      <c r="Z774" s="4"/>
    </row>
    <row r="775" spans="10:26" ht="12" customHeight="1" x14ac:dyDescent="0.25">
      <c r="J775" s="4"/>
      <c r="Z775" s="4"/>
    </row>
    <row r="776" spans="10:26" ht="12" customHeight="1" x14ac:dyDescent="0.25">
      <c r="J776" s="4"/>
      <c r="Z776" s="4"/>
    </row>
    <row r="777" spans="10:26" ht="12" customHeight="1" x14ac:dyDescent="0.25">
      <c r="J777" s="4"/>
      <c r="Z777" s="4"/>
    </row>
    <row r="778" spans="10:26" ht="12" customHeight="1" x14ac:dyDescent="0.25">
      <c r="J778" s="4"/>
      <c r="Z778" s="4"/>
    </row>
    <row r="779" spans="10:26" ht="12" customHeight="1" x14ac:dyDescent="0.25">
      <c r="J779" s="4"/>
      <c r="Z779" s="4"/>
    </row>
    <row r="780" spans="10:26" ht="12" customHeight="1" x14ac:dyDescent="0.25">
      <c r="J780" s="4"/>
      <c r="Z780" s="4"/>
    </row>
    <row r="781" spans="10:26" ht="12" customHeight="1" x14ac:dyDescent="0.25">
      <c r="J781" s="4"/>
      <c r="Z781" s="4"/>
    </row>
    <row r="782" spans="10:26" ht="12" customHeight="1" x14ac:dyDescent="0.25">
      <c r="J782" s="4"/>
      <c r="Z782" s="4"/>
    </row>
    <row r="783" spans="10:26" ht="12" customHeight="1" x14ac:dyDescent="0.25">
      <c r="J783" s="4"/>
      <c r="Z783" s="4"/>
    </row>
    <row r="784" spans="10:26" ht="12" customHeight="1" x14ac:dyDescent="0.25">
      <c r="J784" s="4"/>
      <c r="Z784" s="4"/>
    </row>
    <row r="785" spans="10:26" ht="12" customHeight="1" x14ac:dyDescent="0.25">
      <c r="J785" s="4"/>
      <c r="Z785" s="4"/>
    </row>
    <row r="786" spans="10:26" ht="12" customHeight="1" x14ac:dyDescent="0.25">
      <c r="J786" s="4"/>
      <c r="Z786" s="4"/>
    </row>
    <row r="787" spans="10:26" ht="12" customHeight="1" x14ac:dyDescent="0.25">
      <c r="J787" s="4"/>
      <c r="Z787" s="4"/>
    </row>
    <row r="788" spans="10:26" ht="12" customHeight="1" x14ac:dyDescent="0.25">
      <c r="J788" s="4"/>
      <c r="Z788" s="4"/>
    </row>
    <row r="789" spans="10:26" ht="12" customHeight="1" x14ac:dyDescent="0.25">
      <c r="J789" s="4"/>
      <c r="Z789" s="4"/>
    </row>
    <row r="790" spans="10:26" ht="12" customHeight="1" x14ac:dyDescent="0.25">
      <c r="J790" s="4"/>
      <c r="Z790" s="4"/>
    </row>
    <row r="791" spans="10:26" ht="12" customHeight="1" x14ac:dyDescent="0.25">
      <c r="J791" s="4"/>
      <c r="Z791" s="4"/>
    </row>
    <row r="792" spans="10:26" ht="12" customHeight="1" x14ac:dyDescent="0.25">
      <c r="J792" s="4"/>
      <c r="Z792" s="4"/>
    </row>
    <row r="793" spans="10:26" ht="12" customHeight="1" x14ac:dyDescent="0.25">
      <c r="J793" s="4"/>
      <c r="Z793" s="4"/>
    </row>
    <row r="794" spans="10:26" ht="12" customHeight="1" x14ac:dyDescent="0.25">
      <c r="J794" s="4"/>
      <c r="Z794" s="4"/>
    </row>
    <row r="795" spans="10:26" ht="12" customHeight="1" x14ac:dyDescent="0.25">
      <c r="J795" s="4"/>
      <c r="Z795" s="4"/>
    </row>
    <row r="796" spans="10:26" ht="12" customHeight="1" x14ac:dyDescent="0.25">
      <c r="J796" s="4"/>
      <c r="Z796" s="4"/>
    </row>
    <row r="797" spans="10:26" ht="12" customHeight="1" x14ac:dyDescent="0.25">
      <c r="J797" s="4"/>
      <c r="Z797" s="4"/>
    </row>
    <row r="798" spans="10:26" ht="12" customHeight="1" x14ac:dyDescent="0.25">
      <c r="J798" s="4"/>
      <c r="Z798" s="4"/>
    </row>
    <row r="799" spans="10:26" ht="12" customHeight="1" x14ac:dyDescent="0.25">
      <c r="J799" s="4"/>
      <c r="Z799" s="4"/>
    </row>
    <row r="800" spans="10:26" ht="12" customHeight="1" x14ac:dyDescent="0.25">
      <c r="J800" s="4"/>
      <c r="Z800" s="4"/>
    </row>
    <row r="801" spans="10:26" ht="12" customHeight="1" x14ac:dyDescent="0.25">
      <c r="J801" s="4"/>
      <c r="Z801" s="4"/>
    </row>
    <row r="802" spans="10:26" ht="12" customHeight="1" x14ac:dyDescent="0.25">
      <c r="J802" s="4"/>
      <c r="Z802" s="4"/>
    </row>
    <row r="803" spans="10:26" ht="12" customHeight="1" x14ac:dyDescent="0.25">
      <c r="J803" s="4"/>
      <c r="Z803" s="4"/>
    </row>
    <row r="804" spans="10:26" ht="12" customHeight="1" x14ac:dyDescent="0.25">
      <c r="J804" s="4"/>
      <c r="Z804" s="4"/>
    </row>
    <row r="805" spans="10:26" ht="12" customHeight="1" x14ac:dyDescent="0.25">
      <c r="J805" s="4"/>
      <c r="Z805" s="4"/>
    </row>
    <row r="806" spans="10:26" ht="12" customHeight="1" x14ac:dyDescent="0.25">
      <c r="J806" s="4"/>
      <c r="Z806" s="4"/>
    </row>
    <row r="807" spans="10:26" ht="12" customHeight="1" x14ac:dyDescent="0.25">
      <c r="J807" s="4"/>
      <c r="Z807" s="4"/>
    </row>
    <row r="808" spans="10:26" ht="12" customHeight="1" x14ac:dyDescent="0.25">
      <c r="J808" s="4"/>
      <c r="Z808" s="4"/>
    </row>
    <row r="809" spans="10:26" ht="12" customHeight="1" x14ac:dyDescent="0.25">
      <c r="J809" s="4"/>
      <c r="Z809" s="4"/>
    </row>
    <row r="810" spans="10:26" ht="12" customHeight="1" x14ac:dyDescent="0.25">
      <c r="J810" s="4"/>
      <c r="Z810" s="4"/>
    </row>
    <row r="811" spans="10:26" ht="12" customHeight="1" x14ac:dyDescent="0.25">
      <c r="J811" s="4"/>
      <c r="Z811" s="4"/>
    </row>
    <row r="812" spans="10:26" ht="12" customHeight="1" x14ac:dyDescent="0.25">
      <c r="J812" s="4"/>
      <c r="Z812" s="4"/>
    </row>
    <row r="813" spans="10:26" ht="12" customHeight="1" x14ac:dyDescent="0.25">
      <c r="J813" s="4"/>
      <c r="Z813" s="4"/>
    </row>
    <row r="814" spans="10:26" ht="12" customHeight="1" x14ac:dyDescent="0.25">
      <c r="J814" s="4"/>
      <c r="Z814" s="4"/>
    </row>
    <row r="815" spans="10:26" ht="12" customHeight="1" x14ac:dyDescent="0.25">
      <c r="J815" s="4"/>
      <c r="Z815" s="4"/>
    </row>
    <row r="816" spans="10:26" ht="12" customHeight="1" x14ac:dyDescent="0.25">
      <c r="J816" s="4"/>
      <c r="Z816" s="4"/>
    </row>
    <row r="817" spans="10:26" ht="12" customHeight="1" x14ac:dyDescent="0.25">
      <c r="J817" s="4"/>
      <c r="Z817" s="4"/>
    </row>
    <row r="818" spans="10:26" ht="12" customHeight="1" x14ac:dyDescent="0.25">
      <c r="J818" s="4"/>
      <c r="Z818" s="4"/>
    </row>
    <row r="819" spans="10:26" ht="12" customHeight="1" x14ac:dyDescent="0.25">
      <c r="J819" s="4"/>
      <c r="Z819" s="4"/>
    </row>
    <row r="820" spans="10:26" ht="12" customHeight="1" x14ac:dyDescent="0.25">
      <c r="J820" s="4"/>
      <c r="Z820" s="4"/>
    </row>
    <row r="821" spans="10:26" ht="12" customHeight="1" x14ac:dyDescent="0.25">
      <c r="J821" s="4"/>
      <c r="Z821" s="4"/>
    </row>
    <row r="822" spans="10:26" ht="12" customHeight="1" x14ac:dyDescent="0.25">
      <c r="J822" s="4"/>
      <c r="Z822" s="4"/>
    </row>
    <row r="823" spans="10:26" ht="12" customHeight="1" x14ac:dyDescent="0.25">
      <c r="J823" s="4"/>
      <c r="Z823" s="4"/>
    </row>
    <row r="824" spans="10:26" ht="12" customHeight="1" x14ac:dyDescent="0.25">
      <c r="J824" s="4"/>
      <c r="Z824" s="4"/>
    </row>
    <row r="825" spans="10:26" ht="12" customHeight="1" x14ac:dyDescent="0.25">
      <c r="J825" s="4"/>
      <c r="Z825" s="4"/>
    </row>
    <row r="826" spans="10:26" ht="12" customHeight="1" x14ac:dyDescent="0.25">
      <c r="J826" s="4"/>
      <c r="Z826" s="4"/>
    </row>
    <row r="827" spans="10:26" ht="12" customHeight="1" x14ac:dyDescent="0.25">
      <c r="J827" s="4"/>
      <c r="Z827" s="4"/>
    </row>
    <row r="828" spans="10:26" ht="12" customHeight="1" x14ac:dyDescent="0.25">
      <c r="J828" s="4"/>
      <c r="Z828" s="4"/>
    </row>
    <row r="829" spans="10:26" ht="12" customHeight="1" x14ac:dyDescent="0.25">
      <c r="J829" s="4"/>
      <c r="Z829" s="4"/>
    </row>
    <row r="830" spans="10:26" ht="12" customHeight="1" x14ac:dyDescent="0.25">
      <c r="J830" s="4"/>
      <c r="Z830" s="4"/>
    </row>
    <row r="831" spans="10:26" ht="12" customHeight="1" x14ac:dyDescent="0.25">
      <c r="J831" s="4"/>
      <c r="Z831" s="4"/>
    </row>
    <row r="832" spans="10:26" ht="12" customHeight="1" x14ac:dyDescent="0.25">
      <c r="J832" s="4"/>
      <c r="Z832" s="4"/>
    </row>
    <row r="833" spans="10:26" ht="12" customHeight="1" x14ac:dyDescent="0.25">
      <c r="J833" s="4"/>
      <c r="Z833" s="4"/>
    </row>
    <row r="834" spans="10:26" ht="12" customHeight="1" x14ac:dyDescent="0.25">
      <c r="J834" s="4"/>
      <c r="Z834" s="4"/>
    </row>
    <row r="835" spans="10:26" ht="12" customHeight="1" x14ac:dyDescent="0.25">
      <c r="J835" s="4"/>
      <c r="Z835" s="4"/>
    </row>
    <row r="836" spans="10:26" ht="12" customHeight="1" x14ac:dyDescent="0.25">
      <c r="J836" s="4"/>
      <c r="Z836" s="4"/>
    </row>
    <row r="837" spans="10:26" ht="12" customHeight="1" x14ac:dyDescent="0.25">
      <c r="J837" s="4"/>
      <c r="Z837" s="4"/>
    </row>
    <row r="838" spans="10:26" ht="12" customHeight="1" x14ac:dyDescent="0.25">
      <c r="J838" s="4"/>
      <c r="Z838" s="4"/>
    </row>
    <row r="839" spans="10:26" ht="12" customHeight="1" x14ac:dyDescent="0.25">
      <c r="J839" s="4"/>
      <c r="Z839" s="4"/>
    </row>
    <row r="840" spans="10:26" ht="12" customHeight="1" x14ac:dyDescent="0.25">
      <c r="J840" s="4"/>
      <c r="Z840" s="4"/>
    </row>
    <row r="841" spans="10:26" ht="12" customHeight="1" x14ac:dyDescent="0.25">
      <c r="J841" s="4"/>
      <c r="Z841" s="4"/>
    </row>
    <row r="842" spans="10:26" ht="12" customHeight="1" x14ac:dyDescent="0.25">
      <c r="J842" s="4"/>
      <c r="Z842" s="4"/>
    </row>
    <row r="843" spans="10:26" ht="12" customHeight="1" x14ac:dyDescent="0.25">
      <c r="J843" s="4"/>
      <c r="Z843" s="4"/>
    </row>
    <row r="844" spans="10:26" ht="12" customHeight="1" x14ac:dyDescent="0.25">
      <c r="J844" s="4"/>
      <c r="Z844" s="4"/>
    </row>
    <row r="845" spans="10:26" ht="12" customHeight="1" x14ac:dyDescent="0.25">
      <c r="J845" s="4"/>
      <c r="Z845" s="4"/>
    </row>
    <row r="846" spans="10:26" ht="12" customHeight="1" x14ac:dyDescent="0.25">
      <c r="J846" s="4"/>
      <c r="Z846" s="4"/>
    </row>
    <row r="847" spans="10:26" ht="12" customHeight="1" x14ac:dyDescent="0.25">
      <c r="J847" s="4"/>
      <c r="Z847" s="4"/>
    </row>
    <row r="848" spans="10:26" ht="12" customHeight="1" x14ac:dyDescent="0.25">
      <c r="J848" s="4"/>
      <c r="Z848" s="4"/>
    </row>
    <row r="849" spans="10:26" ht="12" customHeight="1" x14ac:dyDescent="0.25">
      <c r="J849" s="4"/>
      <c r="Z849" s="4"/>
    </row>
    <row r="850" spans="10:26" ht="12" customHeight="1" x14ac:dyDescent="0.25">
      <c r="J850" s="4"/>
      <c r="Z850" s="4"/>
    </row>
    <row r="851" spans="10:26" ht="12" customHeight="1" x14ac:dyDescent="0.25">
      <c r="J851" s="4"/>
      <c r="Z851" s="4"/>
    </row>
    <row r="852" spans="10:26" ht="12" customHeight="1" x14ac:dyDescent="0.25">
      <c r="J852" s="4"/>
      <c r="Z852" s="4"/>
    </row>
    <row r="853" spans="10:26" ht="12" customHeight="1" x14ac:dyDescent="0.25">
      <c r="J853" s="4"/>
      <c r="Z853" s="4"/>
    </row>
    <row r="854" spans="10:26" ht="12" customHeight="1" x14ac:dyDescent="0.25">
      <c r="J854" s="4"/>
      <c r="Z854" s="4"/>
    </row>
    <row r="855" spans="10:26" ht="12" customHeight="1" x14ac:dyDescent="0.25">
      <c r="J855" s="4"/>
      <c r="Z855" s="4"/>
    </row>
    <row r="856" spans="10:26" ht="12" customHeight="1" x14ac:dyDescent="0.25">
      <c r="J856" s="4"/>
      <c r="Z856" s="4"/>
    </row>
    <row r="857" spans="10:26" ht="12" customHeight="1" x14ac:dyDescent="0.25">
      <c r="J857" s="4"/>
      <c r="Z857" s="4"/>
    </row>
    <row r="858" spans="10:26" ht="12" customHeight="1" x14ac:dyDescent="0.25">
      <c r="J858" s="4"/>
      <c r="Z858" s="4"/>
    </row>
    <row r="859" spans="10:26" ht="12" customHeight="1" x14ac:dyDescent="0.25">
      <c r="J859" s="4"/>
      <c r="Z859" s="4"/>
    </row>
    <row r="860" spans="10:26" ht="12" customHeight="1" x14ac:dyDescent="0.25">
      <c r="J860" s="4"/>
      <c r="Z860" s="4"/>
    </row>
    <row r="861" spans="10:26" ht="12" customHeight="1" x14ac:dyDescent="0.25">
      <c r="J861" s="4"/>
      <c r="Z861" s="4"/>
    </row>
    <row r="862" spans="10:26" ht="12" customHeight="1" x14ac:dyDescent="0.25">
      <c r="J862" s="4"/>
      <c r="Z862" s="4"/>
    </row>
    <row r="863" spans="10:26" ht="12" customHeight="1" x14ac:dyDescent="0.25">
      <c r="J863" s="4"/>
      <c r="Z863" s="4"/>
    </row>
    <row r="864" spans="10:26" ht="12" customHeight="1" x14ac:dyDescent="0.25">
      <c r="J864" s="4"/>
      <c r="Z864" s="4"/>
    </row>
    <row r="865" spans="10:26" ht="12" customHeight="1" x14ac:dyDescent="0.25">
      <c r="J865" s="4"/>
      <c r="Z865" s="4"/>
    </row>
    <row r="866" spans="10:26" ht="12" customHeight="1" x14ac:dyDescent="0.25">
      <c r="J866" s="4"/>
      <c r="Z866" s="4"/>
    </row>
    <row r="867" spans="10:26" ht="12" customHeight="1" x14ac:dyDescent="0.25">
      <c r="J867" s="4"/>
      <c r="Z867" s="4"/>
    </row>
    <row r="868" spans="10:26" ht="12" customHeight="1" x14ac:dyDescent="0.25">
      <c r="J868" s="4"/>
      <c r="Z868" s="4"/>
    </row>
    <row r="869" spans="10:26" ht="12" customHeight="1" x14ac:dyDescent="0.25">
      <c r="J869" s="4"/>
      <c r="Z869" s="4"/>
    </row>
    <row r="870" spans="10:26" ht="12" customHeight="1" x14ac:dyDescent="0.25">
      <c r="J870" s="4"/>
      <c r="Z870" s="4"/>
    </row>
    <row r="871" spans="10:26" ht="12" customHeight="1" x14ac:dyDescent="0.25">
      <c r="J871" s="4"/>
      <c r="Z871" s="4"/>
    </row>
    <row r="872" spans="10:26" ht="12" customHeight="1" x14ac:dyDescent="0.25">
      <c r="J872" s="4"/>
      <c r="Z872" s="4"/>
    </row>
    <row r="873" spans="10:26" ht="12" customHeight="1" x14ac:dyDescent="0.25">
      <c r="J873" s="4"/>
      <c r="Z873" s="4"/>
    </row>
    <row r="874" spans="10:26" ht="12" customHeight="1" x14ac:dyDescent="0.25">
      <c r="J874" s="4"/>
      <c r="Z874" s="4"/>
    </row>
    <row r="875" spans="10:26" ht="12" customHeight="1" x14ac:dyDescent="0.25">
      <c r="J875" s="4"/>
      <c r="Z875" s="4"/>
    </row>
    <row r="876" spans="10:26" ht="12" customHeight="1" x14ac:dyDescent="0.25">
      <c r="J876" s="4"/>
      <c r="Z876" s="4"/>
    </row>
    <row r="877" spans="10:26" ht="12" customHeight="1" x14ac:dyDescent="0.25">
      <c r="J877" s="4"/>
      <c r="Z877" s="4"/>
    </row>
    <row r="878" spans="10:26" ht="12" customHeight="1" x14ac:dyDescent="0.25">
      <c r="J878" s="4"/>
      <c r="Z878" s="4"/>
    </row>
    <row r="879" spans="10:26" ht="12" customHeight="1" x14ac:dyDescent="0.25">
      <c r="J879" s="4"/>
      <c r="Z879" s="4"/>
    </row>
    <row r="880" spans="10:26" ht="12" customHeight="1" x14ac:dyDescent="0.25">
      <c r="J880" s="4"/>
      <c r="Z880" s="4"/>
    </row>
    <row r="881" spans="10:26" ht="12" customHeight="1" x14ac:dyDescent="0.25">
      <c r="J881" s="4"/>
      <c r="Z881" s="4"/>
    </row>
    <row r="882" spans="10:26" ht="12" customHeight="1" x14ac:dyDescent="0.25">
      <c r="J882" s="4"/>
      <c r="Z882" s="4"/>
    </row>
    <row r="883" spans="10:26" ht="12" customHeight="1" x14ac:dyDescent="0.25">
      <c r="J883" s="4"/>
      <c r="Z883" s="4"/>
    </row>
    <row r="884" spans="10:26" ht="12" customHeight="1" x14ac:dyDescent="0.25">
      <c r="J884" s="4"/>
      <c r="Z884" s="4"/>
    </row>
    <row r="885" spans="10:26" ht="12" customHeight="1" x14ac:dyDescent="0.25">
      <c r="J885" s="4"/>
      <c r="Z885" s="4"/>
    </row>
    <row r="886" spans="10:26" ht="12" customHeight="1" x14ac:dyDescent="0.25">
      <c r="J886" s="4"/>
      <c r="Z886" s="4"/>
    </row>
    <row r="887" spans="10:26" ht="12" customHeight="1" x14ac:dyDescent="0.25">
      <c r="J887" s="4"/>
      <c r="Z887" s="4"/>
    </row>
    <row r="888" spans="10:26" ht="12" customHeight="1" x14ac:dyDescent="0.25">
      <c r="J888" s="4"/>
      <c r="Z888" s="4"/>
    </row>
    <row r="889" spans="10:26" ht="12" customHeight="1" x14ac:dyDescent="0.25">
      <c r="J889" s="4"/>
      <c r="Z889" s="4"/>
    </row>
    <row r="890" spans="10:26" ht="12" customHeight="1" x14ac:dyDescent="0.25">
      <c r="J890" s="4"/>
      <c r="Z890" s="4"/>
    </row>
    <row r="891" spans="10:26" ht="12" customHeight="1" x14ac:dyDescent="0.25">
      <c r="J891" s="4"/>
      <c r="Z891" s="4"/>
    </row>
    <row r="892" spans="10:26" ht="12" customHeight="1" x14ac:dyDescent="0.25">
      <c r="J892" s="4"/>
      <c r="Z892" s="4"/>
    </row>
    <row r="893" spans="10:26" ht="12" customHeight="1" x14ac:dyDescent="0.25">
      <c r="J893" s="4"/>
      <c r="Z893" s="4"/>
    </row>
    <row r="894" spans="10:26" ht="12" customHeight="1" x14ac:dyDescent="0.25">
      <c r="J894" s="4"/>
      <c r="Z894" s="4"/>
    </row>
    <row r="895" spans="10:26" ht="12" customHeight="1" x14ac:dyDescent="0.25">
      <c r="J895" s="4"/>
      <c r="Z895" s="4"/>
    </row>
    <row r="896" spans="10:26" ht="12" customHeight="1" x14ac:dyDescent="0.25">
      <c r="J896" s="4"/>
      <c r="Z896" s="4"/>
    </row>
    <row r="897" spans="10:26" ht="12" customHeight="1" x14ac:dyDescent="0.25">
      <c r="J897" s="4"/>
      <c r="Z897" s="4"/>
    </row>
    <row r="898" spans="10:26" ht="12" customHeight="1" x14ac:dyDescent="0.25">
      <c r="J898" s="4"/>
      <c r="Z898" s="4"/>
    </row>
    <row r="899" spans="10:26" ht="12" customHeight="1" x14ac:dyDescent="0.25">
      <c r="J899" s="4"/>
      <c r="Z899" s="4"/>
    </row>
    <row r="900" spans="10:26" ht="12" customHeight="1" x14ac:dyDescent="0.25">
      <c r="J900" s="4"/>
      <c r="Z900" s="4"/>
    </row>
    <row r="901" spans="10:26" ht="12" customHeight="1" x14ac:dyDescent="0.25">
      <c r="J901" s="4"/>
      <c r="Z901" s="4"/>
    </row>
    <row r="902" spans="10:26" ht="12" customHeight="1" x14ac:dyDescent="0.25">
      <c r="J902" s="4"/>
      <c r="Z902" s="4"/>
    </row>
    <row r="903" spans="10:26" ht="12" customHeight="1" x14ac:dyDescent="0.25">
      <c r="J903" s="4"/>
      <c r="Z903" s="4"/>
    </row>
    <row r="904" spans="10:26" ht="12" customHeight="1" x14ac:dyDescent="0.25">
      <c r="J904" s="4"/>
      <c r="Z904" s="4"/>
    </row>
    <row r="905" spans="10:26" ht="12" customHeight="1" x14ac:dyDescent="0.25">
      <c r="J905" s="4"/>
      <c r="Z905" s="4"/>
    </row>
    <row r="906" spans="10:26" ht="12" customHeight="1" x14ac:dyDescent="0.25">
      <c r="J906" s="4"/>
      <c r="Z906" s="4"/>
    </row>
    <row r="907" spans="10:26" ht="12" customHeight="1" x14ac:dyDescent="0.25">
      <c r="J907" s="4"/>
      <c r="Z907" s="4"/>
    </row>
    <row r="908" spans="10:26" ht="12" customHeight="1" x14ac:dyDescent="0.25">
      <c r="J908" s="4"/>
      <c r="Z908" s="4"/>
    </row>
    <row r="909" spans="10:26" ht="12" customHeight="1" x14ac:dyDescent="0.25">
      <c r="J909" s="4"/>
      <c r="Z909" s="4"/>
    </row>
    <row r="910" spans="10:26" ht="12" customHeight="1" x14ac:dyDescent="0.25">
      <c r="J910" s="4"/>
      <c r="Z910" s="4"/>
    </row>
    <row r="911" spans="10:26" ht="12" customHeight="1" x14ac:dyDescent="0.25">
      <c r="J911" s="4"/>
      <c r="Z911" s="4"/>
    </row>
    <row r="912" spans="10:26" ht="12" customHeight="1" x14ac:dyDescent="0.25">
      <c r="J912" s="4"/>
      <c r="Z912" s="4"/>
    </row>
    <row r="913" spans="10:26" ht="12" customHeight="1" x14ac:dyDescent="0.25">
      <c r="J913" s="4"/>
      <c r="Z913" s="4"/>
    </row>
    <row r="914" spans="10:26" ht="12" customHeight="1" x14ac:dyDescent="0.25">
      <c r="J914" s="4"/>
      <c r="Z914" s="4"/>
    </row>
    <row r="915" spans="10:26" ht="12" customHeight="1" x14ac:dyDescent="0.25">
      <c r="J915" s="4"/>
      <c r="Z915" s="4"/>
    </row>
    <row r="916" spans="10:26" ht="12" customHeight="1" x14ac:dyDescent="0.25">
      <c r="J916" s="4"/>
      <c r="Z916" s="4"/>
    </row>
    <row r="917" spans="10:26" ht="12" customHeight="1" x14ac:dyDescent="0.25">
      <c r="J917" s="4"/>
      <c r="Z917" s="4"/>
    </row>
    <row r="918" spans="10:26" ht="12" customHeight="1" x14ac:dyDescent="0.25">
      <c r="J918" s="4"/>
      <c r="Z918" s="4"/>
    </row>
    <row r="919" spans="10:26" ht="12" customHeight="1" x14ac:dyDescent="0.25">
      <c r="J919" s="4"/>
      <c r="Z919" s="4"/>
    </row>
    <row r="920" spans="10:26" ht="12" customHeight="1" x14ac:dyDescent="0.25">
      <c r="J920" s="4"/>
      <c r="Z920" s="4"/>
    </row>
    <row r="921" spans="10:26" ht="12" customHeight="1" x14ac:dyDescent="0.25">
      <c r="J921" s="4"/>
      <c r="Z921" s="4"/>
    </row>
    <row r="922" spans="10:26" ht="12" customHeight="1" x14ac:dyDescent="0.25">
      <c r="J922" s="4"/>
      <c r="Z922" s="4"/>
    </row>
    <row r="923" spans="10:26" ht="12" customHeight="1" x14ac:dyDescent="0.25">
      <c r="J923" s="4"/>
      <c r="Z923" s="4"/>
    </row>
    <row r="924" spans="10:26" ht="12" customHeight="1" x14ac:dyDescent="0.25">
      <c r="J924" s="4"/>
      <c r="Z924" s="4"/>
    </row>
    <row r="925" spans="10:26" ht="12" customHeight="1" x14ac:dyDescent="0.25">
      <c r="J925" s="4"/>
      <c r="Z925" s="4"/>
    </row>
    <row r="926" spans="10:26" ht="12" customHeight="1" x14ac:dyDescent="0.25">
      <c r="J926" s="4"/>
      <c r="Z926" s="4"/>
    </row>
    <row r="927" spans="10:26" ht="12" customHeight="1" x14ac:dyDescent="0.25">
      <c r="J927" s="4"/>
      <c r="Z927" s="4"/>
    </row>
    <row r="928" spans="10:26" ht="12" customHeight="1" x14ac:dyDescent="0.25">
      <c r="J928" s="4"/>
      <c r="Z928" s="4"/>
    </row>
    <row r="929" spans="10:26" ht="12" customHeight="1" x14ac:dyDescent="0.25">
      <c r="J929" s="4"/>
      <c r="Z929" s="4"/>
    </row>
    <row r="930" spans="10:26" ht="12" customHeight="1" x14ac:dyDescent="0.25">
      <c r="J930" s="4"/>
      <c r="Z930" s="4"/>
    </row>
    <row r="931" spans="10:26" ht="12" customHeight="1" x14ac:dyDescent="0.25">
      <c r="J931" s="4"/>
      <c r="Z931" s="4"/>
    </row>
    <row r="932" spans="10:26" ht="12" customHeight="1" x14ac:dyDescent="0.25">
      <c r="J932" s="4"/>
      <c r="Z932" s="4"/>
    </row>
    <row r="933" spans="10:26" ht="12" customHeight="1" x14ac:dyDescent="0.25">
      <c r="J933" s="4"/>
      <c r="Z933" s="4"/>
    </row>
    <row r="934" spans="10:26" ht="12" customHeight="1" x14ac:dyDescent="0.25">
      <c r="J934" s="4"/>
      <c r="Z934" s="4"/>
    </row>
    <row r="935" spans="10:26" ht="12" customHeight="1" x14ac:dyDescent="0.25">
      <c r="J935" s="4"/>
      <c r="Z935" s="4"/>
    </row>
    <row r="936" spans="10:26" ht="12" customHeight="1" x14ac:dyDescent="0.25">
      <c r="J936" s="4"/>
      <c r="Z936" s="4"/>
    </row>
    <row r="937" spans="10:26" ht="12" customHeight="1" x14ac:dyDescent="0.25">
      <c r="J937" s="4"/>
      <c r="Z937" s="4"/>
    </row>
    <row r="938" spans="10:26" ht="12" customHeight="1" x14ac:dyDescent="0.25">
      <c r="J938" s="4"/>
      <c r="Z938" s="4"/>
    </row>
    <row r="939" spans="10:26" ht="12" customHeight="1" x14ac:dyDescent="0.25">
      <c r="J939" s="4"/>
      <c r="Z939" s="4"/>
    </row>
    <row r="940" spans="10:26" ht="12" customHeight="1" x14ac:dyDescent="0.25">
      <c r="J940" s="4"/>
      <c r="Z940" s="4"/>
    </row>
    <row r="941" spans="10:26" ht="12" customHeight="1" x14ac:dyDescent="0.25">
      <c r="J941" s="4"/>
      <c r="Z941" s="4"/>
    </row>
    <row r="942" spans="10:26" ht="12" customHeight="1" x14ac:dyDescent="0.25">
      <c r="J942" s="4"/>
      <c r="Z942" s="4"/>
    </row>
    <row r="943" spans="10:26" ht="12" customHeight="1" x14ac:dyDescent="0.25">
      <c r="J943" s="4"/>
      <c r="Z943" s="4"/>
    </row>
    <row r="944" spans="10:26" ht="12" customHeight="1" x14ac:dyDescent="0.25">
      <c r="J944" s="4"/>
      <c r="Z944" s="4"/>
    </row>
    <row r="945" spans="10:26" ht="12" customHeight="1" x14ac:dyDescent="0.25">
      <c r="J945" s="4"/>
      <c r="Z945" s="4"/>
    </row>
    <row r="946" spans="10:26" ht="12" customHeight="1" x14ac:dyDescent="0.25">
      <c r="J946" s="4"/>
      <c r="Z946" s="4"/>
    </row>
    <row r="947" spans="10:26" ht="12" customHeight="1" x14ac:dyDescent="0.25">
      <c r="J947" s="4"/>
      <c r="Z947" s="4"/>
    </row>
    <row r="948" spans="10:26" ht="12" customHeight="1" x14ac:dyDescent="0.25">
      <c r="J948" s="4"/>
      <c r="Z948" s="4"/>
    </row>
    <row r="949" spans="10:26" ht="12" customHeight="1" x14ac:dyDescent="0.25">
      <c r="J949" s="4"/>
      <c r="Z949" s="4"/>
    </row>
    <row r="950" spans="10:26" ht="12" customHeight="1" x14ac:dyDescent="0.25">
      <c r="J950" s="4"/>
      <c r="Z950" s="4"/>
    </row>
    <row r="951" spans="10:26" ht="12" customHeight="1" x14ac:dyDescent="0.25">
      <c r="J951" s="4"/>
      <c r="Z951" s="4"/>
    </row>
    <row r="952" spans="10:26" ht="12" customHeight="1" x14ac:dyDescent="0.25">
      <c r="J952" s="4"/>
      <c r="Z952" s="4"/>
    </row>
    <row r="953" spans="10:26" ht="12" customHeight="1" x14ac:dyDescent="0.25">
      <c r="J953" s="4"/>
      <c r="Z953" s="4"/>
    </row>
    <row r="954" spans="10:26" ht="12" customHeight="1" x14ac:dyDescent="0.25">
      <c r="J954" s="4"/>
      <c r="Z954" s="4"/>
    </row>
    <row r="955" spans="10:26" ht="12" customHeight="1" x14ac:dyDescent="0.25">
      <c r="J955" s="4"/>
      <c r="Z955" s="4"/>
    </row>
    <row r="956" spans="10:26" ht="12" customHeight="1" x14ac:dyDescent="0.25">
      <c r="J956" s="4"/>
      <c r="Z956" s="4"/>
    </row>
    <row r="957" spans="10:26" ht="12" customHeight="1" x14ac:dyDescent="0.25">
      <c r="J957" s="4"/>
      <c r="Z957" s="4"/>
    </row>
    <row r="958" spans="10:26" ht="12" customHeight="1" x14ac:dyDescent="0.25">
      <c r="J958" s="4"/>
      <c r="Z958" s="4"/>
    </row>
    <row r="959" spans="10:26" ht="12" customHeight="1" x14ac:dyDescent="0.25">
      <c r="J959" s="4"/>
      <c r="Z959" s="4"/>
    </row>
    <row r="960" spans="10:26" ht="12" customHeight="1" x14ac:dyDescent="0.25">
      <c r="J960" s="4"/>
      <c r="Z960" s="4"/>
    </row>
    <row r="961" spans="10:26" ht="12" customHeight="1" x14ac:dyDescent="0.25">
      <c r="J961" s="4"/>
      <c r="Z961" s="4"/>
    </row>
    <row r="962" spans="10:26" ht="12" customHeight="1" x14ac:dyDescent="0.25">
      <c r="J962" s="4"/>
      <c r="Z962" s="4"/>
    </row>
    <row r="963" spans="10:26" ht="12" customHeight="1" x14ac:dyDescent="0.25">
      <c r="J963" s="4"/>
      <c r="Z963" s="4"/>
    </row>
    <row r="964" spans="10:26" ht="12" customHeight="1" x14ac:dyDescent="0.25">
      <c r="J964" s="4"/>
      <c r="Z964" s="4"/>
    </row>
    <row r="965" spans="10:26" ht="12" customHeight="1" x14ac:dyDescent="0.25">
      <c r="J965" s="4"/>
      <c r="Z965" s="4"/>
    </row>
    <row r="966" spans="10:26" ht="12" customHeight="1" x14ac:dyDescent="0.25">
      <c r="J966" s="4"/>
      <c r="Z966" s="4"/>
    </row>
    <row r="967" spans="10:26" ht="12" customHeight="1" x14ac:dyDescent="0.25">
      <c r="J967" s="4"/>
      <c r="Z967" s="4"/>
    </row>
    <row r="968" spans="10:26" ht="12" customHeight="1" x14ac:dyDescent="0.25">
      <c r="J968" s="4"/>
      <c r="Z968" s="4"/>
    </row>
    <row r="969" spans="10:26" ht="12" customHeight="1" x14ac:dyDescent="0.25">
      <c r="J969" s="4"/>
      <c r="Z969" s="4"/>
    </row>
    <row r="970" spans="10:26" ht="12" customHeight="1" x14ac:dyDescent="0.25">
      <c r="J970" s="4"/>
      <c r="Z970" s="4"/>
    </row>
    <row r="971" spans="10:26" ht="12" customHeight="1" x14ac:dyDescent="0.25">
      <c r="J971" s="4"/>
      <c r="Z971" s="4"/>
    </row>
    <row r="972" spans="10:26" ht="12" customHeight="1" x14ac:dyDescent="0.25">
      <c r="J972" s="4"/>
      <c r="Z972" s="4"/>
    </row>
    <row r="973" spans="10:26" ht="12" customHeight="1" x14ac:dyDescent="0.25">
      <c r="J973" s="4"/>
      <c r="Z973" s="4"/>
    </row>
    <row r="974" spans="10:26" ht="12" customHeight="1" x14ac:dyDescent="0.25">
      <c r="J974" s="4"/>
      <c r="Z974" s="4"/>
    </row>
    <row r="975" spans="10:26" ht="12" customHeight="1" x14ac:dyDescent="0.25">
      <c r="J975" s="4"/>
      <c r="Z975" s="4"/>
    </row>
    <row r="976" spans="10:26" ht="12" customHeight="1" x14ac:dyDescent="0.25">
      <c r="J976" s="4"/>
      <c r="Z976" s="4"/>
    </row>
    <row r="977" spans="10:26" ht="12" customHeight="1" x14ac:dyDescent="0.25">
      <c r="J977" s="4"/>
      <c r="Z977" s="4"/>
    </row>
    <row r="978" spans="10:26" ht="12" customHeight="1" x14ac:dyDescent="0.25">
      <c r="J978" s="4"/>
      <c r="Z978" s="4"/>
    </row>
    <row r="979" spans="10:26" ht="12" customHeight="1" x14ac:dyDescent="0.25">
      <c r="J979" s="4"/>
      <c r="Z979" s="4"/>
    </row>
    <row r="980" spans="10:26" ht="12" customHeight="1" x14ac:dyDescent="0.25">
      <c r="J980" s="4"/>
      <c r="Z980" s="4"/>
    </row>
    <row r="981" spans="10:26" ht="12" customHeight="1" x14ac:dyDescent="0.25">
      <c r="J981" s="4"/>
      <c r="Z981" s="4"/>
    </row>
    <row r="982" spans="10:26" ht="12" customHeight="1" x14ac:dyDescent="0.25">
      <c r="J982" s="4"/>
      <c r="Z982" s="4"/>
    </row>
    <row r="983" spans="10:26" ht="12" customHeight="1" x14ac:dyDescent="0.25">
      <c r="J983" s="4"/>
      <c r="Z983" s="4"/>
    </row>
    <row r="984" spans="10:26" ht="12" customHeight="1" x14ac:dyDescent="0.25">
      <c r="J984" s="4"/>
      <c r="Z984" s="4"/>
    </row>
    <row r="985" spans="10:26" ht="12" customHeight="1" x14ac:dyDescent="0.25">
      <c r="J985" s="4"/>
      <c r="Z985" s="4"/>
    </row>
    <row r="986" spans="10:26" ht="12" customHeight="1" x14ac:dyDescent="0.25">
      <c r="J986" s="4"/>
      <c r="Z986" s="4"/>
    </row>
    <row r="987" spans="10:26" ht="12" customHeight="1" x14ac:dyDescent="0.25">
      <c r="J987" s="4"/>
      <c r="Z987" s="4"/>
    </row>
    <row r="988" spans="10:26" ht="12" customHeight="1" x14ac:dyDescent="0.25">
      <c r="J988" s="4"/>
      <c r="Z988" s="4"/>
    </row>
    <row r="989" spans="10:26" ht="12" customHeight="1" x14ac:dyDescent="0.25">
      <c r="J989" s="4"/>
      <c r="Z989" s="4"/>
    </row>
    <row r="990" spans="10:26" ht="12" customHeight="1" x14ac:dyDescent="0.25">
      <c r="J990" s="4"/>
      <c r="Z990" s="4"/>
    </row>
    <row r="991" spans="10:26" ht="12" customHeight="1" x14ac:dyDescent="0.25">
      <c r="J991" s="4"/>
      <c r="Z991" s="4"/>
    </row>
    <row r="992" spans="10:26" ht="12" customHeight="1" x14ac:dyDescent="0.25">
      <c r="J992" s="4"/>
      <c r="Z992" s="4"/>
    </row>
    <row r="993" spans="10:26" ht="12" customHeight="1" x14ac:dyDescent="0.25">
      <c r="J993" s="4"/>
      <c r="Z993" s="4"/>
    </row>
    <row r="994" spans="10:26" ht="12" customHeight="1" x14ac:dyDescent="0.25">
      <c r="J994" s="4"/>
      <c r="Z994" s="4"/>
    </row>
    <row r="995" spans="10:26" ht="12" customHeight="1" x14ac:dyDescent="0.25">
      <c r="J995" s="4"/>
      <c r="Z995" s="4"/>
    </row>
    <row r="996" spans="10:26" ht="12" customHeight="1" x14ac:dyDescent="0.25">
      <c r="J996" s="4"/>
      <c r="Z996" s="4"/>
    </row>
    <row r="997" spans="10:26" ht="12" customHeight="1" x14ac:dyDescent="0.25">
      <c r="J997" s="4"/>
      <c r="Z997" s="4"/>
    </row>
    <row r="998" spans="10:26" ht="12" customHeight="1" x14ac:dyDescent="0.25">
      <c r="J998" s="4"/>
      <c r="Z998" s="4"/>
    </row>
    <row r="999" spans="10:26" ht="12" customHeight="1" x14ac:dyDescent="0.25">
      <c r="J999" s="4"/>
      <c r="Z999" s="4"/>
    </row>
    <row r="1000" spans="10:26" ht="12" customHeight="1" x14ac:dyDescent="0.25">
      <c r="J1000" s="4"/>
      <c r="Z1000" s="4"/>
    </row>
    <row r="1001" spans="10:26" ht="12" customHeight="1" x14ac:dyDescent="0.25">
      <c r="J1001" s="4"/>
      <c r="Z1001" s="4"/>
    </row>
    <row r="1002" spans="10:26" ht="12" customHeight="1" x14ac:dyDescent="0.25">
      <c r="J1002" s="4"/>
      <c r="Z1002" s="4"/>
    </row>
    <row r="1003" spans="10:26" ht="12" customHeight="1" x14ac:dyDescent="0.25">
      <c r="J1003" s="4"/>
      <c r="Z1003" s="4"/>
    </row>
    <row r="1004" spans="10:26" ht="12" customHeight="1" x14ac:dyDescent="0.25">
      <c r="J1004" s="4"/>
      <c r="Z1004" s="4"/>
    </row>
    <row r="1005" spans="10:26" ht="12" customHeight="1" x14ac:dyDescent="0.25">
      <c r="J1005" s="4"/>
      <c r="Z1005" s="4"/>
    </row>
    <row r="1006" spans="10:26" ht="15" customHeight="1" x14ac:dyDescent="0.25">
      <c r="J1006" s="4"/>
      <c r="Z1006" s="4"/>
    </row>
    <row r="1007" spans="10:26" ht="15" customHeight="1" x14ac:dyDescent="0.25">
      <c r="J1007" s="4"/>
      <c r="Z1007" s="4"/>
    </row>
    <row r="1008" spans="10:26" ht="15" customHeight="1" x14ac:dyDescent="0.25">
      <c r="J1008" s="4"/>
      <c r="Z1008" s="4"/>
    </row>
    <row r="1009" spans="10:26" ht="15" customHeight="1" x14ac:dyDescent="0.25">
      <c r="J1009" s="4"/>
      <c r="Z1009" s="4"/>
    </row>
    <row r="1010" spans="10:26" ht="15" customHeight="1" x14ac:dyDescent="0.25">
      <c r="J1010" s="4"/>
      <c r="Z1010" s="4"/>
    </row>
    <row r="1011" spans="10:26" ht="15" customHeight="1" x14ac:dyDescent="0.25">
      <c r="J1011" s="4"/>
      <c r="Z1011" s="4"/>
    </row>
    <row r="1012" spans="10:26" ht="15" customHeight="1" x14ac:dyDescent="0.25">
      <c r="J1012" s="4"/>
      <c r="Z1012" s="4"/>
    </row>
    <row r="1013" spans="10:26" ht="15" customHeight="1" x14ac:dyDescent="0.25">
      <c r="J1013" s="4"/>
      <c r="Z1013" s="4"/>
    </row>
    <row r="1014" spans="10:26" ht="15" customHeight="1" x14ac:dyDescent="0.25">
      <c r="J1014" s="4"/>
      <c r="Z1014" s="4"/>
    </row>
    <row r="1015" spans="10:26" ht="15" customHeight="1" x14ac:dyDescent="0.25">
      <c r="J1015" s="4"/>
      <c r="Z1015" s="4"/>
    </row>
    <row r="1016" spans="10:26" ht="15" customHeight="1" x14ac:dyDescent="0.25">
      <c r="J1016" s="4"/>
      <c r="Z1016" s="4"/>
    </row>
    <row r="1017" spans="10:26" ht="15" customHeight="1" x14ac:dyDescent="0.25">
      <c r="J1017" s="4"/>
      <c r="Z1017" s="4"/>
    </row>
    <row r="1018" spans="10:26" ht="15" customHeight="1" x14ac:dyDescent="0.25">
      <c r="J1018" s="4"/>
      <c r="Z1018" s="4"/>
    </row>
  </sheetData>
  <autoFilter ref="A6:Z307" xr:uid="{B937E350-3E10-4B55-AD63-414F80A0BEF9}"/>
  <conditionalFormatting sqref="X1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8:X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1:X306 X7:X1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  <drawing r:id="rId2"/>
  <legacyDrawing r:id="rId3"/>
  <controls>
    <mc:AlternateContent xmlns:mc="http://schemas.openxmlformats.org/markup-compatibility/2006">
      <mc:Choice Requires="x14">
        <control shapeId="20481" r:id="rId4" name="Control 1">
          <controlPr defaultSize="0" r:id="rId5">
            <anchor moveWithCells="1">
              <from>
                <xdr:col>2</xdr:col>
                <xdr:colOff>0</xdr:colOff>
                <xdr:row>670</xdr:row>
                <xdr:rowOff>82550</xdr:rowOff>
              </from>
              <to>
                <xdr:col>2</xdr:col>
                <xdr:colOff>177800</xdr:colOff>
                <xdr:row>671</xdr:row>
                <xdr:rowOff>133350</xdr:rowOff>
              </to>
            </anchor>
          </controlPr>
        </control>
      </mc:Choice>
      <mc:Fallback>
        <control shapeId="20481" r:id="rId4" name="Control 1"/>
      </mc:Fallback>
    </mc:AlternateContent>
    <mc:AlternateContent xmlns:mc="http://schemas.openxmlformats.org/markup-compatibility/2006">
      <mc:Choice Requires="x14">
        <control shapeId="20482" r:id="rId6" name="Control 2">
          <controlPr defaultSize="0" r:id="rId5">
            <anchor moveWithCells="1">
              <from>
                <xdr:col>2</xdr:col>
                <xdr:colOff>0</xdr:colOff>
                <xdr:row>670</xdr:row>
                <xdr:rowOff>82550</xdr:rowOff>
              </from>
              <to>
                <xdr:col>2</xdr:col>
                <xdr:colOff>177800</xdr:colOff>
                <xdr:row>671</xdr:row>
                <xdr:rowOff>133350</xdr:rowOff>
              </to>
            </anchor>
          </controlPr>
        </control>
      </mc:Choice>
      <mc:Fallback>
        <control shapeId="20482" r:id="rId6" name="Control 2"/>
      </mc:Fallback>
    </mc:AlternateContent>
    <mc:AlternateContent xmlns:mc="http://schemas.openxmlformats.org/markup-compatibility/2006">
      <mc:Choice Requires="x14">
        <control shapeId="20483" r:id="rId7" name="Control 3">
          <controlPr defaultSize="0" r:id="rId8">
            <anchor moveWithCells="1">
              <from>
                <xdr:col>2</xdr:col>
                <xdr:colOff>0</xdr:colOff>
                <xdr:row>653</xdr:row>
                <xdr:rowOff>114300</xdr:rowOff>
              </from>
              <to>
                <xdr:col>2</xdr:col>
                <xdr:colOff>177800</xdr:colOff>
                <xdr:row>655</xdr:row>
                <xdr:rowOff>19050</xdr:rowOff>
              </to>
            </anchor>
          </controlPr>
        </control>
      </mc:Choice>
      <mc:Fallback>
        <control shapeId="20483" r:id="rId7" name="Control 3"/>
      </mc:Fallback>
    </mc:AlternateContent>
    <mc:AlternateContent xmlns:mc="http://schemas.openxmlformats.org/markup-compatibility/2006">
      <mc:Choice Requires="x14">
        <control shapeId="20484" r:id="rId9" name="Control 4">
          <controlPr defaultSize="0" r:id="rId10">
            <anchor moveWithCells="1">
              <from>
                <xdr:col>2</xdr:col>
                <xdr:colOff>0</xdr:colOff>
                <xdr:row>644</xdr:row>
                <xdr:rowOff>6350</xdr:rowOff>
              </from>
              <to>
                <xdr:col>2</xdr:col>
                <xdr:colOff>177800</xdr:colOff>
                <xdr:row>645</xdr:row>
                <xdr:rowOff>57150</xdr:rowOff>
              </to>
            </anchor>
          </controlPr>
        </control>
      </mc:Choice>
      <mc:Fallback>
        <control shapeId="20484" r:id="rId9" name="Control 4"/>
      </mc:Fallback>
    </mc:AlternateContent>
    <mc:AlternateContent xmlns:mc="http://schemas.openxmlformats.org/markup-compatibility/2006">
      <mc:Choice Requires="x14">
        <control shapeId="20485" r:id="rId11" name="Control 5">
          <controlPr defaultSize="0" r:id="rId5">
            <anchor moveWithCells="1">
              <from>
                <xdr:col>2</xdr:col>
                <xdr:colOff>0</xdr:colOff>
                <xdr:row>605</xdr:row>
                <xdr:rowOff>139700</xdr:rowOff>
              </from>
              <to>
                <xdr:col>2</xdr:col>
                <xdr:colOff>177800</xdr:colOff>
                <xdr:row>607</xdr:row>
                <xdr:rowOff>38100</xdr:rowOff>
              </to>
            </anchor>
          </controlPr>
        </control>
      </mc:Choice>
      <mc:Fallback>
        <control shapeId="20485" r:id="rId11" name="Control 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DF23-47C5-4C5E-80E0-A0F87A373E30}">
  <sheetPr codeName="Sheet5">
    <tabColor rgb="FFFBD4B4"/>
  </sheetPr>
  <dimension ref="A1:Z1018"/>
  <sheetViews>
    <sheetView zoomScale="86" zoomScaleNormal="86" workbookViewId="0">
      <pane xSplit="2" ySplit="6" topLeftCell="M22" activePane="bottomRight" state="frozen"/>
      <selection activeCell="B307" sqref="B307"/>
      <selection pane="topRight" activeCell="B307" sqref="B307"/>
      <selection pane="bottomLeft" activeCell="B307" sqref="B307"/>
      <selection pane="bottomRight" activeCell="M29" sqref="M29"/>
    </sheetView>
  </sheetViews>
  <sheetFormatPr defaultColWidth="12.6328125" defaultRowHeight="15" customHeight="1" x14ac:dyDescent="0.25"/>
  <cols>
    <col min="1" max="1" width="10.1796875" style="2" customWidth="1"/>
    <col min="2" max="2" width="50.81640625" style="2" customWidth="1"/>
    <col min="3" max="3" width="17.81640625" style="20" customWidth="1"/>
    <col min="4" max="4" width="14.90625" style="2" customWidth="1"/>
    <col min="5" max="5" width="49.90625" style="2" customWidth="1"/>
    <col min="6" max="6" width="48.6328125" style="2" customWidth="1"/>
    <col min="7" max="7" width="13" style="2" customWidth="1"/>
    <col min="8" max="8" width="13.6328125" style="2" customWidth="1"/>
    <col min="9" max="9" width="15" style="2" customWidth="1"/>
    <col min="10" max="10" width="11.90625" style="2" customWidth="1"/>
    <col min="11" max="11" width="12.453125" style="2" customWidth="1"/>
    <col min="12" max="22" width="11.90625" style="2" customWidth="1"/>
    <col min="23" max="23" width="11.90625" style="45" customWidth="1"/>
    <col min="24" max="24" width="11.90625" style="2" customWidth="1"/>
    <col min="25" max="25" width="11.1796875" style="2" customWidth="1"/>
    <col min="26" max="26" width="27.453125" style="2" customWidth="1"/>
    <col min="27" max="16384" width="12.6328125" style="2"/>
  </cols>
  <sheetData>
    <row r="1" spans="1:26" ht="12.75" customHeight="1" x14ac:dyDescent="0.25">
      <c r="A1" s="3" t="s">
        <v>966</v>
      </c>
      <c r="J1" s="4"/>
      <c r="Z1" s="4"/>
    </row>
    <row r="2" spans="1:26" ht="12" customHeight="1" x14ac:dyDescent="0.25">
      <c r="J2" s="4"/>
      <c r="Z2" s="4"/>
    </row>
    <row r="3" spans="1:26" ht="12.75" customHeight="1" x14ac:dyDescent="0.25">
      <c r="A3" s="3" t="s">
        <v>965</v>
      </c>
      <c r="J3" s="5"/>
      <c r="Z3" s="4"/>
    </row>
    <row r="4" spans="1:26" ht="12" customHeight="1" x14ac:dyDescent="0.25">
      <c r="J4" s="6">
        <v>45657</v>
      </c>
      <c r="Z4" s="4"/>
    </row>
    <row r="5" spans="1:26" ht="12" customHeight="1" x14ac:dyDescent="0.25">
      <c r="J5" s="6">
        <v>46023</v>
      </c>
      <c r="Z5" s="4"/>
    </row>
    <row r="6" spans="1:26" ht="54" customHeight="1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4" t="s">
        <v>8</v>
      </c>
      <c r="J6" s="24" t="s">
        <v>9</v>
      </c>
      <c r="K6" s="24" t="s">
        <v>10</v>
      </c>
      <c r="L6" s="24" t="s">
        <v>11</v>
      </c>
      <c r="M6" s="24" t="s">
        <v>12</v>
      </c>
      <c r="N6" s="24" t="s">
        <v>13</v>
      </c>
      <c r="O6" s="24" t="s">
        <v>14</v>
      </c>
      <c r="P6" s="24" t="s">
        <v>15</v>
      </c>
      <c r="Q6" s="24" t="s">
        <v>16</v>
      </c>
      <c r="R6" s="24" t="s">
        <v>17</v>
      </c>
      <c r="S6" s="24" t="s">
        <v>18</v>
      </c>
      <c r="T6" s="24" t="s">
        <v>19</v>
      </c>
      <c r="U6" s="24" t="s">
        <v>20</v>
      </c>
      <c r="V6" s="24" t="s">
        <v>21</v>
      </c>
      <c r="W6" s="46" t="s">
        <v>22</v>
      </c>
      <c r="X6" s="24" t="s">
        <v>23</v>
      </c>
      <c r="Y6" s="24" t="s">
        <v>24</v>
      </c>
      <c r="Z6" s="24" t="s">
        <v>25</v>
      </c>
    </row>
    <row r="7" spans="1:26" s="7" customFormat="1" ht="19.5" customHeight="1" x14ac:dyDescent="0.25">
      <c r="A7" s="11" t="s">
        <v>833</v>
      </c>
      <c r="B7" s="12" t="s">
        <v>251</v>
      </c>
      <c r="C7" s="35" t="s">
        <v>252</v>
      </c>
      <c r="D7" s="12" t="s">
        <v>59</v>
      </c>
      <c r="E7" s="12" t="s">
        <v>834</v>
      </c>
      <c r="F7" s="12" t="s">
        <v>30</v>
      </c>
      <c r="G7" s="13">
        <v>45323</v>
      </c>
      <c r="H7" s="25">
        <v>46053</v>
      </c>
      <c r="I7" s="1">
        <v>150</v>
      </c>
      <c r="J7" s="1">
        <v>1</v>
      </c>
      <c r="K7" s="1">
        <v>150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7"/>
      <c r="X7" s="1">
        <f t="shared" ref="X7:X30" si="0">K7-(SUM(L7:W7))</f>
        <v>150</v>
      </c>
      <c r="Y7" s="12"/>
      <c r="Z7" s="12" t="s">
        <v>253</v>
      </c>
    </row>
    <row r="8" spans="1:26" s="7" customFormat="1" ht="19.5" customHeight="1" x14ac:dyDescent="0.25">
      <c r="A8" s="12" t="s">
        <v>272</v>
      </c>
      <c r="B8" s="12" t="s">
        <v>273</v>
      </c>
      <c r="C8" s="35" t="s">
        <v>274</v>
      </c>
      <c r="D8" s="12" t="s">
        <v>34</v>
      </c>
      <c r="E8" s="12" t="s">
        <v>201</v>
      </c>
      <c r="F8" s="12" t="s">
        <v>51</v>
      </c>
      <c r="G8" s="13">
        <v>44545</v>
      </c>
      <c r="H8" s="13"/>
      <c r="I8" s="1">
        <v>150</v>
      </c>
      <c r="J8" s="1">
        <v>1</v>
      </c>
      <c r="K8" s="1">
        <v>150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47"/>
      <c r="X8" s="1">
        <f t="shared" si="0"/>
        <v>150</v>
      </c>
      <c r="Y8" s="12"/>
      <c r="Z8" s="12" t="s">
        <v>964</v>
      </c>
    </row>
    <row r="9" spans="1:26" s="7" customFormat="1" ht="19.5" customHeight="1" x14ac:dyDescent="0.25">
      <c r="A9" s="12" t="s">
        <v>294</v>
      </c>
      <c r="B9" s="12" t="s">
        <v>295</v>
      </c>
      <c r="C9" s="35" t="s">
        <v>296</v>
      </c>
      <c r="D9" s="12" t="s">
        <v>165</v>
      </c>
      <c r="E9" s="12" t="s">
        <v>35</v>
      </c>
      <c r="F9" s="12" t="s">
        <v>39</v>
      </c>
      <c r="G9" s="13">
        <v>44621</v>
      </c>
      <c r="H9" s="25"/>
      <c r="I9" s="1">
        <v>150</v>
      </c>
      <c r="J9" s="1">
        <v>1</v>
      </c>
      <c r="K9" s="1">
        <v>150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47"/>
      <c r="X9" s="1">
        <f t="shared" si="0"/>
        <v>150</v>
      </c>
      <c r="Y9" s="12"/>
      <c r="Z9" s="12" t="s">
        <v>964</v>
      </c>
    </row>
    <row r="10" spans="1:26" s="7" customFormat="1" ht="19.5" customHeight="1" x14ac:dyDescent="0.25">
      <c r="A10" s="12" t="s">
        <v>316</v>
      </c>
      <c r="B10" s="12" t="s">
        <v>317</v>
      </c>
      <c r="C10" s="35" t="s">
        <v>318</v>
      </c>
      <c r="D10" s="12" t="s">
        <v>165</v>
      </c>
      <c r="E10" s="12" t="s">
        <v>35</v>
      </c>
      <c r="F10" s="12" t="s">
        <v>222</v>
      </c>
      <c r="G10" s="13">
        <v>44746</v>
      </c>
      <c r="H10" s="25">
        <v>46207</v>
      </c>
      <c r="I10" s="1">
        <v>150</v>
      </c>
      <c r="J10" s="1">
        <v>1</v>
      </c>
      <c r="K10" s="1">
        <v>150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47"/>
      <c r="X10" s="1">
        <f t="shared" si="0"/>
        <v>150</v>
      </c>
      <c r="Y10" s="12"/>
      <c r="Z10" s="12" t="s">
        <v>964</v>
      </c>
    </row>
    <row r="11" spans="1:26" s="7" customFormat="1" ht="19.5" customHeight="1" x14ac:dyDescent="0.25">
      <c r="A11" s="12" t="s">
        <v>46</v>
      </c>
      <c r="B11" s="12" t="s">
        <v>47</v>
      </c>
      <c r="C11" s="35" t="s">
        <v>48</v>
      </c>
      <c r="D11" s="12" t="s">
        <v>49</v>
      </c>
      <c r="E11" s="12" t="s">
        <v>50</v>
      </c>
      <c r="F11" s="12" t="s">
        <v>51</v>
      </c>
      <c r="G11" s="13">
        <v>41358</v>
      </c>
      <c r="H11" s="13"/>
      <c r="I11" s="1">
        <v>150</v>
      </c>
      <c r="J11" s="1">
        <v>1</v>
      </c>
      <c r="K11" s="1">
        <v>150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7"/>
      <c r="X11" s="1">
        <f t="shared" si="0"/>
        <v>150</v>
      </c>
      <c r="Y11" s="12"/>
      <c r="Z11" s="12" t="s">
        <v>961</v>
      </c>
    </row>
    <row r="12" spans="1:26" s="7" customFormat="1" ht="19.5" customHeight="1" x14ac:dyDescent="0.25">
      <c r="A12" s="12" t="s">
        <v>137</v>
      </c>
      <c r="B12" s="12" t="s">
        <v>138</v>
      </c>
      <c r="C12" s="35" t="s">
        <v>139</v>
      </c>
      <c r="D12" s="12" t="s">
        <v>82</v>
      </c>
      <c r="E12" s="12" t="s">
        <v>140</v>
      </c>
      <c r="F12" s="12" t="s">
        <v>141</v>
      </c>
      <c r="G12" s="13">
        <v>42857</v>
      </c>
      <c r="H12" s="25">
        <v>46143</v>
      </c>
      <c r="I12" s="1">
        <v>150</v>
      </c>
      <c r="J12" s="1">
        <v>1</v>
      </c>
      <c r="K12" s="1">
        <v>150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47"/>
      <c r="X12" s="1">
        <f t="shared" si="0"/>
        <v>150</v>
      </c>
      <c r="Y12" s="12"/>
      <c r="Z12" s="12" t="s">
        <v>961</v>
      </c>
    </row>
    <row r="13" spans="1:26" s="7" customFormat="1" ht="19.5" customHeight="1" x14ac:dyDescent="0.25">
      <c r="A13" s="12" t="s">
        <v>162</v>
      </c>
      <c r="B13" s="12" t="s">
        <v>163</v>
      </c>
      <c r="C13" s="35" t="s">
        <v>164</v>
      </c>
      <c r="D13" s="12" t="s">
        <v>165</v>
      </c>
      <c r="E13" s="12" t="s">
        <v>166</v>
      </c>
      <c r="F13" s="12" t="s">
        <v>141</v>
      </c>
      <c r="G13" s="13">
        <v>43108</v>
      </c>
      <c r="H13" s="25"/>
      <c r="I13" s="1">
        <v>150</v>
      </c>
      <c r="J13" s="1">
        <v>1</v>
      </c>
      <c r="K13" s="1">
        <v>150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7"/>
      <c r="X13" s="1">
        <f t="shared" si="0"/>
        <v>150</v>
      </c>
      <c r="Y13" s="12"/>
      <c r="Z13" s="12" t="s">
        <v>961</v>
      </c>
    </row>
    <row r="14" spans="1:26" s="7" customFormat="1" ht="19.5" customHeight="1" x14ac:dyDescent="0.25">
      <c r="A14" s="12" t="s">
        <v>232</v>
      </c>
      <c r="B14" s="12" t="s">
        <v>233</v>
      </c>
      <c r="C14" s="35" t="s">
        <v>234</v>
      </c>
      <c r="D14" s="12" t="s">
        <v>59</v>
      </c>
      <c r="E14" s="12" t="s">
        <v>35</v>
      </c>
      <c r="F14" s="12" t="s">
        <v>235</v>
      </c>
      <c r="G14" s="13">
        <v>44166</v>
      </c>
      <c r="H14" s="13"/>
      <c r="I14" s="1">
        <v>150</v>
      </c>
      <c r="J14" s="1">
        <v>1</v>
      </c>
      <c r="K14" s="1">
        <v>150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7"/>
      <c r="X14" s="1">
        <f t="shared" si="0"/>
        <v>150</v>
      </c>
      <c r="Y14" s="12"/>
      <c r="Z14" s="12" t="s">
        <v>961</v>
      </c>
    </row>
    <row r="15" spans="1:26" s="7" customFormat="1" ht="19.5" customHeight="1" x14ac:dyDescent="0.25">
      <c r="A15" s="12" t="s">
        <v>304</v>
      </c>
      <c r="B15" s="12" t="s">
        <v>305</v>
      </c>
      <c r="C15" s="35" t="s">
        <v>306</v>
      </c>
      <c r="D15" s="12" t="s">
        <v>82</v>
      </c>
      <c r="E15" s="12" t="s">
        <v>151</v>
      </c>
      <c r="F15" s="12" t="s">
        <v>141</v>
      </c>
      <c r="G15" s="13">
        <v>44648</v>
      </c>
      <c r="H15" s="25"/>
      <c r="I15" s="1">
        <v>150</v>
      </c>
      <c r="J15" s="1">
        <v>1</v>
      </c>
      <c r="K15" s="1">
        <v>150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7"/>
      <c r="X15" s="1">
        <f t="shared" si="0"/>
        <v>150</v>
      </c>
      <c r="Y15" s="12"/>
      <c r="Z15" s="12" t="s">
        <v>961</v>
      </c>
    </row>
    <row r="16" spans="1:26" s="7" customFormat="1" ht="19.5" customHeight="1" x14ac:dyDescent="0.25">
      <c r="A16" s="12" t="s">
        <v>898</v>
      </c>
      <c r="B16" s="12" t="s">
        <v>26</v>
      </c>
      <c r="C16" s="35" t="s">
        <v>27</v>
      </c>
      <c r="D16" s="12" t="s">
        <v>28</v>
      </c>
      <c r="E16" s="12" t="s">
        <v>63</v>
      </c>
      <c r="F16" s="12" t="s">
        <v>51</v>
      </c>
      <c r="G16" s="13">
        <v>45139</v>
      </c>
      <c r="H16" s="13"/>
      <c r="I16" s="1">
        <v>150</v>
      </c>
      <c r="J16" s="1">
        <v>1</v>
      </c>
      <c r="K16" s="1">
        <v>150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7"/>
      <c r="X16" s="1">
        <f t="shared" si="0"/>
        <v>150</v>
      </c>
      <c r="Y16" s="12"/>
      <c r="Z16" s="12" t="s">
        <v>962</v>
      </c>
    </row>
    <row r="17" spans="1:26" s="7" customFormat="1" ht="19.5" customHeight="1" x14ac:dyDescent="0.25">
      <c r="A17" s="12" t="s">
        <v>899</v>
      </c>
      <c r="B17" s="12" t="s">
        <v>37</v>
      </c>
      <c r="C17" s="35" t="s">
        <v>38</v>
      </c>
      <c r="D17" s="12" t="s">
        <v>43</v>
      </c>
      <c r="E17" s="12" t="s">
        <v>35</v>
      </c>
      <c r="F17" s="12" t="s">
        <v>97</v>
      </c>
      <c r="G17" s="13">
        <v>45108</v>
      </c>
      <c r="H17" s="13"/>
      <c r="I17" s="1">
        <v>150</v>
      </c>
      <c r="J17" s="1">
        <v>1</v>
      </c>
      <c r="K17" s="1">
        <v>150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7"/>
      <c r="X17" s="1">
        <f t="shared" si="0"/>
        <v>150</v>
      </c>
      <c r="Y17" s="12"/>
      <c r="Z17" s="12" t="s">
        <v>962</v>
      </c>
    </row>
    <row r="18" spans="1:26" s="7" customFormat="1" ht="19.5" customHeight="1" x14ac:dyDescent="0.25">
      <c r="A18" s="12" t="s">
        <v>40</v>
      </c>
      <c r="B18" s="12" t="s">
        <v>41</v>
      </c>
      <c r="C18" s="35" t="s">
        <v>42</v>
      </c>
      <c r="D18" s="12" t="s">
        <v>43</v>
      </c>
      <c r="E18" s="12" t="s">
        <v>44</v>
      </c>
      <c r="F18" s="12" t="s">
        <v>45</v>
      </c>
      <c r="G18" s="13">
        <v>41198</v>
      </c>
      <c r="H18" s="13"/>
      <c r="I18" s="1">
        <v>150</v>
      </c>
      <c r="J18" s="1">
        <v>1</v>
      </c>
      <c r="K18" s="1">
        <v>150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7"/>
      <c r="X18" s="1">
        <f t="shared" si="0"/>
        <v>150</v>
      </c>
      <c r="Y18" s="12"/>
      <c r="Z18" s="12" t="s">
        <v>962</v>
      </c>
    </row>
    <row r="19" spans="1:26" s="7" customFormat="1" ht="19.5" customHeight="1" x14ac:dyDescent="0.25">
      <c r="A19" s="12" t="s">
        <v>52</v>
      </c>
      <c r="B19" s="12" t="s">
        <v>53</v>
      </c>
      <c r="C19" s="35" t="s">
        <v>54</v>
      </c>
      <c r="D19" s="12" t="s">
        <v>101</v>
      </c>
      <c r="E19" s="12" t="s">
        <v>201</v>
      </c>
      <c r="F19" s="12" t="s">
        <v>55</v>
      </c>
      <c r="G19" s="13">
        <v>41821</v>
      </c>
      <c r="H19" s="13"/>
      <c r="I19" s="1">
        <v>150</v>
      </c>
      <c r="J19" s="1">
        <v>1</v>
      </c>
      <c r="K19" s="1">
        <v>150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7"/>
      <c r="X19" s="1">
        <f t="shared" si="0"/>
        <v>150</v>
      </c>
      <c r="Y19" s="12"/>
      <c r="Z19" s="12" t="s">
        <v>962</v>
      </c>
    </row>
    <row r="20" spans="1:26" s="7" customFormat="1" ht="19.5" customHeight="1" x14ac:dyDescent="0.25">
      <c r="A20" s="12" t="s">
        <v>56</v>
      </c>
      <c r="B20" s="12" t="s">
        <v>57</v>
      </c>
      <c r="C20" s="35" t="s">
        <v>58</v>
      </c>
      <c r="D20" s="12" t="s">
        <v>165</v>
      </c>
      <c r="E20" s="12" t="s">
        <v>35</v>
      </c>
      <c r="F20" s="12" t="s">
        <v>969</v>
      </c>
      <c r="G20" s="13">
        <v>41944</v>
      </c>
      <c r="H20" s="13"/>
      <c r="I20" s="1">
        <v>150</v>
      </c>
      <c r="J20" s="1">
        <v>1</v>
      </c>
      <c r="K20" s="1">
        <v>150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7"/>
      <c r="X20" s="1">
        <f t="shared" si="0"/>
        <v>150</v>
      </c>
      <c r="Y20" s="12"/>
      <c r="Z20" s="12" t="s">
        <v>962</v>
      </c>
    </row>
    <row r="21" spans="1:26" s="7" customFormat="1" ht="19.5" customHeight="1" x14ac:dyDescent="0.25">
      <c r="A21" s="12" t="s">
        <v>60</v>
      </c>
      <c r="B21" s="12" t="s">
        <v>61</v>
      </c>
      <c r="C21" s="35" t="s">
        <v>62</v>
      </c>
      <c r="D21" s="12" t="s">
        <v>28</v>
      </c>
      <c r="E21" s="12" t="s">
        <v>63</v>
      </c>
      <c r="F21" s="12" t="s">
        <v>969</v>
      </c>
      <c r="G21" s="13">
        <v>42139</v>
      </c>
      <c r="H21" s="13"/>
      <c r="I21" s="1">
        <v>150</v>
      </c>
      <c r="J21" s="1">
        <v>1</v>
      </c>
      <c r="K21" s="1">
        <v>150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7"/>
      <c r="X21" s="1">
        <f t="shared" si="0"/>
        <v>150</v>
      </c>
      <c r="Y21" s="12"/>
      <c r="Z21" s="12" t="s">
        <v>962</v>
      </c>
    </row>
    <row r="22" spans="1:26" s="7" customFormat="1" ht="19.5" customHeight="1" x14ac:dyDescent="0.25">
      <c r="A22" s="12" t="s">
        <v>70</v>
      </c>
      <c r="B22" s="12" t="s">
        <v>71</v>
      </c>
      <c r="C22" s="35" t="s">
        <v>72</v>
      </c>
      <c r="D22" s="12" t="s">
        <v>165</v>
      </c>
      <c r="E22" s="12" t="s">
        <v>73</v>
      </c>
      <c r="F22" s="12" t="s">
        <v>74</v>
      </c>
      <c r="G22" s="13">
        <v>42388</v>
      </c>
      <c r="H22" s="13"/>
      <c r="I22" s="1">
        <v>150</v>
      </c>
      <c r="J22" s="1">
        <v>1</v>
      </c>
      <c r="K22" s="1">
        <v>150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7"/>
      <c r="X22" s="1">
        <f t="shared" si="0"/>
        <v>150</v>
      </c>
      <c r="Y22" s="12"/>
      <c r="Z22" s="12" t="s">
        <v>962</v>
      </c>
    </row>
    <row r="23" spans="1:26" s="7" customFormat="1" ht="19.5" customHeight="1" x14ac:dyDescent="0.25">
      <c r="A23" s="12" t="s">
        <v>93</v>
      </c>
      <c r="B23" s="12" t="s">
        <v>94</v>
      </c>
      <c r="C23" s="35" t="s">
        <v>95</v>
      </c>
      <c r="D23" s="12" t="s">
        <v>82</v>
      </c>
      <c r="E23" s="12" t="s">
        <v>96</v>
      </c>
      <c r="F23" s="12" t="s">
        <v>97</v>
      </c>
      <c r="G23" s="13">
        <v>42493</v>
      </c>
      <c r="H23" s="13"/>
      <c r="I23" s="1">
        <v>150</v>
      </c>
      <c r="J23" s="1">
        <v>1</v>
      </c>
      <c r="K23" s="1">
        <v>150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7"/>
      <c r="X23" s="1">
        <f t="shared" si="0"/>
        <v>150</v>
      </c>
      <c r="Y23" s="12"/>
      <c r="Z23" s="12" t="s">
        <v>962</v>
      </c>
    </row>
    <row r="24" spans="1:26" s="7" customFormat="1" ht="19.5" customHeight="1" x14ac:dyDescent="0.25">
      <c r="A24" s="12" t="s">
        <v>126</v>
      </c>
      <c r="B24" s="12" t="s">
        <v>127</v>
      </c>
      <c r="C24" s="35" t="s">
        <v>128</v>
      </c>
      <c r="D24" s="12" t="s">
        <v>34</v>
      </c>
      <c r="E24" s="12" t="s">
        <v>129</v>
      </c>
      <c r="F24" s="12" t="s">
        <v>74</v>
      </c>
      <c r="G24" s="13">
        <v>42738</v>
      </c>
      <c r="H24" s="13"/>
      <c r="I24" s="1">
        <v>150</v>
      </c>
      <c r="J24" s="1">
        <v>1</v>
      </c>
      <c r="K24" s="1">
        <v>150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7"/>
      <c r="X24" s="1">
        <f t="shared" si="0"/>
        <v>150</v>
      </c>
      <c r="Y24" s="12"/>
      <c r="Z24" s="12" t="s">
        <v>962</v>
      </c>
    </row>
    <row r="25" spans="1:26" s="7" customFormat="1" ht="19.5" customHeight="1" x14ac:dyDescent="0.25">
      <c r="A25" s="12" t="s">
        <v>133</v>
      </c>
      <c r="B25" s="12" t="s">
        <v>134</v>
      </c>
      <c r="C25" s="35" t="s">
        <v>135</v>
      </c>
      <c r="D25" s="12" t="s">
        <v>59</v>
      </c>
      <c r="E25" s="12" t="s">
        <v>35</v>
      </c>
      <c r="F25" s="12" t="s">
        <v>55</v>
      </c>
      <c r="G25" s="13">
        <v>42828</v>
      </c>
      <c r="H25" s="13"/>
      <c r="I25" s="1">
        <v>150</v>
      </c>
      <c r="J25" s="1">
        <v>1</v>
      </c>
      <c r="K25" s="1">
        <v>150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7"/>
      <c r="X25" s="1">
        <f t="shared" si="0"/>
        <v>150</v>
      </c>
      <c r="Y25" s="12"/>
      <c r="Z25" s="12" t="s">
        <v>962</v>
      </c>
    </row>
    <row r="26" spans="1:26" s="7" customFormat="1" ht="19.5" customHeight="1" x14ac:dyDescent="0.25">
      <c r="A26" s="12" t="s">
        <v>159</v>
      </c>
      <c r="B26" s="12" t="s">
        <v>160</v>
      </c>
      <c r="C26" s="35" t="s">
        <v>161</v>
      </c>
      <c r="D26" s="12" t="s">
        <v>67</v>
      </c>
      <c r="E26" s="12" t="s">
        <v>151</v>
      </c>
      <c r="F26" s="12" t="s">
        <v>969</v>
      </c>
      <c r="G26" s="13">
        <v>43103</v>
      </c>
      <c r="H26" s="13"/>
      <c r="I26" s="1">
        <v>150</v>
      </c>
      <c r="J26" s="1">
        <v>1</v>
      </c>
      <c r="K26" s="1">
        <v>150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7"/>
      <c r="X26" s="1">
        <f t="shared" si="0"/>
        <v>150</v>
      </c>
      <c r="Y26" s="12"/>
      <c r="Z26" s="12" t="s">
        <v>962</v>
      </c>
    </row>
    <row r="27" spans="1:26" s="7" customFormat="1" ht="19.5" customHeight="1" x14ac:dyDescent="0.25">
      <c r="A27" s="12" t="s">
        <v>167</v>
      </c>
      <c r="B27" s="12" t="s">
        <v>168</v>
      </c>
      <c r="C27" s="35" t="s">
        <v>169</v>
      </c>
      <c r="D27" s="12" t="s">
        <v>59</v>
      </c>
      <c r="E27" s="12" t="s">
        <v>35</v>
      </c>
      <c r="F27" s="12" t="s">
        <v>55</v>
      </c>
      <c r="G27" s="13">
        <v>43115</v>
      </c>
      <c r="H27" s="13"/>
      <c r="I27" s="1">
        <v>150</v>
      </c>
      <c r="J27" s="1">
        <v>1</v>
      </c>
      <c r="K27" s="1">
        <v>150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7"/>
      <c r="X27" s="1">
        <f t="shared" si="0"/>
        <v>150</v>
      </c>
      <c r="Y27" s="12"/>
      <c r="Z27" s="12" t="s">
        <v>962</v>
      </c>
    </row>
    <row r="28" spans="1:26" s="7" customFormat="1" ht="19.5" customHeight="1" x14ac:dyDescent="0.25">
      <c r="A28" s="12" t="s">
        <v>170</v>
      </c>
      <c r="B28" s="12" t="s">
        <v>171</v>
      </c>
      <c r="C28" s="35" t="s">
        <v>172</v>
      </c>
      <c r="D28" s="12" t="s">
        <v>101</v>
      </c>
      <c r="E28" s="12" t="s">
        <v>35</v>
      </c>
      <c r="F28" s="12" t="s">
        <v>439</v>
      </c>
      <c r="G28" s="13">
        <v>43213</v>
      </c>
      <c r="H28" s="13"/>
      <c r="I28" s="1">
        <v>150</v>
      </c>
      <c r="J28" s="1">
        <v>1</v>
      </c>
      <c r="K28" s="1">
        <v>150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7"/>
      <c r="X28" s="1">
        <f t="shared" si="0"/>
        <v>150</v>
      </c>
      <c r="Y28" s="12"/>
      <c r="Z28" s="12" t="s">
        <v>962</v>
      </c>
    </row>
    <row r="29" spans="1:26" s="7" customFormat="1" ht="19.5" customHeight="1" x14ac:dyDescent="0.25">
      <c r="A29" s="12" t="s">
        <v>173</v>
      </c>
      <c r="B29" s="12" t="s">
        <v>174</v>
      </c>
      <c r="C29" s="35" t="s">
        <v>175</v>
      </c>
      <c r="D29" s="12" t="s">
        <v>34</v>
      </c>
      <c r="E29" s="12" t="s">
        <v>35</v>
      </c>
      <c r="F29" s="12" t="s">
        <v>51</v>
      </c>
      <c r="G29" s="13">
        <v>45139</v>
      </c>
      <c r="H29" s="13"/>
      <c r="I29" s="1">
        <v>150</v>
      </c>
      <c r="J29" s="1">
        <v>1</v>
      </c>
      <c r="K29" s="1">
        <v>150</v>
      </c>
      <c r="L29" s="1"/>
      <c r="M29" s="1"/>
      <c r="N29" s="1">
        <v>150</v>
      </c>
      <c r="O29" s="1"/>
      <c r="P29" s="1"/>
      <c r="Q29" s="1"/>
      <c r="R29" s="1"/>
      <c r="S29" s="1"/>
      <c r="T29" s="1"/>
      <c r="U29" s="1"/>
      <c r="V29" s="1"/>
      <c r="W29" s="47"/>
      <c r="X29" s="1">
        <f t="shared" si="0"/>
        <v>0</v>
      </c>
      <c r="Y29" s="12"/>
      <c r="Z29" s="12" t="s">
        <v>962</v>
      </c>
    </row>
    <row r="30" spans="1:26" s="7" customFormat="1" ht="19.5" customHeight="1" x14ac:dyDescent="0.25">
      <c r="A30" s="12" t="s">
        <v>179</v>
      </c>
      <c r="B30" s="12" t="s">
        <v>180</v>
      </c>
      <c r="C30" s="35" t="s">
        <v>181</v>
      </c>
      <c r="D30" s="12" t="s">
        <v>43</v>
      </c>
      <c r="E30" s="12" t="s">
        <v>970</v>
      </c>
      <c r="F30" s="12" t="s">
        <v>45</v>
      </c>
      <c r="G30" s="13">
        <v>43437</v>
      </c>
      <c r="H30" s="13"/>
      <c r="I30" s="1">
        <v>150</v>
      </c>
      <c r="J30" s="1">
        <v>1</v>
      </c>
      <c r="K30" s="1">
        <v>150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7"/>
      <c r="X30" s="1">
        <f t="shared" si="0"/>
        <v>150</v>
      </c>
      <c r="Y30" s="12"/>
      <c r="Z30" s="12" t="s">
        <v>962</v>
      </c>
    </row>
    <row r="31" spans="1:26" s="7" customFormat="1" ht="19.5" customHeight="1" x14ac:dyDescent="0.25">
      <c r="A31" s="12" t="s">
        <v>195</v>
      </c>
      <c r="B31" s="12" t="s">
        <v>196</v>
      </c>
      <c r="C31" s="35" t="s">
        <v>197</v>
      </c>
      <c r="D31" s="12" t="s">
        <v>59</v>
      </c>
      <c r="E31" s="12" t="s">
        <v>35</v>
      </c>
      <c r="F31" s="12" t="s">
        <v>398</v>
      </c>
      <c r="G31" s="13">
        <v>43545</v>
      </c>
      <c r="H31" s="25"/>
      <c r="I31" s="1">
        <v>150</v>
      </c>
      <c r="J31" s="1">
        <v>1</v>
      </c>
      <c r="K31" s="1">
        <v>150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47"/>
      <c r="X31" s="1">
        <f t="shared" ref="X31:X60" si="1">K31-(SUM(L31:W31))</f>
        <v>150</v>
      </c>
      <c r="Y31" s="12"/>
      <c r="Z31" s="12" t="s">
        <v>962</v>
      </c>
    </row>
    <row r="32" spans="1:26" s="7" customFormat="1" ht="19.5" customHeight="1" x14ac:dyDescent="0.25">
      <c r="A32" s="12" t="s">
        <v>202</v>
      </c>
      <c r="B32" s="12" t="s">
        <v>203</v>
      </c>
      <c r="C32" s="35" t="s">
        <v>204</v>
      </c>
      <c r="D32" s="12" t="s">
        <v>67</v>
      </c>
      <c r="E32" s="12" t="s">
        <v>205</v>
      </c>
      <c r="F32" s="12" t="s">
        <v>206</v>
      </c>
      <c r="G32" s="13">
        <v>43682</v>
      </c>
      <c r="H32" s="13">
        <v>45875</v>
      </c>
      <c r="I32" s="1">
        <v>150</v>
      </c>
      <c r="J32" s="1">
        <f>($H32-$J$4)/365</f>
        <v>0.59726027397260273</v>
      </c>
      <c r="K32" s="1">
        <f>I32*J32</f>
        <v>89.589041095890408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7"/>
      <c r="X32" s="1">
        <f t="shared" si="1"/>
        <v>89.589041095890408</v>
      </c>
      <c r="Y32" s="12"/>
      <c r="Z32" s="12" t="s">
        <v>962</v>
      </c>
    </row>
    <row r="33" spans="1:26" s="7" customFormat="1" ht="19.5" customHeight="1" x14ac:dyDescent="0.25">
      <c r="A33" s="12" t="s">
        <v>212</v>
      </c>
      <c r="B33" s="12" t="s">
        <v>213</v>
      </c>
      <c r="C33" s="35" t="s">
        <v>214</v>
      </c>
      <c r="D33" s="12" t="s">
        <v>59</v>
      </c>
      <c r="E33" s="12" t="s">
        <v>35</v>
      </c>
      <c r="F33" s="12" t="s">
        <v>55</v>
      </c>
      <c r="G33" s="13">
        <v>43745</v>
      </c>
      <c r="H33" s="13"/>
      <c r="I33" s="1">
        <v>150</v>
      </c>
      <c r="J33" s="1">
        <v>1</v>
      </c>
      <c r="K33" s="1">
        <v>150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7"/>
      <c r="X33" s="1">
        <f t="shared" si="1"/>
        <v>150</v>
      </c>
      <c r="Y33" s="12"/>
      <c r="Z33" s="12" t="s">
        <v>962</v>
      </c>
    </row>
    <row r="34" spans="1:26" s="7" customFormat="1" ht="19.5" customHeight="1" x14ac:dyDescent="0.25">
      <c r="A34" s="12" t="s">
        <v>215</v>
      </c>
      <c r="B34" s="12" t="s">
        <v>216</v>
      </c>
      <c r="C34" s="35" t="s">
        <v>217</v>
      </c>
      <c r="D34" s="12" t="s">
        <v>28</v>
      </c>
      <c r="E34" s="12" t="s">
        <v>63</v>
      </c>
      <c r="F34" s="12" t="s">
        <v>55</v>
      </c>
      <c r="G34" s="13">
        <v>43773</v>
      </c>
      <c r="H34" s="13">
        <v>45966</v>
      </c>
      <c r="I34" s="1">
        <v>150</v>
      </c>
      <c r="J34" s="1">
        <f>($H34-$J$4)/365</f>
        <v>0.84657534246575339</v>
      </c>
      <c r="K34" s="1">
        <f>I34*J34</f>
        <v>126.98630136986301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7"/>
      <c r="X34" s="1">
        <f t="shared" si="1"/>
        <v>126.98630136986301</v>
      </c>
      <c r="Y34" s="12"/>
      <c r="Z34" s="12" t="s">
        <v>962</v>
      </c>
    </row>
    <row r="35" spans="1:26" s="7" customFormat="1" ht="19.5" customHeight="1" x14ac:dyDescent="0.25">
      <c r="A35" s="12" t="s">
        <v>218</v>
      </c>
      <c r="B35" s="12" t="s">
        <v>219</v>
      </c>
      <c r="C35" s="35" t="s">
        <v>220</v>
      </c>
      <c r="D35" s="12" t="s">
        <v>59</v>
      </c>
      <c r="E35" s="12" t="s">
        <v>221</v>
      </c>
      <c r="F35" s="12" t="s">
        <v>222</v>
      </c>
      <c r="G35" s="13">
        <v>43865</v>
      </c>
      <c r="H35" s="13"/>
      <c r="I35" s="1">
        <v>150</v>
      </c>
      <c r="J35" s="1">
        <v>1</v>
      </c>
      <c r="K35" s="1">
        <v>150</v>
      </c>
      <c r="L35" s="1"/>
      <c r="M35" s="1"/>
      <c r="N35" s="1">
        <v>150</v>
      </c>
      <c r="O35" s="1"/>
      <c r="P35" s="1"/>
      <c r="Q35" s="1"/>
      <c r="R35" s="1"/>
      <c r="S35" s="1"/>
      <c r="T35" s="1"/>
      <c r="U35" s="1"/>
      <c r="V35" s="1"/>
      <c r="W35" s="47"/>
      <c r="X35" s="1">
        <f t="shared" si="1"/>
        <v>0</v>
      </c>
      <c r="Y35" s="12"/>
      <c r="Z35" s="12" t="s">
        <v>962</v>
      </c>
    </row>
    <row r="36" spans="1:26" s="7" customFormat="1" ht="19.5" customHeight="1" x14ac:dyDescent="0.25">
      <c r="A36" s="12" t="s">
        <v>223</v>
      </c>
      <c r="B36" s="12" t="s">
        <v>224</v>
      </c>
      <c r="C36" s="35" t="s">
        <v>225</v>
      </c>
      <c r="D36" s="12" t="s">
        <v>165</v>
      </c>
      <c r="E36" s="12" t="s">
        <v>35</v>
      </c>
      <c r="F36" s="12" t="s">
        <v>97</v>
      </c>
      <c r="G36" s="13">
        <v>43858</v>
      </c>
      <c r="H36" s="13"/>
      <c r="I36" s="1">
        <v>150</v>
      </c>
      <c r="J36" s="1">
        <v>1</v>
      </c>
      <c r="K36" s="1">
        <v>150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7"/>
      <c r="X36" s="1">
        <f t="shared" si="1"/>
        <v>150</v>
      </c>
      <c r="Y36" s="12"/>
      <c r="Z36" s="12" t="s">
        <v>962</v>
      </c>
    </row>
    <row r="37" spans="1:26" s="7" customFormat="1" ht="19.5" customHeight="1" x14ac:dyDescent="0.25">
      <c r="A37" s="12" t="s">
        <v>236</v>
      </c>
      <c r="B37" s="12" t="s">
        <v>237</v>
      </c>
      <c r="C37" s="35" t="s">
        <v>238</v>
      </c>
      <c r="D37" s="12" t="s">
        <v>34</v>
      </c>
      <c r="E37" s="12" t="s">
        <v>971</v>
      </c>
      <c r="F37" s="12" t="s">
        <v>45</v>
      </c>
      <c r="G37" s="13">
        <v>44183</v>
      </c>
      <c r="H37" s="13"/>
      <c r="I37" s="1">
        <v>150</v>
      </c>
      <c r="J37" s="1">
        <v>1</v>
      </c>
      <c r="K37" s="1">
        <v>150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7"/>
      <c r="X37" s="1">
        <f t="shared" si="1"/>
        <v>150</v>
      </c>
      <c r="Y37" s="12"/>
      <c r="Z37" s="12" t="s">
        <v>962</v>
      </c>
    </row>
    <row r="38" spans="1:26" s="7" customFormat="1" ht="19.5" customHeight="1" x14ac:dyDescent="0.25">
      <c r="A38" s="12" t="s">
        <v>239</v>
      </c>
      <c r="B38" s="12" t="s">
        <v>240</v>
      </c>
      <c r="C38" s="35" t="s">
        <v>241</v>
      </c>
      <c r="D38" s="12" t="s">
        <v>59</v>
      </c>
      <c r="E38" s="12" t="s">
        <v>35</v>
      </c>
      <c r="F38" s="12" t="s">
        <v>206</v>
      </c>
      <c r="G38" s="13">
        <v>44986</v>
      </c>
      <c r="H38" s="25"/>
      <c r="I38" s="1">
        <v>150</v>
      </c>
      <c r="J38" s="1">
        <v>1</v>
      </c>
      <c r="K38" s="1">
        <v>150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7"/>
      <c r="X38" s="1">
        <f t="shared" si="1"/>
        <v>150</v>
      </c>
      <c r="Y38" s="12"/>
      <c r="Z38" s="12" t="s">
        <v>962</v>
      </c>
    </row>
    <row r="39" spans="1:26" s="7" customFormat="1" ht="19.5" customHeight="1" x14ac:dyDescent="0.25">
      <c r="A39" s="12" t="s">
        <v>248</v>
      </c>
      <c r="B39" s="12" t="s">
        <v>249</v>
      </c>
      <c r="C39" s="35" t="s">
        <v>250</v>
      </c>
      <c r="D39" s="12" t="s">
        <v>59</v>
      </c>
      <c r="E39" s="12" t="s">
        <v>35</v>
      </c>
      <c r="F39" s="12" t="s">
        <v>206</v>
      </c>
      <c r="G39" s="13">
        <v>44271</v>
      </c>
      <c r="H39" s="25"/>
      <c r="I39" s="1">
        <v>150</v>
      </c>
      <c r="J39" s="1">
        <v>1</v>
      </c>
      <c r="K39" s="1">
        <v>150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7"/>
      <c r="X39" s="1">
        <f t="shared" si="1"/>
        <v>150</v>
      </c>
      <c r="Y39" s="12"/>
      <c r="Z39" s="12" t="s">
        <v>962</v>
      </c>
    </row>
    <row r="40" spans="1:26" s="7" customFormat="1" ht="19.5" customHeight="1" x14ac:dyDescent="0.25">
      <c r="A40" s="12" t="s">
        <v>260</v>
      </c>
      <c r="B40" s="12" t="s">
        <v>261</v>
      </c>
      <c r="C40" s="35" t="s">
        <v>262</v>
      </c>
      <c r="D40" s="12" t="s">
        <v>101</v>
      </c>
      <c r="E40" s="12" t="s">
        <v>35</v>
      </c>
      <c r="F40" s="12" t="s">
        <v>337</v>
      </c>
      <c r="G40" s="13">
        <v>44364</v>
      </c>
      <c r="H40" s="13"/>
      <c r="I40" s="1">
        <v>150</v>
      </c>
      <c r="J40" s="1">
        <v>1</v>
      </c>
      <c r="K40" s="1">
        <v>150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7"/>
      <c r="X40" s="1">
        <f t="shared" si="1"/>
        <v>150</v>
      </c>
      <c r="Y40" s="12"/>
      <c r="Z40" s="12" t="s">
        <v>962</v>
      </c>
    </row>
    <row r="41" spans="1:26" s="7" customFormat="1" ht="19.5" customHeight="1" x14ac:dyDescent="0.25">
      <c r="A41" s="12" t="s">
        <v>263</v>
      </c>
      <c r="B41" s="12" t="s">
        <v>264</v>
      </c>
      <c r="C41" s="35" t="s">
        <v>265</v>
      </c>
      <c r="D41" s="12" t="s">
        <v>43</v>
      </c>
      <c r="E41" s="12" t="s">
        <v>35</v>
      </c>
      <c r="F41" s="12" t="s">
        <v>398</v>
      </c>
      <c r="G41" s="13">
        <v>44389</v>
      </c>
      <c r="H41" s="13"/>
      <c r="I41" s="1">
        <v>150</v>
      </c>
      <c r="J41" s="1">
        <v>1</v>
      </c>
      <c r="K41" s="1">
        <v>150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7"/>
      <c r="X41" s="1">
        <f t="shared" si="1"/>
        <v>150</v>
      </c>
      <c r="Y41" s="12"/>
      <c r="Z41" s="12" t="s">
        <v>962</v>
      </c>
    </row>
    <row r="42" spans="1:26" s="7" customFormat="1" ht="19.5" customHeight="1" x14ac:dyDescent="0.25">
      <c r="A42" s="12" t="s">
        <v>269</v>
      </c>
      <c r="B42" s="12" t="s">
        <v>270</v>
      </c>
      <c r="C42" s="35" t="s">
        <v>271</v>
      </c>
      <c r="D42" s="12" t="s">
        <v>82</v>
      </c>
      <c r="E42" s="12" t="s">
        <v>151</v>
      </c>
      <c r="F42" s="12" t="s">
        <v>206</v>
      </c>
      <c r="G42" s="13">
        <v>44494</v>
      </c>
      <c r="H42" s="13"/>
      <c r="I42" s="1">
        <v>150</v>
      </c>
      <c r="J42" s="1">
        <v>1</v>
      </c>
      <c r="K42" s="1">
        <v>150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7"/>
      <c r="X42" s="1">
        <f t="shared" si="1"/>
        <v>150</v>
      </c>
      <c r="Y42" s="12"/>
      <c r="Z42" s="12" t="s">
        <v>962</v>
      </c>
    </row>
    <row r="43" spans="1:26" s="7" customFormat="1" ht="19.5" customHeight="1" x14ac:dyDescent="0.25">
      <c r="A43" s="12" t="s">
        <v>275</v>
      </c>
      <c r="B43" s="12" t="s">
        <v>276</v>
      </c>
      <c r="C43" s="35" t="s">
        <v>277</v>
      </c>
      <c r="D43" s="12" t="s">
        <v>43</v>
      </c>
      <c r="E43" s="12" t="s">
        <v>35</v>
      </c>
      <c r="F43" s="12" t="s">
        <v>398</v>
      </c>
      <c r="G43" s="13">
        <v>44564</v>
      </c>
      <c r="H43" s="13"/>
      <c r="I43" s="1">
        <v>150</v>
      </c>
      <c r="J43" s="1">
        <v>1</v>
      </c>
      <c r="K43" s="1">
        <v>150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7"/>
      <c r="X43" s="1">
        <f t="shared" si="1"/>
        <v>150</v>
      </c>
      <c r="Y43" s="12"/>
      <c r="Z43" s="12" t="s">
        <v>962</v>
      </c>
    </row>
    <row r="44" spans="1:26" s="7" customFormat="1" ht="19.5" customHeight="1" x14ac:dyDescent="0.25">
      <c r="A44" s="12" t="s">
        <v>291</v>
      </c>
      <c r="B44" s="12" t="s">
        <v>292</v>
      </c>
      <c r="C44" s="35" t="s">
        <v>293</v>
      </c>
      <c r="D44" s="12" t="s">
        <v>67</v>
      </c>
      <c r="E44" s="12" t="s">
        <v>96</v>
      </c>
      <c r="F44" s="12" t="s">
        <v>97</v>
      </c>
      <c r="G44" s="13">
        <v>44621</v>
      </c>
      <c r="H44" s="25"/>
      <c r="I44" s="1">
        <v>150</v>
      </c>
      <c r="J44" s="1">
        <v>1</v>
      </c>
      <c r="K44" s="1">
        <v>150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7"/>
      <c r="X44" s="1">
        <f t="shared" si="1"/>
        <v>150</v>
      </c>
      <c r="Y44" s="12"/>
      <c r="Z44" s="12" t="s">
        <v>962</v>
      </c>
    </row>
    <row r="45" spans="1:26" s="7" customFormat="1" ht="19.5" customHeight="1" x14ac:dyDescent="0.25">
      <c r="A45" s="12" t="s">
        <v>297</v>
      </c>
      <c r="B45" s="12" t="s">
        <v>298</v>
      </c>
      <c r="C45" s="35" t="s">
        <v>299</v>
      </c>
      <c r="D45" s="12" t="s">
        <v>67</v>
      </c>
      <c r="E45" s="12" t="s">
        <v>136</v>
      </c>
      <c r="F45" s="12" t="s">
        <v>222</v>
      </c>
      <c r="G45" s="13">
        <v>44621</v>
      </c>
      <c r="H45" s="13"/>
      <c r="I45" s="1">
        <v>150</v>
      </c>
      <c r="J45" s="1">
        <v>1</v>
      </c>
      <c r="K45" s="1">
        <v>150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7"/>
      <c r="X45" s="1">
        <f t="shared" si="1"/>
        <v>150</v>
      </c>
      <c r="Y45" s="12"/>
      <c r="Z45" s="12" t="s">
        <v>962</v>
      </c>
    </row>
    <row r="46" spans="1:26" s="7" customFormat="1" ht="19.5" customHeight="1" x14ac:dyDescent="0.25">
      <c r="A46" s="12" t="s">
        <v>307</v>
      </c>
      <c r="B46" s="12" t="s">
        <v>308</v>
      </c>
      <c r="C46" s="35" t="s">
        <v>309</v>
      </c>
      <c r="D46" s="12" t="s">
        <v>165</v>
      </c>
      <c r="E46" s="12" t="s">
        <v>35</v>
      </c>
      <c r="F46" s="12" t="s">
        <v>969</v>
      </c>
      <c r="G46" s="13">
        <v>44648</v>
      </c>
      <c r="H46" s="25">
        <v>45744</v>
      </c>
      <c r="I46" s="1">
        <v>150</v>
      </c>
      <c r="J46" s="1">
        <f>($H46-$J$4)/365</f>
        <v>0.23835616438356164</v>
      </c>
      <c r="K46" s="1">
        <f>I46*J46</f>
        <v>35.753424657534246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7"/>
      <c r="X46" s="1">
        <f t="shared" si="1"/>
        <v>35.753424657534246</v>
      </c>
      <c r="Y46" s="12"/>
      <c r="Z46" s="12" t="s">
        <v>962</v>
      </c>
    </row>
    <row r="47" spans="1:26" s="7" customFormat="1" ht="19.5" customHeight="1" x14ac:dyDescent="0.25">
      <c r="A47" s="12" t="s">
        <v>310</v>
      </c>
      <c r="B47" s="12" t="s">
        <v>311</v>
      </c>
      <c r="C47" s="35" t="s">
        <v>312</v>
      </c>
      <c r="D47" s="12" t="s">
        <v>165</v>
      </c>
      <c r="E47" s="12" t="s">
        <v>44</v>
      </c>
      <c r="F47" s="12" t="s">
        <v>152</v>
      </c>
      <c r="G47" s="13">
        <v>44682</v>
      </c>
      <c r="H47" s="25"/>
      <c r="I47" s="1">
        <v>150</v>
      </c>
      <c r="J47" s="1">
        <v>1</v>
      </c>
      <c r="K47" s="1">
        <v>150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7"/>
      <c r="X47" s="1">
        <f t="shared" si="1"/>
        <v>150</v>
      </c>
      <c r="Y47" s="12"/>
      <c r="Z47" s="12" t="s">
        <v>962</v>
      </c>
    </row>
    <row r="48" spans="1:26" s="7" customFormat="1" ht="19.5" customHeight="1" x14ac:dyDescent="0.25">
      <c r="A48" s="12" t="s">
        <v>313</v>
      </c>
      <c r="B48" s="12" t="s">
        <v>314</v>
      </c>
      <c r="C48" s="35" t="s">
        <v>315</v>
      </c>
      <c r="D48" s="12" t="s">
        <v>59</v>
      </c>
      <c r="E48" s="12" t="s">
        <v>35</v>
      </c>
      <c r="F48" s="12" t="s">
        <v>398</v>
      </c>
      <c r="G48" s="13">
        <v>44713</v>
      </c>
      <c r="H48" s="25"/>
      <c r="I48" s="1">
        <v>150</v>
      </c>
      <c r="J48" s="1">
        <v>1</v>
      </c>
      <c r="K48" s="1">
        <v>150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7"/>
      <c r="X48" s="1">
        <f t="shared" si="1"/>
        <v>150</v>
      </c>
      <c r="Y48" s="12"/>
      <c r="Z48" s="12" t="s">
        <v>962</v>
      </c>
    </row>
    <row r="49" spans="1:26" s="7" customFormat="1" ht="19.5" customHeight="1" x14ac:dyDescent="0.25">
      <c r="A49" s="12" t="s">
        <v>900</v>
      </c>
      <c r="B49" s="12" t="s">
        <v>322</v>
      </c>
      <c r="C49" s="35" t="s">
        <v>323</v>
      </c>
      <c r="D49" s="12" t="s">
        <v>101</v>
      </c>
      <c r="E49" s="12" t="s">
        <v>287</v>
      </c>
      <c r="F49" s="12" t="s">
        <v>51</v>
      </c>
      <c r="G49" s="13">
        <v>45139</v>
      </c>
      <c r="H49" s="25">
        <v>46221</v>
      </c>
      <c r="I49" s="1">
        <v>150</v>
      </c>
      <c r="J49" s="1">
        <v>1</v>
      </c>
      <c r="K49" s="1">
        <v>150</v>
      </c>
      <c r="L49" s="1"/>
      <c r="M49" s="1">
        <v>100</v>
      </c>
      <c r="N49" s="1"/>
      <c r="O49" s="1"/>
      <c r="P49" s="1"/>
      <c r="Q49" s="1"/>
      <c r="R49" s="1"/>
      <c r="S49" s="1"/>
      <c r="T49" s="1"/>
      <c r="U49" s="1"/>
      <c r="V49" s="1"/>
      <c r="W49" s="47"/>
      <c r="X49" s="1">
        <f t="shared" si="1"/>
        <v>50</v>
      </c>
      <c r="Y49" s="12"/>
      <c r="Z49" s="12" t="s">
        <v>962</v>
      </c>
    </row>
    <row r="50" spans="1:26" s="7" customFormat="1" ht="19.5" customHeight="1" x14ac:dyDescent="0.25">
      <c r="A50" s="12" t="s">
        <v>327</v>
      </c>
      <c r="B50" s="12" t="s">
        <v>328</v>
      </c>
      <c r="C50" s="35" t="s">
        <v>329</v>
      </c>
      <c r="D50" s="12" t="s">
        <v>82</v>
      </c>
      <c r="E50" s="12" t="s">
        <v>330</v>
      </c>
      <c r="F50" s="12" t="s">
        <v>222</v>
      </c>
      <c r="G50" s="13">
        <v>44768</v>
      </c>
      <c r="H50" s="25">
        <v>46229</v>
      </c>
      <c r="I50" s="1">
        <v>150</v>
      </c>
      <c r="J50" s="1">
        <v>1</v>
      </c>
      <c r="K50" s="1">
        <v>150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7"/>
      <c r="X50" s="1">
        <f t="shared" si="1"/>
        <v>150</v>
      </c>
      <c r="Y50" s="12"/>
      <c r="Z50" s="12" t="s">
        <v>962</v>
      </c>
    </row>
    <row r="51" spans="1:26" s="7" customFormat="1" ht="19.5" customHeight="1" x14ac:dyDescent="0.25">
      <c r="A51" s="12" t="s">
        <v>331</v>
      </c>
      <c r="B51" s="12" t="s">
        <v>332</v>
      </c>
      <c r="C51" s="35" t="s">
        <v>333</v>
      </c>
      <c r="D51" s="12" t="s">
        <v>82</v>
      </c>
      <c r="E51" s="12" t="s">
        <v>151</v>
      </c>
      <c r="F51" s="12" t="s">
        <v>398</v>
      </c>
      <c r="G51" s="13">
        <v>44775</v>
      </c>
      <c r="H51" s="25"/>
      <c r="I51" s="1">
        <v>150</v>
      </c>
      <c r="J51" s="1">
        <v>1</v>
      </c>
      <c r="K51" s="1">
        <v>150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7"/>
      <c r="X51" s="1">
        <f t="shared" si="1"/>
        <v>150</v>
      </c>
      <c r="Y51" s="12"/>
      <c r="Z51" s="12" t="s">
        <v>962</v>
      </c>
    </row>
    <row r="52" spans="1:26" s="7" customFormat="1" ht="19.5" customHeight="1" x14ac:dyDescent="0.25">
      <c r="A52" s="12" t="s">
        <v>334</v>
      </c>
      <c r="B52" s="12" t="s">
        <v>335</v>
      </c>
      <c r="C52" s="35" t="s">
        <v>336</v>
      </c>
      <c r="D52" s="12" t="s">
        <v>59</v>
      </c>
      <c r="E52" s="12" t="s">
        <v>35</v>
      </c>
      <c r="F52" s="12" t="s">
        <v>337</v>
      </c>
      <c r="G52" s="13">
        <v>44771</v>
      </c>
      <c r="H52" s="13"/>
      <c r="I52" s="1">
        <v>150</v>
      </c>
      <c r="J52" s="1">
        <v>1</v>
      </c>
      <c r="K52" s="1">
        <v>150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7"/>
      <c r="X52" s="1">
        <f t="shared" si="1"/>
        <v>150</v>
      </c>
      <c r="Y52" s="12"/>
      <c r="Z52" s="12" t="s">
        <v>962</v>
      </c>
    </row>
    <row r="53" spans="1:26" s="7" customFormat="1" ht="19.5" customHeight="1" x14ac:dyDescent="0.25">
      <c r="A53" s="12" t="s">
        <v>338</v>
      </c>
      <c r="B53" s="12" t="s">
        <v>339</v>
      </c>
      <c r="C53" s="35" t="s">
        <v>340</v>
      </c>
      <c r="D53" s="12" t="s">
        <v>43</v>
      </c>
      <c r="E53" s="12" t="s">
        <v>341</v>
      </c>
      <c r="F53" s="12" t="s">
        <v>152</v>
      </c>
      <c r="G53" s="13">
        <v>44788</v>
      </c>
      <c r="H53" s="13">
        <v>45869</v>
      </c>
      <c r="I53" s="1">
        <v>150</v>
      </c>
      <c r="J53" s="1">
        <f t="shared" ref="J53:J54" si="2">($H53-$J$4)/365</f>
        <v>0.58082191780821912</v>
      </c>
      <c r="K53" s="1">
        <f t="shared" ref="K53:K54" si="3">I53*J53</f>
        <v>87.123287671232873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7"/>
      <c r="X53" s="1">
        <f t="shared" si="1"/>
        <v>87.123287671232873</v>
      </c>
      <c r="Y53" s="12"/>
      <c r="Z53" s="12" t="s">
        <v>962</v>
      </c>
    </row>
    <row r="54" spans="1:26" s="7" customFormat="1" ht="19.5" customHeight="1" x14ac:dyDescent="0.25">
      <c r="A54" s="12" t="s">
        <v>342</v>
      </c>
      <c r="B54" s="12" t="s">
        <v>343</v>
      </c>
      <c r="C54" s="35" t="s">
        <v>344</v>
      </c>
      <c r="D54" s="12" t="s">
        <v>43</v>
      </c>
      <c r="E54" s="12" t="s">
        <v>345</v>
      </c>
      <c r="F54" s="12" t="s">
        <v>152</v>
      </c>
      <c r="G54" s="13">
        <v>44805</v>
      </c>
      <c r="H54" s="13">
        <v>45869</v>
      </c>
      <c r="I54" s="1">
        <v>150</v>
      </c>
      <c r="J54" s="1">
        <f t="shared" si="2"/>
        <v>0.58082191780821912</v>
      </c>
      <c r="K54" s="1">
        <f t="shared" si="3"/>
        <v>87.123287671232873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7"/>
      <c r="X54" s="1">
        <f t="shared" si="1"/>
        <v>87.123287671232873</v>
      </c>
      <c r="Y54" s="12"/>
      <c r="Z54" s="12" t="s">
        <v>962</v>
      </c>
    </row>
    <row r="55" spans="1:26" s="7" customFormat="1" ht="19.5" customHeight="1" x14ac:dyDescent="0.25">
      <c r="A55" s="12" t="s">
        <v>346</v>
      </c>
      <c r="B55" s="12" t="s">
        <v>347</v>
      </c>
      <c r="C55" s="35" t="s">
        <v>348</v>
      </c>
      <c r="D55" s="12" t="s">
        <v>43</v>
      </c>
      <c r="E55" s="12" t="s">
        <v>106</v>
      </c>
      <c r="F55" s="12" t="s">
        <v>45</v>
      </c>
      <c r="G55" s="13">
        <v>44805</v>
      </c>
      <c r="H55" s="25"/>
      <c r="I55" s="1">
        <v>150</v>
      </c>
      <c r="J55" s="1">
        <v>1</v>
      </c>
      <c r="K55" s="1">
        <v>150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7"/>
      <c r="X55" s="1">
        <f t="shared" si="1"/>
        <v>150</v>
      </c>
      <c r="Y55" s="12"/>
      <c r="Z55" s="12" t="s">
        <v>962</v>
      </c>
    </row>
    <row r="56" spans="1:26" s="7" customFormat="1" ht="19.5" customHeight="1" x14ac:dyDescent="0.25">
      <c r="A56" s="12" t="s">
        <v>352</v>
      </c>
      <c r="B56" s="12" t="s">
        <v>353</v>
      </c>
      <c r="C56" s="35" t="s">
        <v>354</v>
      </c>
      <c r="D56" s="12" t="s">
        <v>82</v>
      </c>
      <c r="E56" s="12" t="s">
        <v>355</v>
      </c>
      <c r="F56" s="12" t="s">
        <v>102</v>
      </c>
      <c r="G56" s="13">
        <v>44818</v>
      </c>
      <c r="H56" s="25">
        <v>45914</v>
      </c>
      <c r="I56" s="1">
        <v>150</v>
      </c>
      <c r="J56" s="1">
        <f>($H56-$J$4)/365</f>
        <v>0.70410958904109588</v>
      </c>
      <c r="K56" s="1">
        <f>I56*J56</f>
        <v>105.61643835616438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7"/>
      <c r="X56" s="1">
        <f t="shared" si="1"/>
        <v>105.61643835616438</v>
      </c>
      <c r="Y56" s="12"/>
      <c r="Z56" s="12" t="s">
        <v>962</v>
      </c>
    </row>
    <row r="57" spans="1:26" s="7" customFormat="1" ht="19.5" customHeight="1" x14ac:dyDescent="0.25">
      <c r="A57" s="12" t="s">
        <v>356</v>
      </c>
      <c r="B57" s="12" t="s">
        <v>357</v>
      </c>
      <c r="C57" s="35" t="s">
        <v>358</v>
      </c>
      <c r="D57" s="12" t="s">
        <v>67</v>
      </c>
      <c r="E57" s="12" t="s">
        <v>151</v>
      </c>
      <c r="F57" s="12" t="s">
        <v>439</v>
      </c>
      <c r="G57" s="13">
        <v>44818</v>
      </c>
      <c r="H57" s="25"/>
      <c r="I57" s="1">
        <v>150</v>
      </c>
      <c r="J57" s="1">
        <v>1</v>
      </c>
      <c r="K57" s="1">
        <v>150</v>
      </c>
      <c r="L57" s="1"/>
      <c r="M57" s="1">
        <v>150</v>
      </c>
      <c r="N57" s="1"/>
      <c r="O57" s="1"/>
      <c r="P57" s="1"/>
      <c r="Q57" s="1"/>
      <c r="R57" s="1"/>
      <c r="S57" s="1"/>
      <c r="T57" s="1"/>
      <c r="U57" s="1"/>
      <c r="V57" s="1"/>
      <c r="W57" s="47"/>
      <c r="X57" s="1">
        <f t="shared" si="1"/>
        <v>0</v>
      </c>
      <c r="Y57" s="12"/>
      <c r="Z57" s="12" t="s">
        <v>962</v>
      </c>
    </row>
    <row r="58" spans="1:26" s="7" customFormat="1" ht="19.5" customHeight="1" x14ac:dyDescent="0.25">
      <c r="A58" s="12" t="s">
        <v>363</v>
      </c>
      <c r="B58" s="12" t="s">
        <v>364</v>
      </c>
      <c r="C58" s="35" t="s">
        <v>365</v>
      </c>
      <c r="D58" s="12" t="s">
        <v>67</v>
      </c>
      <c r="E58" s="12" t="s">
        <v>151</v>
      </c>
      <c r="F58" s="12" t="s">
        <v>841</v>
      </c>
      <c r="G58" s="13">
        <v>44830</v>
      </c>
      <c r="H58" s="25"/>
      <c r="I58" s="1">
        <v>150</v>
      </c>
      <c r="J58" s="1">
        <v>1</v>
      </c>
      <c r="K58" s="1">
        <v>150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7"/>
      <c r="X58" s="1">
        <f t="shared" si="1"/>
        <v>150</v>
      </c>
      <c r="Y58" s="12"/>
      <c r="Z58" s="12" t="s">
        <v>962</v>
      </c>
    </row>
    <row r="59" spans="1:26" s="7" customFormat="1" ht="19.5" customHeight="1" x14ac:dyDescent="0.25">
      <c r="A59" s="12" t="s">
        <v>366</v>
      </c>
      <c r="B59" s="12" t="s">
        <v>367</v>
      </c>
      <c r="C59" s="35" t="s">
        <v>368</v>
      </c>
      <c r="D59" s="12" t="s">
        <v>34</v>
      </c>
      <c r="E59" s="12" t="s">
        <v>35</v>
      </c>
      <c r="F59" s="12" t="s">
        <v>337</v>
      </c>
      <c r="G59" s="13">
        <v>44837</v>
      </c>
      <c r="H59" s="25"/>
      <c r="I59" s="1">
        <v>150</v>
      </c>
      <c r="J59" s="1">
        <v>1</v>
      </c>
      <c r="K59" s="1">
        <v>150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7"/>
      <c r="X59" s="1">
        <f t="shared" si="1"/>
        <v>150</v>
      </c>
      <c r="Y59" s="12"/>
      <c r="Z59" s="12" t="s">
        <v>962</v>
      </c>
    </row>
    <row r="60" spans="1:26" s="7" customFormat="1" ht="19.5" customHeight="1" x14ac:dyDescent="0.25">
      <c r="A60" s="12" t="s">
        <v>373</v>
      </c>
      <c r="B60" s="12" t="s">
        <v>374</v>
      </c>
      <c r="C60" s="35" t="s">
        <v>375</v>
      </c>
      <c r="D60" s="12" t="s">
        <v>59</v>
      </c>
      <c r="E60" s="12" t="s">
        <v>359</v>
      </c>
      <c r="F60" s="12" t="s">
        <v>102</v>
      </c>
      <c r="G60" s="13">
        <v>44866</v>
      </c>
      <c r="H60" s="25">
        <v>45962</v>
      </c>
      <c r="I60" s="1">
        <v>150</v>
      </c>
      <c r="J60" s="1">
        <f>($H60-$J$4)/365</f>
        <v>0.83561643835616439</v>
      </c>
      <c r="K60" s="1">
        <f>I60*J60</f>
        <v>125.34246575342466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7"/>
      <c r="X60" s="1">
        <f t="shared" si="1"/>
        <v>125.34246575342466</v>
      </c>
      <c r="Y60" s="12"/>
      <c r="Z60" s="12" t="s">
        <v>962</v>
      </c>
    </row>
    <row r="61" spans="1:26" s="7" customFormat="1" ht="19.5" customHeight="1" x14ac:dyDescent="0.25">
      <c r="A61" s="12" t="s">
        <v>376</v>
      </c>
      <c r="B61" s="12" t="s">
        <v>377</v>
      </c>
      <c r="C61" s="35" t="s">
        <v>378</v>
      </c>
      <c r="D61" s="12" t="s">
        <v>59</v>
      </c>
      <c r="E61" s="12" t="s">
        <v>359</v>
      </c>
      <c r="F61" s="12" t="s">
        <v>102</v>
      </c>
      <c r="G61" s="13">
        <v>44970</v>
      </c>
      <c r="H61" s="13">
        <v>46022</v>
      </c>
      <c r="I61" s="1">
        <v>150</v>
      </c>
      <c r="J61" s="1">
        <v>1</v>
      </c>
      <c r="K61" s="1">
        <v>150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7"/>
      <c r="X61" s="1">
        <f t="shared" ref="X61:X82" si="4">K61-(SUM(L61:W61))</f>
        <v>150</v>
      </c>
      <c r="Y61" s="12"/>
      <c r="Z61" s="12" t="s">
        <v>962</v>
      </c>
    </row>
    <row r="62" spans="1:26" s="7" customFormat="1" ht="19.5" customHeight="1" x14ac:dyDescent="0.25">
      <c r="A62" s="12" t="s">
        <v>424</v>
      </c>
      <c r="B62" s="12" t="s">
        <v>425</v>
      </c>
      <c r="C62" s="30" t="s">
        <v>939</v>
      </c>
      <c r="D62" s="12" t="s">
        <v>59</v>
      </c>
      <c r="E62" s="12" t="s">
        <v>359</v>
      </c>
      <c r="F62" s="12" t="s">
        <v>102</v>
      </c>
      <c r="G62" s="13">
        <v>44986</v>
      </c>
      <c r="H62" s="13">
        <v>45716</v>
      </c>
      <c r="I62" s="1">
        <v>150</v>
      </c>
      <c r="J62" s="1">
        <f t="shared" ref="J62:J66" si="5">($H62-$J$4)/365</f>
        <v>0.16164383561643836</v>
      </c>
      <c r="K62" s="1">
        <f t="shared" ref="K62:K66" si="6">I62*J62</f>
        <v>24.246575342465754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7"/>
      <c r="X62" s="1">
        <f t="shared" si="4"/>
        <v>24.246575342465754</v>
      </c>
      <c r="Y62" s="12"/>
      <c r="Z62" s="12" t="s">
        <v>962</v>
      </c>
    </row>
    <row r="63" spans="1:26" s="7" customFormat="1" ht="19.5" customHeight="1" x14ac:dyDescent="0.25">
      <c r="A63" s="12" t="s">
        <v>387</v>
      </c>
      <c r="B63" s="12" t="s">
        <v>388</v>
      </c>
      <c r="C63" s="35" t="s">
        <v>389</v>
      </c>
      <c r="D63" s="12" t="s">
        <v>82</v>
      </c>
      <c r="E63" s="12" t="s">
        <v>390</v>
      </c>
      <c r="F63" s="12" t="s">
        <v>45</v>
      </c>
      <c r="G63" s="13">
        <v>45005</v>
      </c>
      <c r="H63" s="13">
        <v>45735</v>
      </c>
      <c r="I63" s="1">
        <v>150</v>
      </c>
      <c r="J63" s="1">
        <f t="shared" si="5"/>
        <v>0.21369863013698631</v>
      </c>
      <c r="K63" s="1">
        <f t="shared" si="6"/>
        <v>32.054794520547944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7"/>
      <c r="X63" s="1">
        <f t="shared" si="4"/>
        <v>32.054794520547944</v>
      </c>
      <c r="Y63" s="12"/>
      <c r="Z63" s="12" t="s">
        <v>962</v>
      </c>
    </row>
    <row r="64" spans="1:26" s="7" customFormat="1" ht="19.5" customHeight="1" x14ac:dyDescent="0.25">
      <c r="A64" s="11" t="s">
        <v>837</v>
      </c>
      <c r="B64" s="12" t="s">
        <v>838</v>
      </c>
      <c r="C64" s="30" t="s">
        <v>940</v>
      </c>
      <c r="D64" s="12" t="s">
        <v>165</v>
      </c>
      <c r="E64" s="12" t="s">
        <v>359</v>
      </c>
      <c r="F64" s="12" t="s">
        <v>102</v>
      </c>
      <c r="G64" s="13">
        <v>45022</v>
      </c>
      <c r="H64" s="13">
        <v>45752</v>
      </c>
      <c r="I64" s="1">
        <v>150</v>
      </c>
      <c r="J64" s="1">
        <f t="shared" si="5"/>
        <v>0.26027397260273971</v>
      </c>
      <c r="K64" s="1">
        <f t="shared" si="6"/>
        <v>39.041095890410958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7"/>
      <c r="X64" s="1">
        <f t="shared" si="4"/>
        <v>39.041095890410958</v>
      </c>
      <c r="Y64" s="12"/>
      <c r="Z64" s="12" t="s">
        <v>962</v>
      </c>
    </row>
    <row r="65" spans="1:26" s="7" customFormat="1" ht="19.5" customHeight="1" x14ac:dyDescent="0.25">
      <c r="A65" s="12" t="s">
        <v>394</v>
      </c>
      <c r="B65" s="12" t="s">
        <v>395</v>
      </c>
      <c r="C65" s="35" t="s">
        <v>396</v>
      </c>
      <c r="D65" s="12" t="s">
        <v>210</v>
      </c>
      <c r="E65" s="12" t="s">
        <v>397</v>
      </c>
      <c r="F65" s="12" t="s">
        <v>398</v>
      </c>
      <c r="G65" s="13">
        <v>45083</v>
      </c>
      <c r="H65" s="13">
        <v>45813</v>
      </c>
      <c r="I65" s="1">
        <v>150</v>
      </c>
      <c r="J65" s="1">
        <f t="shared" si="5"/>
        <v>0.42739726027397262</v>
      </c>
      <c r="K65" s="1">
        <f t="shared" si="6"/>
        <v>64.109589041095887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7"/>
      <c r="X65" s="1">
        <f t="shared" si="4"/>
        <v>64.109589041095887</v>
      </c>
      <c r="Y65" s="12"/>
      <c r="Z65" s="12" t="s">
        <v>962</v>
      </c>
    </row>
    <row r="66" spans="1:26" s="7" customFormat="1" ht="19.5" customHeight="1" x14ac:dyDescent="0.25">
      <c r="A66" s="12" t="s">
        <v>421</v>
      </c>
      <c r="B66" s="12" t="s">
        <v>422</v>
      </c>
      <c r="C66" s="30" t="s">
        <v>423</v>
      </c>
      <c r="D66" s="12" t="s">
        <v>82</v>
      </c>
      <c r="E66" s="12" t="s">
        <v>151</v>
      </c>
      <c r="F66" s="12" t="s">
        <v>969</v>
      </c>
      <c r="G66" s="13">
        <v>45131</v>
      </c>
      <c r="H66" s="13">
        <v>45861</v>
      </c>
      <c r="I66" s="1">
        <v>150</v>
      </c>
      <c r="J66" s="1">
        <f t="shared" si="5"/>
        <v>0.55890410958904113</v>
      </c>
      <c r="K66" s="1">
        <f t="shared" si="6"/>
        <v>83.835616438356169</v>
      </c>
      <c r="L66" s="26"/>
      <c r="M66" s="1"/>
      <c r="N66" s="1"/>
      <c r="O66" s="1"/>
      <c r="P66" s="1"/>
      <c r="Q66" s="1"/>
      <c r="R66" s="1"/>
      <c r="S66" s="1"/>
      <c r="T66" s="1"/>
      <c r="U66" s="1"/>
      <c r="V66" s="1"/>
      <c r="W66" s="47"/>
      <c r="X66" s="1">
        <f t="shared" si="4"/>
        <v>83.835616438356169</v>
      </c>
      <c r="Y66" s="12"/>
      <c r="Z66" s="12" t="s">
        <v>962</v>
      </c>
    </row>
    <row r="67" spans="1:26" s="7" customFormat="1" ht="19.5" customHeight="1" x14ac:dyDescent="0.25">
      <c r="A67" s="11" t="s">
        <v>399</v>
      </c>
      <c r="B67" s="12" t="s">
        <v>400</v>
      </c>
      <c r="C67" s="35" t="s">
        <v>401</v>
      </c>
      <c r="D67" s="12" t="s">
        <v>82</v>
      </c>
      <c r="E67" s="12" t="s">
        <v>972</v>
      </c>
      <c r="F67" s="12" t="s">
        <v>152</v>
      </c>
      <c r="G67" s="13">
        <v>45200</v>
      </c>
      <c r="H67" s="13"/>
      <c r="I67" s="1">
        <v>150</v>
      </c>
      <c r="J67" s="1">
        <v>1</v>
      </c>
      <c r="K67" s="1">
        <v>150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7"/>
      <c r="X67" s="1">
        <f t="shared" si="4"/>
        <v>150</v>
      </c>
      <c r="Y67" s="12"/>
      <c r="Z67" s="12" t="s">
        <v>962</v>
      </c>
    </row>
    <row r="68" spans="1:26" s="7" customFormat="1" ht="19.5" customHeight="1" x14ac:dyDescent="0.25">
      <c r="A68" s="27" t="s">
        <v>432</v>
      </c>
      <c r="B68" s="28" t="s">
        <v>433</v>
      </c>
      <c r="C68" s="30" t="s">
        <v>941</v>
      </c>
      <c r="D68" s="28" t="s">
        <v>59</v>
      </c>
      <c r="E68" s="28" t="s">
        <v>35</v>
      </c>
      <c r="F68" s="28" t="s">
        <v>55</v>
      </c>
      <c r="G68" s="29">
        <v>45229</v>
      </c>
      <c r="H68" s="29">
        <v>45959</v>
      </c>
      <c r="I68" s="1">
        <v>150</v>
      </c>
      <c r="J68" s="1">
        <f t="shared" ref="J68:J69" si="7">($H68-$J$4)/365</f>
        <v>0.82739726027397265</v>
      </c>
      <c r="K68" s="1">
        <f t="shared" ref="K68:K69" si="8">I68*J68</f>
        <v>124.1095890410959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48"/>
      <c r="X68" s="1">
        <f t="shared" si="4"/>
        <v>124.1095890410959</v>
      </c>
      <c r="Y68" s="30"/>
      <c r="Z68" s="12" t="s">
        <v>962</v>
      </c>
    </row>
    <row r="69" spans="1:26" s="7" customFormat="1" ht="19.5" customHeight="1" x14ac:dyDescent="0.25">
      <c r="A69" s="11" t="s">
        <v>864</v>
      </c>
      <c r="B69" s="12" t="s">
        <v>865</v>
      </c>
      <c r="C69" s="36" t="s">
        <v>868</v>
      </c>
      <c r="D69" s="12" t="s">
        <v>165</v>
      </c>
      <c r="E69" s="12" t="s">
        <v>35</v>
      </c>
      <c r="F69" s="18" t="s">
        <v>841</v>
      </c>
      <c r="G69" s="15">
        <v>45413</v>
      </c>
      <c r="H69" s="13">
        <v>46009</v>
      </c>
      <c r="I69" s="1">
        <v>150</v>
      </c>
      <c r="J69" s="1">
        <f t="shared" si="7"/>
        <v>0.96438356164383565</v>
      </c>
      <c r="K69" s="1">
        <f t="shared" si="8"/>
        <v>144.65753424657535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7"/>
      <c r="X69" s="1">
        <f t="shared" si="4"/>
        <v>144.65753424657535</v>
      </c>
      <c r="Y69" s="12"/>
      <c r="Z69" s="12" t="s">
        <v>962</v>
      </c>
    </row>
    <row r="70" spans="1:26" s="7" customFormat="1" ht="19.5" customHeight="1" x14ac:dyDescent="0.25">
      <c r="A70" s="11" t="s">
        <v>866</v>
      </c>
      <c r="B70" s="12" t="s">
        <v>867</v>
      </c>
      <c r="C70" s="36" t="s">
        <v>869</v>
      </c>
      <c r="D70" s="12" t="s">
        <v>82</v>
      </c>
      <c r="E70" s="12" t="s">
        <v>870</v>
      </c>
      <c r="F70" s="18" t="s">
        <v>51</v>
      </c>
      <c r="G70" s="15">
        <v>45306</v>
      </c>
      <c r="H70" s="13">
        <v>46036</v>
      </c>
      <c r="I70" s="1">
        <v>150</v>
      </c>
      <c r="J70" s="1">
        <v>1</v>
      </c>
      <c r="K70" s="1">
        <v>150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7"/>
      <c r="X70" s="1">
        <f t="shared" si="4"/>
        <v>150</v>
      </c>
      <c r="Y70" s="12"/>
      <c r="Z70" s="12" t="s">
        <v>962</v>
      </c>
    </row>
    <row r="71" spans="1:26" s="7" customFormat="1" ht="19.5" customHeight="1" x14ac:dyDescent="0.25">
      <c r="A71" s="11" t="s">
        <v>436</v>
      </c>
      <c r="B71" s="12" t="s">
        <v>437</v>
      </c>
      <c r="C71" s="35" t="s">
        <v>973</v>
      </c>
      <c r="D71" s="12" t="s">
        <v>210</v>
      </c>
      <c r="E71" s="12" t="s">
        <v>438</v>
      </c>
      <c r="F71" s="12" t="s">
        <v>439</v>
      </c>
      <c r="G71" s="13">
        <v>45293</v>
      </c>
      <c r="H71" s="13">
        <v>46023</v>
      </c>
      <c r="I71" s="1">
        <v>150</v>
      </c>
      <c r="J71" s="1">
        <v>1</v>
      </c>
      <c r="K71" s="1">
        <v>150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7"/>
      <c r="X71" s="1">
        <f t="shared" si="4"/>
        <v>150</v>
      </c>
      <c r="Y71" s="12"/>
      <c r="Z71" s="12" t="s">
        <v>962</v>
      </c>
    </row>
    <row r="72" spans="1:26" s="7" customFormat="1" ht="19.5" customHeight="1" x14ac:dyDescent="0.25">
      <c r="A72" s="11" t="s">
        <v>871</v>
      </c>
      <c r="B72" s="12" t="s">
        <v>872</v>
      </c>
      <c r="C72" s="36" t="s">
        <v>875</v>
      </c>
      <c r="D72" s="12" t="s">
        <v>82</v>
      </c>
      <c r="E72" s="12" t="s">
        <v>151</v>
      </c>
      <c r="F72" s="18" t="s">
        <v>337</v>
      </c>
      <c r="G72" s="15">
        <v>45323</v>
      </c>
      <c r="H72" s="13">
        <v>46235</v>
      </c>
      <c r="I72" s="1">
        <v>150</v>
      </c>
      <c r="J72" s="1">
        <v>1</v>
      </c>
      <c r="K72" s="1">
        <v>150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7"/>
      <c r="X72" s="1">
        <f t="shared" si="4"/>
        <v>150</v>
      </c>
      <c r="Y72" s="12"/>
      <c r="Z72" s="12" t="s">
        <v>962</v>
      </c>
    </row>
    <row r="73" spans="1:26" s="7" customFormat="1" ht="19.5" customHeight="1" x14ac:dyDescent="0.25">
      <c r="A73" s="11" t="s">
        <v>852</v>
      </c>
      <c r="B73" s="12" t="s">
        <v>853</v>
      </c>
      <c r="C73" s="37" t="s">
        <v>974</v>
      </c>
      <c r="D73" s="12" t="s">
        <v>43</v>
      </c>
      <c r="E73" s="12" t="s">
        <v>345</v>
      </c>
      <c r="F73" s="12" t="s">
        <v>152</v>
      </c>
      <c r="G73" s="13">
        <v>45397</v>
      </c>
      <c r="H73" s="13">
        <v>45761</v>
      </c>
      <c r="I73" s="1">
        <v>150</v>
      </c>
      <c r="J73" s="1">
        <f>($H73-$J$4)/365</f>
        <v>0.28493150684931506</v>
      </c>
      <c r="K73" s="1">
        <f>I73*J73</f>
        <v>42.739726027397261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7"/>
      <c r="X73" s="1">
        <f t="shared" si="4"/>
        <v>42.739726027397261</v>
      </c>
      <c r="Y73" s="12"/>
      <c r="Z73" s="12" t="s">
        <v>962</v>
      </c>
    </row>
    <row r="74" spans="1:26" s="7" customFormat="1" ht="18" customHeight="1" x14ac:dyDescent="0.25">
      <c r="A74" s="11" t="s">
        <v>835</v>
      </c>
      <c r="B74" s="12" t="s">
        <v>836</v>
      </c>
      <c r="C74" s="35" t="s">
        <v>975</v>
      </c>
      <c r="D74" s="12" t="s">
        <v>82</v>
      </c>
      <c r="E74" s="12" t="s">
        <v>151</v>
      </c>
      <c r="F74" s="12" t="s">
        <v>398</v>
      </c>
      <c r="G74" s="13">
        <v>45369</v>
      </c>
      <c r="H74" s="13">
        <v>46283</v>
      </c>
      <c r="I74" s="1">
        <v>150</v>
      </c>
      <c r="J74" s="1">
        <v>1</v>
      </c>
      <c r="K74" s="1">
        <v>150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7"/>
      <c r="X74" s="1">
        <f t="shared" si="4"/>
        <v>150</v>
      </c>
      <c r="Y74" s="12"/>
      <c r="Z74" s="12" t="s">
        <v>962</v>
      </c>
    </row>
    <row r="75" spans="1:26" s="7" customFormat="1" ht="19.5" customHeight="1" x14ac:dyDescent="0.25">
      <c r="A75" s="11" t="s">
        <v>968</v>
      </c>
      <c r="B75" s="12" t="s">
        <v>862</v>
      </c>
      <c r="C75" s="36" t="s">
        <v>938</v>
      </c>
      <c r="D75" s="12" t="s">
        <v>82</v>
      </c>
      <c r="E75" s="12" t="s">
        <v>151</v>
      </c>
      <c r="F75" s="18" t="s">
        <v>102</v>
      </c>
      <c r="G75" s="15">
        <v>45567</v>
      </c>
      <c r="H75" s="13">
        <v>45688</v>
      </c>
      <c r="I75" s="1">
        <v>150</v>
      </c>
      <c r="J75" s="1">
        <f>($H75-$J$4)/365</f>
        <v>8.4931506849315067E-2</v>
      </c>
      <c r="K75" s="1">
        <f>I75*J75</f>
        <v>12.739726027397261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7"/>
      <c r="X75" s="1">
        <f>K75-(SUM(L75:W75))</f>
        <v>12.739726027397261</v>
      </c>
      <c r="Y75" s="12"/>
      <c r="Z75" s="12" t="s">
        <v>962</v>
      </c>
    </row>
    <row r="76" spans="1:26" s="7" customFormat="1" ht="19.5" customHeight="1" x14ac:dyDescent="0.25">
      <c r="A76" s="11" t="s">
        <v>856</v>
      </c>
      <c r="B76" s="12" t="s">
        <v>857</v>
      </c>
      <c r="C76" s="38" t="s">
        <v>942</v>
      </c>
      <c r="D76" s="12" t="s">
        <v>165</v>
      </c>
      <c r="E76" s="12" t="s">
        <v>35</v>
      </c>
      <c r="F76" s="18" t="s">
        <v>841</v>
      </c>
      <c r="G76" s="13">
        <v>45418</v>
      </c>
      <c r="H76" s="13">
        <v>46147</v>
      </c>
      <c r="I76" s="1">
        <v>150</v>
      </c>
      <c r="J76" s="1">
        <v>1</v>
      </c>
      <c r="K76" s="1">
        <v>150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7"/>
      <c r="X76" s="1">
        <f t="shared" si="4"/>
        <v>150</v>
      </c>
      <c r="Y76" s="12"/>
      <c r="Z76" s="12" t="s">
        <v>962</v>
      </c>
    </row>
    <row r="77" spans="1:26" s="7" customFormat="1" ht="19.5" customHeight="1" x14ac:dyDescent="0.25">
      <c r="A77" s="11" t="s">
        <v>858</v>
      </c>
      <c r="B77" s="12" t="s">
        <v>859</v>
      </c>
      <c r="C77" s="38" t="s">
        <v>943</v>
      </c>
      <c r="D77" s="12" t="s">
        <v>82</v>
      </c>
      <c r="E77" s="12" t="s">
        <v>151</v>
      </c>
      <c r="F77" s="18" t="s">
        <v>398</v>
      </c>
      <c r="G77" s="13">
        <v>45414</v>
      </c>
      <c r="H77" s="13">
        <v>46143</v>
      </c>
      <c r="I77" s="1">
        <v>150</v>
      </c>
      <c r="J77" s="1">
        <v>1</v>
      </c>
      <c r="K77" s="1">
        <v>150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7"/>
      <c r="X77" s="1">
        <f t="shared" si="4"/>
        <v>150</v>
      </c>
      <c r="Y77" s="12"/>
      <c r="Z77" s="12" t="s">
        <v>962</v>
      </c>
    </row>
    <row r="78" spans="1:26" s="7" customFormat="1" ht="19.75" customHeight="1" x14ac:dyDescent="0.25">
      <c r="A78" s="11" t="s">
        <v>873</v>
      </c>
      <c r="B78" s="12" t="s">
        <v>874</v>
      </c>
      <c r="C78" s="36" t="s">
        <v>876</v>
      </c>
      <c r="D78" s="12" t="s">
        <v>165</v>
      </c>
      <c r="E78" s="12" t="s">
        <v>35</v>
      </c>
      <c r="F78" s="18" t="s">
        <v>55</v>
      </c>
      <c r="G78" s="15">
        <v>45414</v>
      </c>
      <c r="H78" s="13">
        <v>46143</v>
      </c>
      <c r="I78" s="1">
        <v>150</v>
      </c>
      <c r="J78" s="1">
        <v>1</v>
      </c>
      <c r="K78" s="1">
        <v>150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7"/>
      <c r="X78" s="1">
        <f t="shared" si="4"/>
        <v>150</v>
      </c>
      <c r="Y78" s="12"/>
      <c r="Z78" s="12" t="s">
        <v>962</v>
      </c>
    </row>
    <row r="79" spans="1:26" s="7" customFormat="1" ht="19.75" customHeight="1" x14ac:dyDescent="0.25">
      <c r="A79" s="11" t="s">
        <v>957</v>
      </c>
      <c r="B79" s="12" t="s">
        <v>958</v>
      </c>
      <c r="C79" s="43" t="s">
        <v>976</v>
      </c>
      <c r="D79" s="12" t="s">
        <v>82</v>
      </c>
      <c r="E79" s="12" t="s">
        <v>151</v>
      </c>
      <c r="F79" s="31" t="s">
        <v>74</v>
      </c>
      <c r="G79" s="15">
        <v>45566</v>
      </c>
      <c r="H79" s="13">
        <v>45747</v>
      </c>
      <c r="I79" s="1">
        <v>150</v>
      </c>
      <c r="J79" s="1">
        <f t="shared" ref="J79:J81" si="9">($H79-$J$4)/365</f>
        <v>0.24657534246575341</v>
      </c>
      <c r="K79" s="1">
        <f t="shared" ref="K79:K81" si="10">I79*J79</f>
        <v>36.986301369863014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7"/>
      <c r="X79" s="1">
        <f>K79-(SUM(L79:W79))</f>
        <v>36.986301369863014</v>
      </c>
      <c r="Y79" s="12"/>
      <c r="Z79" s="12" t="s">
        <v>962</v>
      </c>
    </row>
    <row r="80" spans="1:26" s="7" customFormat="1" ht="19.75" customHeight="1" x14ac:dyDescent="0.25">
      <c r="A80" s="11" t="s">
        <v>908</v>
      </c>
      <c r="B80" s="12" t="s">
        <v>909</v>
      </c>
      <c r="C80" s="36" t="s">
        <v>944</v>
      </c>
      <c r="D80" s="12" t="s">
        <v>82</v>
      </c>
      <c r="E80" s="12" t="s">
        <v>863</v>
      </c>
      <c r="F80" s="31" t="s">
        <v>337</v>
      </c>
      <c r="G80" s="15">
        <v>45593</v>
      </c>
      <c r="H80" s="13">
        <v>45774</v>
      </c>
      <c r="I80" s="1">
        <v>150</v>
      </c>
      <c r="J80" s="1">
        <f t="shared" si="9"/>
        <v>0.32054794520547947</v>
      </c>
      <c r="K80" s="1">
        <f t="shared" si="10"/>
        <v>48.082191780821923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7"/>
      <c r="X80" s="1">
        <f t="shared" si="4"/>
        <v>48.082191780821923</v>
      </c>
      <c r="Y80" s="12"/>
      <c r="Z80" s="12" t="s">
        <v>962</v>
      </c>
    </row>
    <row r="81" spans="1:26" s="7" customFormat="1" ht="19.75" customHeight="1" x14ac:dyDescent="0.25">
      <c r="A81" s="11" t="s">
        <v>979</v>
      </c>
      <c r="B81" s="12" t="s">
        <v>980</v>
      </c>
      <c r="C81" s="36" t="s">
        <v>977</v>
      </c>
      <c r="D81" s="12" t="s">
        <v>82</v>
      </c>
      <c r="E81" s="12" t="s">
        <v>863</v>
      </c>
      <c r="F81" s="31" t="s">
        <v>841</v>
      </c>
      <c r="G81" s="15">
        <v>45649</v>
      </c>
      <c r="H81" s="13">
        <v>45830</v>
      </c>
      <c r="I81" s="1">
        <v>150</v>
      </c>
      <c r="J81" s="1">
        <f t="shared" si="9"/>
        <v>0.47397260273972602</v>
      </c>
      <c r="K81" s="1">
        <f t="shared" si="10"/>
        <v>71.095890410958901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7"/>
      <c r="X81" s="1">
        <f t="shared" si="4"/>
        <v>71.095890410958901</v>
      </c>
      <c r="Y81" s="12"/>
      <c r="Z81" s="12" t="s">
        <v>962</v>
      </c>
    </row>
    <row r="82" spans="1:26" s="7" customFormat="1" ht="19.75" customHeight="1" x14ac:dyDescent="0.25">
      <c r="A82" s="11" t="s">
        <v>981</v>
      </c>
      <c r="B82" s="12" t="s">
        <v>982</v>
      </c>
      <c r="C82" s="36" t="s">
        <v>978</v>
      </c>
      <c r="D82" s="12" t="s">
        <v>59</v>
      </c>
      <c r="E82" s="12" t="s">
        <v>359</v>
      </c>
      <c r="F82" s="31" t="s">
        <v>102</v>
      </c>
      <c r="G82" s="15">
        <v>45659</v>
      </c>
      <c r="H82" s="13">
        <v>46388</v>
      </c>
      <c r="I82" s="1">
        <v>150</v>
      </c>
      <c r="J82" s="1">
        <v>0.99726027397260275</v>
      </c>
      <c r="K82" s="1">
        <v>1495.8904109589041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7"/>
      <c r="X82" s="1">
        <f t="shared" si="4"/>
        <v>1495.8904109589041</v>
      </c>
      <c r="Y82" s="12"/>
      <c r="Z82" s="12" t="s">
        <v>962</v>
      </c>
    </row>
    <row r="83" spans="1:26" s="7" customFormat="1" ht="19.75" customHeight="1" x14ac:dyDescent="0.25">
      <c r="A83" s="12" t="s">
        <v>31</v>
      </c>
      <c r="B83" s="12" t="s">
        <v>32</v>
      </c>
      <c r="C83" s="35" t="s">
        <v>33</v>
      </c>
      <c r="D83" s="12" t="s">
        <v>43</v>
      </c>
      <c r="E83" s="12" t="s">
        <v>35</v>
      </c>
      <c r="F83" s="12" t="s">
        <v>36</v>
      </c>
      <c r="G83" s="13">
        <v>40700</v>
      </c>
      <c r="H83" s="13"/>
      <c r="I83" s="1">
        <v>150</v>
      </c>
      <c r="J83" s="1">
        <v>1</v>
      </c>
      <c r="K83" s="1">
        <v>150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7"/>
      <c r="X83" s="1">
        <f t="shared" ref="X83:X146" si="11">K83-(SUM(L83:W83))</f>
        <v>150</v>
      </c>
      <c r="Y83" s="12"/>
      <c r="Z83" s="12" t="s">
        <v>963</v>
      </c>
    </row>
    <row r="84" spans="1:26" s="7" customFormat="1" ht="19.5" customHeight="1" x14ac:dyDescent="0.25">
      <c r="A84" s="12" t="s">
        <v>64</v>
      </c>
      <c r="B84" s="12" t="s">
        <v>65</v>
      </c>
      <c r="C84" s="35" t="s">
        <v>66</v>
      </c>
      <c r="D84" s="12" t="s">
        <v>67</v>
      </c>
      <c r="E84" s="12" t="s">
        <v>68</v>
      </c>
      <c r="F84" s="12" t="s">
        <v>69</v>
      </c>
      <c r="G84" s="13">
        <v>42373</v>
      </c>
      <c r="H84" s="13">
        <v>45869</v>
      </c>
      <c r="I84" s="1">
        <v>150</v>
      </c>
      <c r="J84" s="1">
        <f t="shared" ref="J84:J89" si="12">($H84-$J$4)/365</f>
        <v>0.58082191780821912</v>
      </c>
      <c r="K84" s="1">
        <f t="shared" ref="K84:K89" si="13">I84*J84</f>
        <v>87.123287671232873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7"/>
      <c r="X84" s="1">
        <f t="shared" si="11"/>
        <v>87.123287671232873</v>
      </c>
      <c r="Y84" s="12"/>
      <c r="Z84" s="12" t="s">
        <v>963</v>
      </c>
    </row>
    <row r="85" spans="1:26" s="7" customFormat="1" ht="19.5" customHeight="1" x14ac:dyDescent="0.25">
      <c r="A85" s="12" t="s">
        <v>75</v>
      </c>
      <c r="B85" s="12" t="s">
        <v>76</v>
      </c>
      <c r="C85" s="35" t="s">
        <v>77</v>
      </c>
      <c r="D85" s="12" t="s">
        <v>67</v>
      </c>
      <c r="E85" s="12" t="s">
        <v>68</v>
      </c>
      <c r="F85" s="12" t="s">
        <v>78</v>
      </c>
      <c r="G85" s="13">
        <v>42485</v>
      </c>
      <c r="H85" s="13">
        <v>45869</v>
      </c>
      <c r="I85" s="1">
        <v>150</v>
      </c>
      <c r="J85" s="1">
        <f t="shared" si="12"/>
        <v>0.58082191780821912</v>
      </c>
      <c r="K85" s="1">
        <f t="shared" si="13"/>
        <v>87.123287671232873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7"/>
      <c r="X85" s="1">
        <f t="shared" si="11"/>
        <v>87.123287671232873</v>
      </c>
      <c r="Y85" s="12"/>
      <c r="Z85" s="12" t="s">
        <v>963</v>
      </c>
    </row>
    <row r="86" spans="1:26" s="7" customFormat="1" ht="19.5" customHeight="1" x14ac:dyDescent="0.25">
      <c r="A86" s="12" t="s">
        <v>79</v>
      </c>
      <c r="B86" s="12" t="s">
        <v>80</v>
      </c>
      <c r="C86" s="35" t="s">
        <v>81</v>
      </c>
      <c r="D86" s="12" t="s">
        <v>82</v>
      </c>
      <c r="E86" s="12" t="s">
        <v>83</v>
      </c>
      <c r="F86" s="12" t="s">
        <v>69</v>
      </c>
      <c r="G86" s="13">
        <v>42485</v>
      </c>
      <c r="H86" s="13">
        <v>45869</v>
      </c>
      <c r="I86" s="1">
        <v>150</v>
      </c>
      <c r="J86" s="1">
        <f t="shared" si="12"/>
        <v>0.58082191780821912</v>
      </c>
      <c r="K86" s="1">
        <f t="shared" si="13"/>
        <v>87.123287671232873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7"/>
      <c r="X86" s="1">
        <f t="shared" si="11"/>
        <v>87.123287671232873</v>
      </c>
      <c r="Y86" s="12"/>
      <c r="Z86" s="12" t="s">
        <v>963</v>
      </c>
    </row>
    <row r="87" spans="1:26" s="7" customFormat="1" ht="19.5" customHeight="1" x14ac:dyDescent="0.25">
      <c r="A87" s="12" t="s">
        <v>84</v>
      </c>
      <c r="B87" s="12" t="s">
        <v>85</v>
      </c>
      <c r="C87" s="35" t="s">
        <v>86</v>
      </c>
      <c r="D87" s="12" t="s">
        <v>82</v>
      </c>
      <c r="E87" s="12" t="s">
        <v>87</v>
      </c>
      <c r="F87" s="12" t="s">
        <v>69</v>
      </c>
      <c r="G87" s="13">
        <v>42485</v>
      </c>
      <c r="H87" s="13">
        <v>45869</v>
      </c>
      <c r="I87" s="1">
        <v>150</v>
      </c>
      <c r="J87" s="1">
        <f t="shared" si="12"/>
        <v>0.58082191780821912</v>
      </c>
      <c r="K87" s="1">
        <f t="shared" si="13"/>
        <v>87.123287671232873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7"/>
      <c r="X87" s="1">
        <f t="shared" si="11"/>
        <v>87.123287671232873</v>
      </c>
      <c r="Y87" s="12"/>
      <c r="Z87" s="12" t="s">
        <v>963</v>
      </c>
    </row>
    <row r="88" spans="1:26" s="7" customFormat="1" ht="19.5" customHeight="1" x14ac:dyDescent="0.25">
      <c r="A88" s="12" t="s">
        <v>88</v>
      </c>
      <c r="B88" s="12" t="s">
        <v>89</v>
      </c>
      <c r="C88" s="35" t="s">
        <v>90</v>
      </c>
      <c r="D88" s="12" t="s">
        <v>67</v>
      </c>
      <c r="E88" s="12" t="s">
        <v>68</v>
      </c>
      <c r="F88" s="12" t="s">
        <v>78</v>
      </c>
      <c r="G88" s="13">
        <v>42493</v>
      </c>
      <c r="H88" s="13">
        <v>45869</v>
      </c>
      <c r="I88" s="1">
        <v>150</v>
      </c>
      <c r="J88" s="1">
        <f t="shared" si="12"/>
        <v>0.58082191780821912</v>
      </c>
      <c r="K88" s="1">
        <f t="shared" si="13"/>
        <v>87.123287671232873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7"/>
      <c r="X88" s="1">
        <f t="shared" si="11"/>
        <v>87.123287671232873</v>
      </c>
      <c r="Y88" s="12"/>
      <c r="Z88" s="12" t="s">
        <v>963</v>
      </c>
    </row>
    <row r="89" spans="1:26" s="7" customFormat="1" ht="19.5" customHeight="1" x14ac:dyDescent="0.25">
      <c r="A89" s="12" t="s">
        <v>98</v>
      </c>
      <c r="B89" s="12" t="s">
        <v>99</v>
      </c>
      <c r="C89" s="35" t="s">
        <v>100</v>
      </c>
      <c r="D89" s="12" t="s">
        <v>82</v>
      </c>
      <c r="E89" s="12" t="s">
        <v>87</v>
      </c>
      <c r="F89" s="12" t="s">
        <v>69</v>
      </c>
      <c r="G89" s="13">
        <v>42493</v>
      </c>
      <c r="H89" s="13">
        <v>45869</v>
      </c>
      <c r="I89" s="1">
        <v>150</v>
      </c>
      <c r="J89" s="1">
        <f t="shared" si="12"/>
        <v>0.58082191780821912</v>
      </c>
      <c r="K89" s="1">
        <f t="shared" si="13"/>
        <v>87.123287671232873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7"/>
      <c r="X89" s="1">
        <f t="shared" si="11"/>
        <v>87.123287671232873</v>
      </c>
      <c r="Y89" s="12"/>
      <c r="Z89" s="12" t="s">
        <v>963</v>
      </c>
    </row>
    <row r="90" spans="1:26" s="7" customFormat="1" ht="19.5" customHeight="1" x14ac:dyDescent="0.25">
      <c r="A90" s="12" t="s">
        <v>103</v>
      </c>
      <c r="B90" s="12" t="s">
        <v>104</v>
      </c>
      <c r="C90" s="35" t="s">
        <v>105</v>
      </c>
      <c r="D90" s="12" t="s">
        <v>101</v>
      </c>
      <c r="E90" s="12" t="s">
        <v>106</v>
      </c>
      <c r="F90" s="12" t="s">
        <v>39</v>
      </c>
      <c r="G90" s="13">
        <v>44835</v>
      </c>
      <c r="H90" s="13"/>
      <c r="I90" s="1">
        <v>150</v>
      </c>
      <c r="J90" s="1">
        <v>1</v>
      </c>
      <c r="K90" s="1">
        <v>150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7"/>
      <c r="X90" s="1">
        <f t="shared" si="11"/>
        <v>150</v>
      </c>
      <c r="Y90" s="12"/>
      <c r="Z90" s="12" t="s">
        <v>963</v>
      </c>
    </row>
    <row r="91" spans="1:26" s="7" customFormat="1" ht="19.5" customHeight="1" x14ac:dyDescent="0.25">
      <c r="A91" s="12" t="s">
        <v>107</v>
      </c>
      <c r="B91" s="12" t="s">
        <v>108</v>
      </c>
      <c r="C91" s="35" t="s">
        <v>109</v>
      </c>
      <c r="D91" s="12" t="s">
        <v>82</v>
      </c>
      <c r="E91" s="12" t="s">
        <v>87</v>
      </c>
      <c r="F91" s="12" t="s">
        <v>110</v>
      </c>
      <c r="G91" s="13">
        <v>42590</v>
      </c>
      <c r="H91" s="13">
        <v>45869</v>
      </c>
      <c r="I91" s="1">
        <v>150</v>
      </c>
      <c r="J91" s="1">
        <f t="shared" ref="J91:J99" si="14">($H91-$J$4)/365</f>
        <v>0.58082191780821912</v>
      </c>
      <c r="K91" s="1">
        <f t="shared" ref="K91:K99" si="15">I91*J91</f>
        <v>87.123287671232873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7"/>
      <c r="X91" s="1">
        <f t="shared" si="11"/>
        <v>87.123287671232873</v>
      </c>
      <c r="Y91" s="12"/>
      <c r="Z91" s="12" t="s">
        <v>963</v>
      </c>
    </row>
    <row r="92" spans="1:26" s="7" customFormat="1" ht="19.5" customHeight="1" x14ac:dyDescent="0.25">
      <c r="A92" s="12" t="s">
        <v>111</v>
      </c>
      <c r="B92" s="12" t="s">
        <v>112</v>
      </c>
      <c r="C92" s="35" t="s">
        <v>113</v>
      </c>
      <c r="D92" s="12" t="s">
        <v>82</v>
      </c>
      <c r="E92" s="12" t="s">
        <v>87</v>
      </c>
      <c r="F92" s="12" t="s">
        <v>110</v>
      </c>
      <c r="G92" s="13">
        <v>42590</v>
      </c>
      <c r="H92" s="13">
        <v>45869</v>
      </c>
      <c r="I92" s="1">
        <v>150</v>
      </c>
      <c r="J92" s="1">
        <f t="shared" si="14"/>
        <v>0.58082191780821912</v>
      </c>
      <c r="K92" s="1">
        <f t="shared" si="15"/>
        <v>87.123287671232873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7"/>
      <c r="X92" s="1">
        <f t="shared" si="11"/>
        <v>87.123287671232873</v>
      </c>
      <c r="Y92" s="12"/>
      <c r="Z92" s="12" t="s">
        <v>963</v>
      </c>
    </row>
    <row r="93" spans="1:26" s="7" customFormat="1" ht="19.5" customHeight="1" x14ac:dyDescent="0.25">
      <c r="A93" s="12" t="s">
        <v>114</v>
      </c>
      <c r="B93" s="12" t="s">
        <v>115</v>
      </c>
      <c r="C93" s="35" t="s">
        <v>116</v>
      </c>
      <c r="D93" s="12" t="s">
        <v>82</v>
      </c>
      <c r="E93" s="12" t="s">
        <v>87</v>
      </c>
      <c r="F93" s="12" t="s">
        <v>110</v>
      </c>
      <c r="G93" s="13">
        <v>42590</v>
      </c>
      <c r="H93" s="13">
        <v>45869</v>
      </c>
      <c r="I93" s="1">
        <v>150</v>
      </c>
      <c r="J93" s="1">
        <f t="shared" si="14"/>
        <v>0.58082191780821912</v>
      </c>
      <c r="K93" s="1">
        <f t="shared" si="15"/>
        <v>87.123287671232873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7"/>
      <c r="X93" s="1">
        <f t="shared" si="11"/>
        <v>87.123287671232873</v>
      </c>
      <c r="Y93" s="12"/>
      <c r="Z93" s="12" t="s">
        <v>963</v>
      </c>
    </row>
    <row r="94" spans="1:26" s="7" customFormat="1" ht="19.5" customHeight="1" x14ac:dyDescent="0.25">
      <c r="A94" s="12" t="s">
        <v>117</v>
      </c>
      <c r="B94" s="12" t="s">
        <v>118</v>
      </c>
      <c r="C94" s="35" t="s">
        <v>119</v>
      </c>
      <c r="D94" s="12" t="s">
        <v>82</v>
      </c>
      <c r="E94" s="12" t="s">
        <v>87</v>
      </c>
      <c r="F94" s="12" t="s">
        <v>110</v>
      </c>
      <c r="G94" s="13">
        <v>42632</v>
      </c>
      <c r="H94" s="13">
        <v>45869</v>
      </c>
      <c r="I94" s="1">
        <v>150</v>
      </c>
      <c r="J94" s="1">
        <f t="shared" si="14"/>
        <v>0.58082191780821912</v>
      </c>
      <c r="K94" s="1">
        <f t="shared" si="15"/>
        <v>87.123287671232873</v>
      </c>
      <c r="L94" s="1">
        <v>150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47"/>
      <c r="X94" s="1">
        <f t="shared" si="11"/>
        <v>-62.876712328767127</v>
      </c>
      <c r="Y94" s="12"/>
      <c r="Z94" s="12" t="s">
        <v>963</v>
      </c>
    </row>
    <row r="95" spans="1:26" s="7" customFormat="1" ht="19.5" customHeight="1" x14ac:dyDescent="0.25">
      <c r="A95" s="12" t="s">
        <v>120</v>
      </c>
      <c r="B95" s="12" t="s">
        <v>121</v>
      </c>
      <c r="C95" s="35" t="s">
        <v>122</v>
      </c>
      <c r="D95" s="12" t="s">
        <v>82</v>
      </c>
      <c r="E95" s="12" t="s">
        <v>87</v>
      </c>
      <c r="F95" s="12" t="s">
        <v>110</v>
      </c>
      <c r="G95" s="13">
        <v>42632</v>
      </c>
      <c r="H95" s="13">
        <v>45869</v>
      </c>
      <c r="I95" s="1">
        <v>150</v>
      </c>
      <c r="J95" s="1">
        <f t="shared" si="14"/>
        <v>0.58082191780821912</v>
      </c>
      <c r="K95" s="1">
        <f t="shared" si="15"/>
        <v>87.123287671232873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7"/>
      <c r="X95" s="1">
        <f t="shared" si="11"/>
        <v>87.123287671232873</v>
      </c>
      <c r="Y95" s="12"/>
      <c r="Z95" s="12" t="s">
        <v>963</v>
      </c>
    </row>
    <row r="96" spans="1:26" s="7" customFormat="1" ht="19.5" customHeight="1" x14ac:dyDescent="0.25">
      <c r="A96" s="12" t="s">
        <v>123</v>
      </c>
      <c r="B96" s="12" t="s">
        <v>124</v>
      </c>
      <c r="C96" s="35" t="s">
        <v>125</v>
      </c>
      <c r="D96" s="12" t="s">
        <v>82</v>
      </c>
      <c r="E96" s="12" t="s">
        <v>83</v>
      </c>
      <c r="F96" s="12" t="s">
        <v>110</v>
      </c>
      <c r="G96" s="13">
        <v>42647</v>
      </c>
      <c r="H96" s="13">
        <v>45869</v>
      </c>
      <c r="I96" s="1">
        <v>150</v>
      </c>
      <c r="J96" s="1">
        <f t="shared" si="14"/>
        <v>0.58082191780821912</v>
      </c>
      <c r="K96" s="1">
        <f t="shared" si="15"/>
        <v>87.123287671232873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7"/>
      <c r="X96" s="1">
        <f t="shared" si="11"/>
        <v>87.123287671232873</v>
      </c>
      <c r="Y96" s="12"/>
      <c r="Z96" s="12" t="s">
        <v>963</v>
      </c>
    </row>
    <row r="97" spans="1:26" s="7" customFormat="1" ht="19.5" customHeight="1" x14ac:dyDescent="0.25">
      <c r="A97" s="12" t="s">
        <v>130</v>
      </c>
      <c r="B97" s="12" t="s">
        <v>131</v>
      </c>
      <c r="C97" s="35" t="s">
        <v>132</v>
      </c>
      <c r="D97" s="12" t="s">
        <v>82</v>
      </c>
      <c r="E97" s="12" t="s">
        <v>87</v>
      </c>
      <c r="F97" s="12" t="s">
        <v>78</v>
      </c>
      <c r="G97" s="13">
        <v>42767</v>
      </c>
      <c r="H97" s="13">
        <v>45869</v>
      </c>
      <c r="I97" s="1">
        <v>150</v>
      </c>
      <c r="J97" s="1">
        <f t="shared" si="14"/>
        <v>0.58082191780821912</v>
      </c>
      <c r="K97" s="1">
        <f t="shared" si="15"/>
        <v>87.123287671232873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7"/>
      <c r="X97" s="1">
        <f t="shared" si="11"/>
        <v>87.123287671232873</v>
      </c>
      <c r="Y97" s="12"/>
      <c r="Z97" s="12" t="s">
        <v>963</v>
      </c>
    </row>
    <row r="98" spans="1:26" s="7" customFormat="1" ht="19.5" customHeight="1" x14ac:dyDescent="0.25">
      <c r="A98" s="12" t="s">
        <v>142</v>
      </c>
      <c r="B98" s="12" t="s">
        <v>143</v>
      </c>
      <c r="C98" s="35" t="s">
        <v>144</v>
      </c>
      <c r="D98" s="12" t="s">
        <v>82</v>
      </c>
      <c r="E98" s="12" t="s">
        <v>87</v>
      </c>
      <c r="F98" s="12" t="s">
        <v>110</v>
      </c>
      <c r="G98" s="13">
        <v>43082</v>
      </c>
      <c r="H98" s="13">
        <v>45869</v>
      </c>
      <c r="I98" s="1">
        <v>150</v>
      </c>
      <c r="J98" s="1">
        <f t="shared" si="14"/>
        <v>0.58082191780821912</v>
      </c>
      <c r="K98" s="1">
        <f t="shared" si="15"/>
        <v>87.123287671232873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7"/>
      <c r="X98" s="1">
        <f t="shared" si="11"/>
        <v>87.123287671232873</v>
      </c>
      <c r="Y98" s="12"/>
      <c r="Z98" s="12" t="s">
        <v>963</v>
      </c>
    </row>
    <row r="99" spans="1:26" s="7" customFormat="1" ht="19.5" customHeight="1" x14ac:dyDescent="0.25">
      <c r="A99" s="12" t="s">
        <v>145</v>
      </c>
      <c r="B99" s="12" t="s">
        <v>146</v>
      </c>
      <c r="C99" s="35" t="s">
        <v>147</v>
      </c>
      <c r="D99" s="12" t="s">
        <v>82</v>
      </c>
      <c r="E99" s="12" t="s">
        <v>87</v>
      </c>
      <c r="F99" s="12" t="s">
        <v>110</v>
      </c>
      <c r="G99" s="13">
        <v>43082</v>
      </c>
      <c r="H99" s="13">
        <v>45869</v>
      </c>
      <c r="I99" s="1">
        <v>150</v>
      </c>
      <c r="J99" s="1">
        <f t="shared" si="14"/>
        <v>0.58082191780821912</v>
      </c>
      <c r="K99" s="1">
        <f t="shared" si="15"/>
        <v>87.123287671232873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7"/>
      <c r="X99" s="1">
        <f t="shared" si="11"/>
        <v>87.123287671232873</v>
      </c>
      <c r="Y99" s="12"/>
      <c r="Z99" s="12" t="s">
        <v>963</v>
      </c>
    </row>
    <row r="100" spans="1:26" s="7" customFormat="1" ht="19.5" customHeight="1" x14ac:dyDescent="0.25">
      <c r="A100" s="12" t="s">
        <v>148</v>
      </c>
      <c r="B100" s="12" t="s">
        <v>149</v>
      </c>
      <c r="C100" s="35" t="s">
        <v>150</v>
      </c>
      <c r="D100" s="12" t="s">
        <v>59</v>
      </c>
      <c r="E100" s="12" t="s">
        <v>35</v>
      </c>
      <c r="F100" s="12" t="s">
        <v>152</v>
      </c>
      <c r="G100" s="13">
        <v>43087</v>
      </c>
      <c r="H100" s="13"/>
      <c r="I100" s="1">
        <v>150</v>
      </c>
      <c r="J100" s="1">
        <v>1</v>
      </c>
      <c r="K100" s="1">
        <v>150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7"/>
      <c r="X100" s="1">
        <f t="shared" si="11"/>
        <v>150</v>
      </c>
      <c r="Y100" s="12"/>
      <c r="Z100" s="12" t="s">
        <v>963</v>
      </c>
    </row>
    <row r="101" spans="1:26" s="7" customFormat="1" ht="19.5" customHeight="1" x14ac:dyDescent="0.25">
      <c r="A101" s="12" t="s">
        <v>153</v>
      </c>
      <c r="B101" s="12" t="s">
        <v>154</v>
      </c>
      <c r="C101" s="35" t="s">
        <v>155</v>
      </c>
      <c r="D101" s="12" t="s">
        <v>82</v>
      </c>
      <c r="E101" s="12" t="s">
        <v>87</v>
      </c>
      <c r="F101" s="12" t="s">
        <v>110</v>
      </c>
      <c r="G101" s="13">
        <v>43087</v>
      </c>
      <c r="H101" s="13">
        <v>45869</v>
      </c>
      <c r="I101" s="1">
        <v>150</v>
      </c>
      <c r="J101" s="1">
        <f t="shared" ref="J101:J103" si="16">($H101-$J$4)/365</f>
        <v>0.58082191780821912</v>
      </c>
      <c r="K101" s="1">
        <f t="shared" ref="K101:K103" si="17">I101*J101</f>
        <v>87.123287671232873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7"/>
      <c r="X101" s="1">
        <f t="shared" si="11"/>
        <v>87.123287671232873</v>
      </c>
      <c r="Y101" s="12"/>
      <c r="Z101" s="12" t="s">
        <v>963</v>
      </c>
    </row>
    <row r="102" spans="1:26" s="7" customFormat="1" ht="19.5" customHeight="1" x14ac:dyDescent="0.25">
      <c r="A102" s="12" t="s">
        <v>156</v>
      </c>
      <c r="B102" s="12" t="s">
        <v>157</v>
      </c>
      <c r="C102" s="35" t="s">
        <v>158</v>
      </c>
      <c r="D102" s="12" t="s">
        <v>67</v>
      </c>
      <c r="E102" s="12" t="s">
        <v>68</v>
      </c>
      <c r="F102" s="12" t="s">
        <v>110</v>
      </c>
      <c r="G102" s="13">
        <v>43087</v>
      </c>
      <c r="H102" s="13">
        <v>45869</v>
      </c>
      <c r="I102" s="1">
        <v>150</v>
      </c>
      <c r="J102" s="1">
        <f t="shared" si="16"/>
        <v>0.58082191780821912</v>
      </c>
      <c r="K102" s="1">
        <f t="shared" si="17"/>
        <v>87.123287671232873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7"/>
      <c r="X102" s="1">
        <f t="shared" si="11"/>
        <v>87.123287671232873</v>
      </c>
      <c r="Y102" s="12"/>
      <c r="Z102" s="12" t="s">
        <v>963</v>
      </c>
    </row>
    <row r="103" spans="1:26" s="7" customFormat="1" ht="19.5" customHeight="1" x14ac:dyDescent="0.25">
      <c r="A103" s="12" t="s">
        <v>176</v>
      </c>
      <c r="B103" s="12" t="s">
        <v>177</v>
      </c>
      <c r="C103" s="35" t="s">
        <v>178</v>
      </c>
      <c r="D103" s="12" t="s">
        <v>82</v>
      </c>
      <c r="E103" s="12" t="s">
        <v>87</v>
      </c>
      <c r="F103" s="12" t="s">
        <v>69</v>
      </c>
      <c r="G103" s="13">
        <v>43411</v>
      </c>
      <c r="H103" s="25">
        <v>45969</v>
      </c>
      <c r="I103" s="1">
        <v>150</v>
      </c>
      <c r="J103" s="1">
        <f t="shared" si="16"/>
        <v>0.85479452054794525</v>
      </c>
      <c r="K103" s="1">
        <f t="shared" si="17"/>
        <v>128.21917808219177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7"/>
      <c r="X103" s="1">
        <f t="shared" si="11"/>
        <v>128.21917808219177</v>
      </c>
      <c r="Y103" s="12"/>
      <c r="Z103" s="12" t="s">
        <v>963</v>
      </c>
    </row>
    <row r="104" spans="1:26" s="7" customFormat="1" ht="19.5" customHeight="1" x14ac:dyDescent="0.25">
      <c r="A104" s="12" t="s">
        <v>183</v>
      </c>
      <c r="B104" s="12" t="s">
        <v>184</v>
      </c>
      <c r="C104" s="35" t="s">
        <v>185</v>
      </c>
      <c r="D104" s="12" t="s">
        <v>165</v>
      </c>
      <c r="E104" s="12" t="s">
        <v>35</v>
      </c>
      <c r="F104" s="12" t="s">
        <v>30</v>
      </c>
      <c r="G104" s="13">
        <v>43439</v>
      </c>
      <c r="H104" s="13"/>
      <c r="I104" s="1">
        <v>150</v>
      </c>
      <c r="J104" s="1">
        <v>1</v>
      </c>
      <c r="K104" s="1">
        <v>150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7"/>
      <c r="X104" s="1">
        <f t="shared" si="11"/>
        <v>150</v>
      </c>
      <c r="Y104" s="12"/>
      <c r="Z104" s="12" t="s">
        <v>963</v>
      </c>
    </row>
    <row r="105" spans="1:26" s="7" customFormat="1" ht="19.5" customHeight="1" x14ac:dyDescent="0.25">
      <c r="A105" s="12" t="s">
        <v>186</v>
      </c>
      <c r="B105" s="12" t="s">
        <v>187</v>
      </c>
      <c r="C105" s="35" t="s">
        <v>188</v>
      </c>
      <c r="D105" s="12" t="s">
        <v>82</v>
      </c>
      <c r="E105" s="12" t="s">
        <v>87</v>
      </c>
      <c r="F105" s="12" t="s">
        <v>69</v>
      </c>
      <c r="G105" s="13">
        <v>43439</v>
      </c>
      <c r="H105" s="13">
        <v>45869</v>
      </c>
      <c r="I105" s="1">
        <v>150</v>
      </c>
      <c r="J105" s="1">
        <f t="shared" ref="J105:J109" si="18">($H105-$J$4)/365</f>
        <v>0.58082191780821912</v>
      </c>
      <c r="K105" s="1">
        <f t="shared" ref="K105:K109" si="19">I105*J105</f>
        <v>87.123287671232873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7"/>
      <c r="X105" s="1">
        <f t="shared" si="11"/>
        <v>87.123287671232873</v>
      </c>
      <c r="Y105" s="12"/>
      <c r="Z105" s="12" t="s">
        <v>963</v>
      </c>
    </row>
    <row r="106" spans="1:26" s="7" customFormat="1" ht="19.5" customHeight="1" x14ac:dyDescent="0.25">
      <c r="A106" s="12" t="s">
        <v>189</v>
      </c>
      <c r="B106" s="12" t="s">
        <v>190</v>
      </c>
      <c r="C106" s="35" t="s">
        <v>191</v>
      </c>
      <c r="D106" s="12" t="s">
        <v>82</v>
      </c>
      <c r="E106" s="12" t="s">
        <v>87</v>
      </c>
      <c r="F106" s="12" t="s">
        <v>110</v>
      </c>
      <c r="G106" s="13">
        <v>43467</v>
      </c>
      <c r="H106" s="13">
        <v>45869</v>
      </c>
      <c r="I106" s="1">
        <v>150</v>
      </c>
      <c r="J106" s="1">
        <f t="shared" si="18"/>
        <v>0.58082191780821912</v>
      </c>
      <c r="K106" s="1">
        <f t="shared" si="19"/>
        <v>87.123287671232873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7"/>
      <c r="X106" s="1">
        <f t="shared" si="11"/>
        <v>87.123287671232873</v>
      </c>
      <c r="Y106" s="12"/>
      <c r="Z106" s="12" t="s">
        <v>963</v>
      </c>
    </row>
    <row r="107" spans="1:26" s="7" customFormat="1" ht="19.5" customHeight="1" x14ac:dyDescent="0.25">
      <c r="A107" s="12" t="s">
        <v>192</v>
      </c>
      <c r="B107" s="12" t="s">
        <v>193</v>
      </c>
      <c r="C107" s="35" t="s">
        <v>194</v>
      </c>
      <c r="D107" s="12" t="s">
        <v>82</v>
      </c>
      <c r="E107" s="12" t="s">
        <v>87</v>
      </c>
      <c r="F107" s="12" t="s">
        <v>69</v>
      </c>
      <c r="G107" s="13">
        <v>43542</v>
      </c>
      <c r="H107" s="13">
        <v>45738</v>
      </c>
      <c r="I107" s="1">
        <v>150</v>
      </c>
      <c r="J107" s="1">
        <f t="shared" si="18"/>
        <v>0.22191780821917809</v>
      </c>
      <c r="K107" s="1">
        <f t="shared" si="19"/>
        <v>33.287671232876711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7"/>
      <c r="X107" s="1">
        <f t="shared" si="11"/>
        <v>33.287671232876711</v>
      </c>
      <c r="Y107" s="12"/>
      <c r="Z107" s="12" t="s">
        <v>963</v>
      </c>
    </row>
    <row r="108" spans="1:26" s="7" customFormat="1" ht="19.5" customHeight="1" x14ac:dyDescent="0.25">
      <c r="A108" s="12" t="s">
        <v>198</v>
      </c>
      <c r="B108" s="12" t="s">
        <v>199</v>
      </c>
      <c r="C108" s="35" t="s">
        <v>200</v>
      </c>
      <c r="D108" s="12" t="s">
        <v>43</v>
      </c>
      <c r="E108" s="12" t="s">
        <v>201</v>
      </c>
      <c r="F108" s="12" t="s">
        <v>152</v>
      </c>
      <c r="G108" s="13">
        <v>43619</v>
      </c>
      <c r="H108" s="13">
        <v>45813</v>
      </c>
      <c r="I108" s="1">
        <v>150</v>
      </c>
      <c r="J108" s="1">
        <f t="shared" si="18"/>
        <v>0.42739726027397262</v>
      </c>
      <c r="K108" s="1">
        <f t="shared" si="19"/>
        <v>64.109589041095887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7"/>
      <c r="X108" s="1">
        <f t="shared" si="11"/>
        <v>64.109589041095887</v>
      </c>
      <c r="Y108" s="12"/>
      <c r="Z108" s="12" t="s">
        <v>963</v>
      </c>
    </row>
    <row r="109" spans="1:26" s="7" customFormat="1" ht="19.5" customHeight="1" x14ac:dyDescent="0.25">
      <c r="A109" s="12" t="s">
        <v>207</v>
      </c>
      <c r="B109" s="12" t="s">
        <v>208</v>
      </c>
      <c r="C109" s="35" t="s">
        <v>209</v>
      </c>
      <c r="D109" s="12" t="s">
        <v>101</v>
      </c>
      <c r="E109" s="12" t="s">
        <v>211</v>
      </c>
      <c r="F109" s="12" t="s">
        <v>69</v>
      </c>
      <c r="G109" s="13">
        <v>43739</v>
      </c>
      <c r="H109" s="13">
        <v>45933</v>
      </c>
      <c r="I109" s="1">
        <v>150</v>
      </c>
      <c r="J109" s="1">
        <f t="shared" si="18"/>
        <v>0.75616438356164384</v>
      </c>
      <c r="K109" s="1">
        <f t="shared" si="19"/>
        <v>113.42465753424658</v>
      </c>
      <c r="L109" s="1"/>
      <c r="M109" s="1"/>
      <c r="N109" s="1">
        <v>120</v>
      </c>
      <c r="O109" s="1"/>
      <c r="P109" s="1"/>
      <c r="Q109" s="1"/>
      <c r="R109" s="1"/>
      <c r="S109" s="1"/>
      <c r="T109" s="1"/>
      <c r="U109" s="1"/>
      <c r="V109" s="1"/>
      <c r="W109" s="47"/>
      <c r="X109" s="1">
        <f t="shared" si="11"/>
        <v>-6.5753424657534225</v>
      </c>
      <c r="Y109" s="12"/>
      <c r="Z109" s="12" t="s">
        <v>963</v>
      </c>
    </row>
    <row r="110" spans="1:26" s="7" customFormat="1" ht="19.5" customHeight="1" x14ac:dyDescent="0.25">
      <c r="A110" s="12" t="s">
        <v>226</v>
      </c>
      <c r="B110" s="12" t="s">
        <v>227</v>
      </c>
      <c r="C110" s="35" t="s">
        <v>228</v>
      </c>
      <c r="D110" s="12" t="s">
        <v>82</v>
      </c>
      <c r="E110" s="12" t="s">
        <v>87</v>
      </c>
      <c r="F110" s="12" t="s">
        <v>110</v>
      </c>
      <c r="G110" s="13">
        <v>43864</v>
      </c>
      <c r="H110" s="25">
        <v>46057</v>
      </c>
      <c r="I110" s="1">
        <v>150</v>
      </c>
      <c r="J110" s="1">
        <v>1</v>
      </c>
      <c r="K110" s="1">
        <v>150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7"/>
      <c r="X110" s="1">
        <f t="shared" si="11"/>
        <v>150</v>
      </c>
      <c r="Y110" s="12"/>
      <c r="Z110" s="12" t="s">
        <v>963</v>
      </c>
    </row>
    <row r="111" spans="1:26" s="7" customFormat="1" ht="19.5" customHeight="1" x14ac:dyDescent="0.25">
      <c r="A111" s="12" t="s">
        <v>229</v>
      </c>
      <c r="B111" s="12" t="s">
        <v>230</v>
      </c>
      <c r="C111" s="35" t="s">
        <v>231</v>
      </c>
      <c r="D111" s="12" t="s">
        <v>82</v>
      </c>
      <c r="E111" s="12" t="s">
        <v>87</v>
      </c>
      <c r="F111" s="12" t="s">
        <v>78</v>
      </c>
      <c r="G111" s="13">
        <v>44075</v>
      </c>
      <c r="H111" s="13">
        <v>45901</v>
      </c>
      <c r="I111" s="1">
        <v>150</v>
      </c>
      <c r="J111" s="1">
        <f>($H111-$J$4)/365</f>
        <v>0.66849315068493154</v>
      </c>
      <c r="K111" s="1">
        <f>I111*J111</f>
        <v>100.27397260273973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7"/>
      <c r="X111" s="1">
        <f t="shared" si="11"/>
        <v>100.27397260273973</v>
      </c>
      <c r="Y111" s="12"/>
      <c r="Z111" s="12" t="s">
        <v>963</v>
      </c>
    </row>
    <row r="112" spans="1:26" s="7" customFormat="1" ht="19.5" customHeight="1" x14ac:dyDescent="0.25">
      <c r="A112" s="12" t="s">
        <v>242</v>
      </c>
      <c r="B112" s="12" t="s">
        <v>243</v>
      </c>
      <c r="C112" s="35" t="s">
        <v>244</v>
      </c>
      <c r="D112" s="12" t="s">
        <v>165</v>
      </c>
      <c r="E112" s="12" t="s">
        <v>35</v>
      </c>
      <c r="F112" s="12" t="s">
        <v>36</v>
      </c>
      <c r="G112" s="13">
        <v>44256</v>
      </c>
      <c r="H112" s="25"/>
      <c r="I112" s="1">
        <v>150</v>
      </c>
      <c r="J112" s="1">
        <v>1</v>
      </c>
      <c r="K112" s="1">
        <v>150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7"/>
      <c r="X112" s="1">
        <f t="shared" si="11"/>
        <v>150</v>
      </c>
      <c r="Y112" s="12"/>
      <c r="Z112" s="12" t="s">
        <v>963</v>
      </c>
    </row>
    <row r="113" spans="1:26" s="7" customFormat="1" ht="19.5" customHeight="1" x14ac:dyDescent="0.25">
      <c r="A113" s="12" t="s">
        <v>245</v>
      </c>
      <c r="B113" s="12" t="s">
        <v>246</v>
      </c>
      <c r="C113" s="35" t="s">
        <v>247</v>
      </c>
      <c r="D113" s="12" t="s">
        <v>59</v>
      </c>
      <c r="E113" s="12" t="s">
        <v>44</v>
      </c>
      <c r="F113" s="12" t="s">
        <v>110</v>
      </c>
      <c r="G113" s="13">
        <v>44270</v>
      </c>
      <c r="H113" s="13">
        <v>45731</v>
      </c>
      <c r="I113" s="1">
        <v>150</v>
      </c>
      <c r="J113" s="1">
        <f t="shared" ref="J113:J116" si="20">($H113-$J$4)/365</f>
        <v>0.20273972602739726</v>
      </c>
      <c r="K113" s="1">
        <f t="shared" ref="K113:K116" si="21">I113*J113</f>
        <v>30.410958904109588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7"/>
      <c r="X113" s="1">
        <f t="shared" si="11"/>
        <v>30.410958904109588</v>
      </c>
      <c r="Y113" s="12"/>
      <c r="Z113" s="12" t="s">
        <v>963</v>
      </c>
    </row>
    <row r="114" spans="1:26" s="7" customFormat="1" ht="19.5" customHeight="1" x14ac:dyDescent="0.25">
      <c r="A114" s="12" t="s">
        <v>254</v>
      </c>
      <c r="B114" s="12" t="s">
        <v>255</v>
      </c>
      <c r="C114" s="35" t="s">
        <v>256</v>
      </c>
      <c r="D114" s="12" t="s">
        <v>82</v>
      </c>
      <c r="E114" s="12" t="s">
        <v>87</v>
      </c>
      <c r="F114" s="12" t="s">
        <v>78</v>
      </c>
      <c r="G114" s="13">
        <v>44305</v>
      </c>
      <c r="H114" s="13">
        <v>45766</v>
      </c>
      <c r="I114" s="1">
        <v>150</v>
      </c>
      <c r="J114" s="1">
        <f t="shared" si="20"/>
        <v>0.29863013698630136</v>
      </c>
      <c r="K114" s="1">
        <f t="shared" si="21"/>
        <v>44.794520547945204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7"/>
      <c r="X114" s="1">
        <f t="shared" si="11"/>
        <v>44.794520547945204</v>
      </c>
      <c r="Y114" s="12"/>
      <c r="Z114" s="12" t="s">
        <v>963</v>
      </c>
    </row>
    <row r="115" spans="1:26" s="7" customFormat="1" ht="19.5" customHeight="1" x14ac:dyDescent="0.25">
      <c r="A115" s="12" t="s">
        <v>257</v>
      </c>
      <c r="B115" s="12" t="s">
        <v>258</v>
      </c>
      <c r="C115" s="35" t="s">
        <v>259</v>
      </c>
      <c r="D115" s="12" t="s">
        <v>82</v>
      </c>
      <c r="E115" s="12" t="s">
        <v>87</v>
      </c>
      <c r="F115" s="12" t="s">
        <v>78</v>
      </c>
      <c r="G115" s="13">
        <v>44305</v>
      </c>
      <c r="H115" s="13">
        <v>45766</v>
      </c>
      <c r="I115" s="1">
        <v>150</v>
      </c>
      <c r="J115" s="1">
        <f t="shared" si="20"/>
        <v>0.29863013698630136</v>
      </c>
      <c r="K115" s="1">
        <f t="shared" si="21"/>
        <v>44.794520547945204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7"/>
      <c r="X115" s="1">
        <f t="shared" si="11"/>
        <v>44.794520547945204</v>
      </c>
      <c r="Y115" s="12"/>
      <c r="Z115" s="12" t="s">
        <v>963</v>
      </c>
    </row>
    <row r="116" spans="1:26" s="7" customFormat="1" ht="19.5" customHeight="1" x14ac:dyDescent="0.25">
      <c r="A116" s="12" t="s">
        <v>266</v>
      </c>
      <c r="B116" s="12" t="s">
        <v>267</v>
      </c>
      <c r="C116" s="35" t="s">
        <v>268</v>
      </c>
      <c r="D116" s="12" t="s">
        <v>82</v>
      </c>
      <c r="E116" s="12" t="s">
        <v>87</v>
      </c>
      <c r="F116" s="12" t="s">
        <v>110</v>
      </c>
      <c r="G116" s="13">
        <v>44419</v>
      </c>
      <c r="H116" s="13">
        <v>45882</v>
      </c>
      <c r="I116" s="1">
        <v>150</v>
      </c>
      <c r="J116" s="1">
        <f t="shared" si="20"/>
        <v>0.61643835616438358</v>
      </c>
      <c r="K116" s="1">
        <f t="shared" si="21"/>
        <v>92.465753424657535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7"/>
      <c r="X116" s="1">
        <f t="shared" si="11"/>
        <v>92.465753424657535</v>
      </c>
      <c r="Y116" s="12"/>
      <c r="Z116" s="12" t="s">
        <v>963</v>
      </c>
    </row>
    <row r="117" spans="1:26" s="7" customFormat="1" ht="19.5" customHeight="1" x14ac:dyDescent="0.25">
      <c r="A117" s="12" t="s">
        <v>278</v>
      </c>
      <c r="B117" s="12" t="s">
        <v>279</v>
      </c>
      <c r="C117" s="35" t="s">
        <v>280</v>
      </c>
      <c r="D117" s="12" t="s">
        <v>82</v>
      </c>
      <c r="E117" s="12" t="s">
        <v>87</v>
      </c>
      <c r="F117" s="12" t="s">
        <v>69</v>
      </c>
      <c r="G117" s="13">
        <v>44571</v>
      </c>
      <c r="H117" s="25">
        <v>46031</v>
      </c>
      <c r="I117" s="1">
        <v>150</v>
      </c>
      <c r="J117" s="1">
        <v>1</v>
      </c>
      <c r="K117" s="1">
        <v>150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7"/>
      <c r="X117" s="1">
        <f t="shared" si="11"/>
        <v>150</v>
      </c>
      <c r="Y117" s="12"/>
      <c r="Z117" s="12" t="s">
        <v>963</v>
      </c>
    </row>
    <row r="118" spans="1:26" s="7" customFormat="1" ht="19.5" customHeight="1" x14ac:dyDescent="0.25">
      <c r="A118" s="12" t="s">
        <v>281</v>
      </c>
      <c r="B118" s="12" t="s">
        <v>282</v>
      </c>
      <c r="C118" s="35" t="s">
        <v>283</v>
      </c>
      <c r="D118" s="12" t="s">
        <v>82</v>
      </c>
      <c r="E118" s="12" t="s">
        <v>87</v>
      </c>
      <c r="F118" s="12" t="s">
        <v>78</v>
      </c>
      <c r="G118" s="13">
        <v>44599</v>
      </c>
      <c r="H118" s="13">
        <v>45869</v>
      </c>
      <c r="I118" s="1">
        <v>150</v>
      </c>
      <c r="J118" s="1">
        <f t="shared" ref="J118:J119" si="22">($H118-$J$4)/365</f>
        <v>0.58082191780821912</v>
      </c>
      <c r="K118" s="1">
        <f t="shared" ref="K118:K119" si="23">I118*J118</f>
        <v>87.123287671232873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7"/>
      <c r="X118" s="1">
        <f t="shared" si="11"/>
        <v>87.123287671232873</v>
      </c>
      <c r="Y118" s="12"/>
      <c r="Z118" s="12" t="s">
        <v>963</v>
      </c>
    </row>
    <row r="119" spans="1:26" s="7" customFormat="1" ht="19.5" customHeight="1" x14ac:dyDescent="0.25">
      <c r="A119" s="12" t="s">
        <v>284</v>
      </c>
      <c r="B119" s="12" t="s">
        <v>285</v>
      </c>
      <c r="C119" s="35" t="s">
        <v>286</v>
      </c>
      <c r="D119" s="12" t="s">
        <v>82</v>
      </c>
      <c r="E119" s="12" t="s">
        <v>87</v>
      </c>
      <c r="F119" s="12" t="s">
        <v>78</v>
      </c>
      <c r="G119" s="13">
        <v>44599</v>
      </c>
      <c r="H119" s="13">
        <v>45869</v>
      </c>
      <c r="I119" s="1">
        <v>150</v>
      </c>
      <c r="J119" s="1">
        <f t="shared" si="22"/>
        <v>0.58082191780821912</v>
      </c>
      <c r="K119" s="1">
        <f t="shared" si="23"/>
        <v>87.123287671232873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7"/>
      <c r="X119" s="1">
        <f t="shared" si="11"/>
        <v>87.123287671232873</v>
      </c>
      <c r="Y119" s="12"/>
      <c r="Z119" s="12" t="s">
        <v>963</v>
      </c>
    </row>
    <row r="120" spans="1:26" s="7" customFormat="1" ht="19.5" customHeight="1" x14ac:dyDescent="0.25">
      <c r="A120" s="12" t="s">
        <v>288</v>
      </c>
      <c r="B120" s="12" t="s">
        <v>289</v>
      </c>
      <c r="C120" s="35" t="s">
        <v>290</v>
      </c>
      <c r="D120" s="12" t="s">
        <v>210</v>
      </c>
      <c r="E120" s="12" t="s">
        <v>29</v>
      </c>
      <c r="F120" s="12" t="s">
        <v>30</v>
      </c>
      <c r="G120" s="13">
        <v>44669</v>
      </c>
      <c r="H120" s="25">
        <v>46130</v>
      </c>
      <c r="I120" s="1">
        <v>150</v>
      </c>
      <c r="J120" s="1">
        <v>1</v>
      </c>
      <c r="K120" s="1">
        <v>150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7"/>
      <c r="X120" s="1">
        <f t="shared" si="11"/>
        <v>150</v>
      </c>
      <c r="Y120" s="12"/>
      <c r="Z120" s="12" t="s">
        <v>963</v>
      </c>
    </row>
    <row r="121" spans="1:26" s="7" customFormat="1" ht="19.5" customHeight="1" x14ac:dyDescent="0.25">
      <c r="A121" s="12" t="s">
        <v>300</v>
      </c>
      <c r="B121" s="12" t="s">
        <v>301</v>
      </c>
      <c r="C121" s="35" t="s">
        <v>302</v>
      </c>
      <c r="D121" s="12" t="s">
        <v>165</v>
      </c>
      <c r="E121" s="12" t="s">
        <v>35</v>
      </c>
      <c r="F121" s="12" t="s">
        <v>303</v>
      </c>
      <c r="G121" s="13">
        <v>44627</v>
      </c>
      <c r="H121" s="13">
        <v>45722</v>
      </c>
      <c r="I121" s="1">
        <v>150</v>
      </c>
      <c r="J121" s="1">
        <f>($H121-$J$4)/365</f>
        <v>0.17808219178082191</v>
      </c>
      <c r="K121" s="1">
        <f>I121*J121</f>
        <v>26.712328767123285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7"/>
      <c r="X121" s="1">
        <f t="shared" si="11"/>
        <v>26.712328767123285</v>
      </c>
      <c r="Y121" s="12"/>
      <c r="Z121" s="12" t="s">
        <v>963</v>
      </c>
    </row>
    <row r="122" spans="1:26" s="7" customFormat="1" ht="19.5" customHeight="1" x14ac:dyDescent="0.25">
      <c r="A122" s="12" t="s">
        <v>319</v>
      </c>
      <c r="B122" s="12" t="s">
        <v>320</v>
      </c>
      <c r="C122" s="35" t="s">
        <v>321</v>
      </c>
      <c r="D122" s="12" t="s">
        <v>165</v>
      </c>
      <c r="E122" s="12" t="s">
        <v>182</v>
      </c>
      <c r="F122" s="12" t="s">
        <v>39</v>
      </c>
      <c r="G122" s="13">
        <v>44835</v>
      </c>
      <c r="H122" s="25"/>
      <c r="I122" s="1">
        <v>150</v>
      </c>
      <c r="J122" s="1">
        <v>1</v>
      </c>
      <c r="K122" s="1">
        <v>150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7"/>
      <c r="X122" s="1">
        <f t="shared" si="11"/>
        <v>150</v>
      </c>
      <c r="Y122" s="12"/>
      <c r="Z122" s="12" t="s">
        <v>963</v>
      </c>
    </row>
    <row r="123" spans="1:26" s="7" customFormat="1" ht="19.5" customHeight="1" x14ac:dyDescent="0.25">
      <c r="A123" s="12" t="s">
        <v>324</v>
      </c>
      <c r="B123" s="12" t="s">
        <v>325</v>
      </c>
      <c r="C123" s="35" t="s">
        <v>326</v>
      </c>
      <c r="D123" s="12" t="s">
        <v>82</v>
      </c>
      <c r="E123" s="12" t="s">
        <v>87</v>
      </c>
      <c r="F123" s="12" t="s">
        <v>110</v>
      </c>
      <c r="G123" s="13">
        <v>44760</v>
      </c>
      <c r="H123" s="25">
        <v>45856</v>
      </c>
      <c r="I123" s="1">
        <v>150</v>
      </c>
      <c r="J123" s="1">
        <f t="shared" ref="J123:J125" si="24">($H123-$J$4)/365</f>
        <v>0.54520547945205478</v>
      </c>
      <c r="K123" s="1">
        <f t="shared" ref="K123:K125" si="25">I123*J123</f>
        <v>81.780821917808211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7"/>
      <c r="X123" s="1">
        <f t="shared" si="11"/>
        <v>81.780821917808211</v>
      </c>
      <c r="Y123" s="12"/>
      <c r="Z123" s="12" t="s">
        <v>963</v>
      </c>
    </row>
    <row r="124" spans="1:26" s="7" customFormat="1" ht="19.5" customHeight="1" x14ac:dyDescent="0.25">
      <c r="A124" s="12" t="s">
        <v>349</v>
      </c>
      <c r="B124" s="12" t="s">
        <v>350</v>
      </c>
      <c r="C124" s="35" t="s">
        <v>351</v>
      </c>
      <c r="D124" s="12" t="s">
        <v>82</v>
      </c>
      <c r="E124" s="12" t="s">
        <v>87</v>
      </c>
      <c r="F124" s="12" t="s">
        <v>69</v>
      </c>
      <c r="G124" s="13">
        <v>44805</v>
      </c>
      <c r="H124" s="25">
        <v>45901</v>
      </c>
      <c r="I124" s="1">
        <v>150</v>
      </c>
      <c r="J124" s="1">
        <f t="shared" si="24"/>
        <v>0.66849315068493154</v>
      </c>
      <c r="K124" s="1">
        <f t="shared" si="25"/>
        <v>100.27397260273973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7"/>
      <c r="X124" s="1">
        <f t="shared" si="11"/>
        <v>100.27397260273973</v>
      </c>
      <c r="Y124" s="12"/>
      <c r="Z124" s="12" t="s">
        <v>963</v>
      </c>
    </row>
    <row r="125" spans="1:26" s="7" customFormat="1" ht="19.5" customHeight="1" x14ac:dyDescent="0.25">
      <c r="A125" s="12" t="s">
        <v>360</v>
      </c>
      <c r="B125" s="12" t="s">
        <v>361</v>
      </c>
      <c r="C125" s="35" t="s">
        <v>362</v>
      </c>
      <c r="D125" s="12" t="s">
        <v>59</v>
      </c>
      <c r="E125" s="12" t="s">
        <v>211</v>
      </c>
      <c r="F125" s="12" t="s">
        <v>69</v>
      </c>
      <c r="G125" s="13">
        <v>44830</v>
      </c>
      <c r="H125" s="25">
        <v>45926</v>
      </c>
      <c r="I125" s="1">
        <v>150</v>
      </c>
      <c r="J125" s="1">
        <f t="shared" si="24"/>
        <v>0.73698630136986298</v>
      </c>
      <c r="K125" s="1">
        <f t="shared" si="25"/>
        <v>110.54794520547945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7"/>
      <c r="X125" s="1">
        <f t="shared" si="11"/>
        <v>110.54794520547945</v>
      </c>
      <c r="Y125" s="12"/>
      <c r="Z125" s="12" t="s">
        <v>963</v>
      </c>
    </row>
    <row r="126" spans="1:26" s="7" customFormat="1" ht="19.5" customHeight="1" x14ac:dyDescent="0.25">
      <c r="A126" s="12" t="s">
        <v>369</v>
      </c>
      <c r="B126" s="12" t="s">
        <v>370</v>
      </c>
      <c r="C126" s="35" t="s">
        <v>371</v>
      </c>
      <c r="D126" s="12" t="s">
        <v>67</v>
      </c>
      <c r="E126" s="12" t="s">
        <v>372</v>
      </c>
      <c r="F126" s="12" t="s">
        <v>152</v>
      </c>
      <c r="G126" s="13">
        <v>44841</v>
      </c>
      <c r="H126" s="25"/>
      <c r="I126" s="1">
        <v>150</v>
      </c>
      <c r="J126" s="1">
        <v>1</v>
      </c>
      <c r="K126" s="1">
        <v>150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7"/>
      <c r="X126" s="1">
        <f t="shared" si="11"/>
        <v>150</v>
      </c>
      <c r="Y126" s="12"/>
      <c r="Z126" s="12" t="s">
        <v>963</v>
      </c>
    </row>
    <row r="127" spans="1:26" s="7" customFormat="1" ht="19.5" customHeight="1" x14ac:dyDescent="0.25">
      <c r="A127" s="12" t="s">
        <v>405</v>
      </c>
      <c r="B127" s="12" t="s">
        <v>406</v>
      </c>
      <c r="C127" s="35" t="s">
        <v>407</v>
      </c>
      <c r="D127" s="12" t="s">
        <v>59</v>
      </c>
      <c r="E127" s="12" t="s">
        <v>35</v>
      </c>
      <c r="F127" s="12" t="s">
        <v>152</v>
      </c>
      <c r="G127" s="13">
        <v>44475</v>
      </c>
      <c r="H127" s="13"/>
      <c r="I127" s="1">
        <v>150</v>
      </c>
      <c r="J127" s="1">
        <v>1</v>
      </c>
      <c r="K127" s="1">
        <v>150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7"/>
      <c r="X127" s="1">
        <f>K127-(SUM(L127:W127))</f>
        <v>150</v>
      </c>
      <c r="Y127" s="12"/>
      <c r="Z127" s="12" t="s">
        <v>963</v>
      </c>
    </row>
    <row r="128" spans="1:26" s="7" customFormat="1" ht="19.5" customHeight="1" x14ac:dyDescent="0.25">
      <c r="A128" s="12" t="s">
        <v>412</v>
      </c>
      <c r="B128" s="12" t="s">
        <v>413</v>
      </c>
      <c r="C128" s="30" t="s">
        <v>414</v>
      </c>
      <c r="D128" s="12" t="s">
        <v>82</v>
      </c>
      <c r="E128" s="12" t="s">
        <v>87</v>
      </c>
      <c r="F128" s="12" t="s">
        <v>69</v>
      </c>
      <c r="G128" s="13">
        <v>44986</v>
      </c>
      <c r="H128" s="13">
        <v>45869</v>
      </c>
      <c r="I128" s="1">
        <v>150</v>
      </c>
      <c r="J128" s="1">
        <f t="shared" ref="J128:J144" si="26">($H128-$J$4)/365</f>
        <v>0.58082191780821912</v>
      </c>
      <c r="K128" s="1">
        <f t="shared" ref="K128:K144" si="27">I128*J128</f>
        <v>87.123287671232873</v>
      </c>
      <c r="L128" s="2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7"/>
      <c r="X128" s="1">
        <f>K128-(SUM(L128:W128))</f>
        <v>87.123287671232873</v>
      </c>
      <c r="Y128" s="12"/>
      <c r="Z128" s="12" t="s">
        <v>963</v>
      </c>
    </row>
    <row r="129" spans="1:26" s="7" customFormat="1" ht="19.5" customHeight="1" x14ac:dyDescent="0.25">
      <c r="A129" s="12" t="s">
        <v>379</v>
      </c>
      <c r="B129" s="12" t="s">
        <v>380</v>
      </c>
      <c r="C129" s="35" t="s">
        <v>381</v>
      </c>
      <c r="D129" s="12" t="s">
        <v>82</v>
      </c>
      <c r="E129" s="12" t="s">
        <v>87</v>
      </c>
      <c r="F129" s="12" t="s">
        <v>69</v>
      </c>
      <c r="G129" s="13">
        <v>44991</v>
      </c>
      <c r="H129" s="13">
        <v>45721</v>
      </c>
      <c r="I129" s="1">
        <v>150</v>
      </c>
      <c r="J129" s="1">
        <f t="shared" si="26"/>
        <v>0.17534246575342466</v>
      </c>
      <c r="K129" s="1">
        <f t="shared" si="27"/>
        <v>26.301369863013697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7"/>
      <c r="X129" s="1">
        <f t="shared" si="11"/>
        <v>26.301369863013697</v>
      </c>
      <c r="Y129" s="12"/>
      <c r="Z129" s="12" t="s">
        <v>963</v>
      </c>
    </row>
    <row r="130" spans="1:26" s="7" customFormat="1" ht="19.5" customHeight="1" x14ac:dyDescent="0.25">
      <c r="A130" s="12" t="s">
        <v>382</v>
      </c>
      <c r="B130" s="12" t="s">
        <v>383</v>
      </c>
      <c r="C130" s="35" t="s">
        <v>384</v>
      </c>
      <c r="D130" s="12" t="s">
        <v>82</v>
      </c>
      <c r="E130" s="12" t="s">
        <v>385</v>
      </c>
      <c r="F130" s="12" t="s">
        <v>152</v>
      </c>
      <c r="G130" s="13">
        <v>44991</v>
      </c>
      <c r="H130" s="13">
        <v>45721</v>
      </c>
      <c r="I130" s="1">
        <v>150</v>
      </c>
      <c r="J130" s="1">
        <f t="shared" si="26"/>
        <v>0.17534246575342466</v>
      </c>
      <c r="K130" s="1">
        <f t="shared" si="27"/>
        <v>26.301369863013697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7"/>
      <c r="X130" s="1">
        <f t="shared" si="11"/>
        <v>26.301369863013697</v>
      </c>
      <c r="Y130" s="12"/>
      <c r="Z130" s="12" t="s">
        <v>963</v>
      </c>
    </row>
    <row r="131" spans="1:26" s="7" customFormat="1" ht="19.5" customHeight="1" x14ac:dyDescent="0.25">
      <c r="A131" s="12" t="s">
        <v>415</v>
      </c>
      <c r="B131" s="12" t="s">
        <v>416</v>
      </c>
      <c r="C131" s="35" t="s">
        <v>417</v>
      </c>
      <c r="D131" s="12" t="s">
        <v>82</v>
      </c>
      <c r="E131" s="12" t="s">
        <v>87</v>
      </c>
      <c r="F131" s="12" t="s">
        <v>78</v>
      </c>
      <c r="G131" s="13">
        <v>44998</v>
      </c>
      <c r="H131" s="13">
        <v>45728</v>
      </c>
      <c r="I131" s="1">
        <v>150</v>
      </c>
      <c r="J131" s="1">
        <f t="shared" si="26"/>
        <v>0.19452054794520549</v>
      </c>
      <c r="K131" s="1">
        <f t="shared" si="27"/>
        <v>29.178082191780824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7"/>
      <c r="X131" s="1">
        <f>K131-(SUM(L131:W131))</f>
        <v>29.178082191780824</v>
      </c>
      <c r="Y131" s="12"/>
      <c r="Z131" s="12" t="s">
        <v>963</v>
      </c>
    </row>
    <row r="132" spans="1:26" s="7" customFormat="1" ht="18" customHeight="1" x14ac:dyDescent="0.25">
      <c r="A132" s="11" t="s">
        <v>839</v>
      </c>
      <c r="B132" s="12" t="s">
        <v>840</v>
      </c>
      <c r="C132" s="30" t="s">
        <v>936</v>
      </c>
      <c r="D132" s="12" t="s">
        <v>59</v>
      </c>
      <c r="E132" s="12" t="s">
        <v>44</v>
      </c>
      <c r="F132" s="12" t="s">
        <v>69</v>
      </c>
      <c r="G132" s="13">
        <v>45033</v>
      </c>
      <c r="H132" s="13">
        <v>45763</v>
      </c>
      <c r="I132" s="1">
        <v>150</v>
      </c>
      <c r="J132" s="1">
        <f t="shared" si="26"/>
        <v>0.29041095890410956</v>
      </c>
      <c r="K132" s="1">
        <f t="shared" si="27"/>
        <v>43.561643835616437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7"/>
      <c r="X132" s="1">
        <f>K132-(SUM(L132:W132))</f>
        <v>43.561643835616437</v>
      </c>
      <c r="Y132" s="12"/>
      <c r="Z132" s="12" t="s">
        <v>963</v>
      </c>
    </row>
    <row r="133" spans="1:26" s="7" customFormat="1" ht="19.5" customHeight="1" x14ac:dyDescent="0.25">
      <c r="A133" s="12" t="s">
        <v>426</v>
      </c>
      <c r="B133" s="12" t="s">
        <v>427</v>
      </c>
      <c r="C133" s="30" t="s">
        <v>935</v>
      </c>
      <c r="D133" s="12" t="s">
        <v>82</v>
      </c>
      <c r="E133" s="12" t="s">
        <v>151</v>
      </c>
      <c r="F133" s="12" t="s">
        <v>152</v>
      </c>
      <c r="G133" s="13">
        <v>45048</v>
      </c>
      <c r="H133" s="13">
        <v>45778</v>
      </c>
      <c r="I133" s="1">
        <v>150</v>
      </c>
      <c r="J133" s="1">
        <f t="shared" si="26"/>
        <v>0.33150684931506852</v>
      </c>
      <c r="K133" s="1">
        <f t="shared" si="27"/>
        <v>49.726027397260275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7"/>
      <c r="X133" s="1">
        <f>K133-(SUM(L133:W133))</f>
        <v>49.726027397260275</v>
      </c>
      <c r="Y133" s="12"/>
      <c r="Z133" s="12" t="s">
        <v>963</v>
      </c>
    </row>
    <row r="134" spans="1:26" s="7" customFormat="1" ht="19.5" customHeight="1" x14ac:dyDescent="0.25">
      <c r="A134" s="12" t="s">
        <v>428</v>
      </c>
      <c r="B134" s="12" t="s">
        <v>429</v>
      </c>
      <c r="C134" s="30" t="s">
        <v>932</v>
      </c>
      <c r="D134" s="12" t="s">
        <v>82</v>
      </c>
      <c r="E134" s="12" t="s">
        <v>68</v>
      </c>
      <c r="F134" s="12" t="s">
        <v>152</v>
      </c>
      <c r="G134" s="13">
        <v>45069</v>
      </c>
      <c r="H134" s="13">
        <v>45799</v>
      </c>
      <c r="I134" s="1">
        <v>150</v>
      </c>
      <c r="J134" s="1">
        <f t="shared" si="26"/>
        <v>0.38904109589041097</v>
      </c>
      <c r="K134" s="1">
        <f t="shared" si="27"/>
        <v>58.356164383561648</v>
      </c>
      <c r="L134" s="2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7"/>
      <c r="X134" s="1">
        <f>K134-(SUM(L134:W134))</f>
        <v>58.356164383561648</v>
      </c>
      <c r="Y134" s="12"/>
      <c r="Z134" s="12" t="s">
        <v>963</v>
      </c>
    </row>
    <row r="135" spans="1:26" s="7" customFormat="1" ht="19.5" customHeight="1" x14ac:dyDescent="0.25">
      <c r="A135" s="11" t="s">
        <v>409</v>
      </c>
      <c r="B135" s="12" t="s">
        <v>410</v>
      </c>
      <c r="C135" s="30" t="s">
        <v>411</v>
      </c>
      <c r="D135" s="12" t="s">
        <v>82</v>
      </c>
      <c r="E135" s="12" t="s">
        <v>87</v>
      </c>
      <c r="F135" s="12" t="s">
        <v>78</v>
      </c>
      <c r="G135" s="13">
        <v>45069</v>
      </c>
      <c r="H135" s="13">
        <v>45799</v>
      </c>
      <c r="I135" s="1">
        <v>150</v>
      </c>
      <c r="J135" s="1">
        <f t="shared" si="26"/>
        <v>0.38904109589041097</v>
      </c>
      <c r="K135" s="1">
        <f t="shared" si="27"/>
        <v>58.356164383561648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7"/>
      <c r="X135" s="1">
        <f t="shared" si="11"/>
        <v>58.356164383561648</v>
      </c>
      <c r="Y135" s="12"/>
      <c r="Z135" s="12" t="s">
        <v>963</v>
      </c>
    </row>
    <row r="136" spans="1:26" s="7" customFormat="1" ht="19.5" customHeight="1" x14ac:dyDescent="0.25">
      <c r="A136" s="12" t="s">
        <v>391</v>
      </c>
      <c r="B136" s="12" t="s">
        <v>392</v>
      </c>
      <c r="C136" s="35" t="s">
        <v>393</v>
      </c>
      <c r="D136" s="12" t="s">
        <v>82</v>
      </c>
      <c r="E136" s="12" t="s">
        <v>87</v>
      </c>
      <c r="F136" s="12" t="s">
        <v>69</v>
      </c>
      <c r="G136" s="13">
        <v>45075</v>
      </c>
      <c r="H136" s="13">
        <v>45805</v>
      </c>
      <c r="I136" s="1">
        <v>150</v>
      </c>
      <c r="J136" s="1">
        <f t="shared" si="26"/>
        <v>0.40547945205479452</v>
      </c>
      <c r="K136" s="1">
        <f t="shared" si="27"/>
        <v>60.821917808219176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7"/>
      <c r="X136" s="1">
        <f t="shared" si="11"/>
        <v>60.821917808219176</v>
      </c>
      <c r="Y136" s="12"/>
      <c r="Z136" s="12" t="s">
        <v>963</v>
      </c>
    </row>
    <row r="137" spans="1:26" s="7" customFormat="1" ht="19.5" customHeight="1" x14ac:dyDescent="0.25">
      <c r="A137" s="12" t="s">
        <v>418</v>
      </c>
      <c r="B137" s="12" t="s">
        <v>419</v>
      </c>
      <c r="C137" s="30" t="s">
        <v>420</v>
      </c>
      <c r="D137" s="12" t="s">
        <v>82</v>
      </c>
      <c r="E137" s="12" t="s">
        <v>87</v>
      </c>
      <c r="F137" s="12" t="s">
        <v>78</v>
      </c>
      <c r="G137" s="13">
        <v>45083</v>
      </c>
      <c r="H137" s="13">
        <v>45813</v>
      </c>
      <c r="I137" s="1">
        <v>150</v>
      </c>
      <c r="J137" s="1">
        <f t="shared" si="26"/>
        <v>0.42739726027397262</v>
      </c>
      <c r="K137" s="1">
        <f t="shared" si="27"/>
        <v>64.109589041095887</v>
      </c>
      <c r="L137" s="2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7"/>
      <c r="X137" s="1">
        <f t="shared" si="11"/>
        <v>64.109589041095887</v>
      </c>
      <c r="Y137" s="12"/>
      <c r="Z137" s="12" t="s">
        <v>963</v>
      </c>
    </row>
    <row r="138" spans="1:26" s="7" customFormat="1" ht="19.5" customHeight="1" x14ac:dyDescent="0.25">
      <c r="A138" s="11" t="s">
        <v>431</v>
      </c>
      <c r="B138" s="12" t="s">
        <v>386</v>
      </c>
      <c r="C138" s="30" t="s">
        <v>934</v>
      </c>
      <c r="D138" s="12" t="s">
        <v>82</v>
      </c>
      <c r="E138" s="12" t="s">
        <v>87</v>
      </c>
      <c r="F138" s="12" t="s">
        <v>78</v>
      </c>
      <c r="G138" s="13">
        <v>45180</v>
      </c>
      <c r="H138" s="13">
        <v>45912</v>
      </c>
      <c r="I138" s="1">
        <v>150</v>
      </c>
      <c r="J138" s="1">
        <f t="shared" si="26"/>
        <v>0.69863013698630139</v>
      </c>
      <c r="K138" s="1">
        <f t="shared" si="27"/>
        <v>104.79452054794521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7"/>
      <c r="X138" s="1">
        <f t="shared" si="11"/>
        <v>104.79452054794521</v>
      </c>
      <c r="Y138" s="12"/>
      <c r="Z138" s="12" t="s">
        <v>963</v>
      </c>
    </row>
    <row r="139" spans="1:26" s="7" customFormat="1" ht="19.5" customHeight="1" x14ac:dyDescent="0.25">
      <c r="A139" s="32" t="s">
        <v>434</v>
      </c>
      <c r="B139" s="33" t="s">
        <v>435</v>
      </c>
      <c r="C139" s="30" t="s">
        <v>933</v>
      </c>
      <c r="D139" s="12" t="s">
        <v>59</v>
      </c>
      <c r="E139" s="12" t="s">
        <v>35</v>
      </c>
      <c r="F139" s="12" t="s">
        <v>36</v>
      </c>
      <c r="G139" s="13">
        <v>45187</v>
      </c>
      <c r="H139" s="13">
        <v>45917</v>
      </c>
      <c r="I139" s="1">
        <v>150</v>
      </c>
      <c r="J139" s="1">
        <f t="shared" si="26"/>
        <v>0.71232876712328763</v>
      </c>
      <c r="K139" s="1">
        <f t="shared" si="27"/>
        <v>106.84931506849314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7"/>
      <c r="X139" s="1">
        <f t="shared" si="11"/>
        <v>106.84931506849314</v>
      </c>
      <c r="Y139" s="1"/>
      <c r="Z139" s="12" t="s">
        <v>963</v>
      </c>
    </row>
    <row r="140" spans="1:26" s="7" customFormat="1" ht="19.5" customHeight="1" x14ac:dyDescent="0.25">
      <c r="A140" s="11" t="s">
        <v>877</v>
      </c>
      <c r="B140" s="12" t="s">
        <v>878</v>
      </c>
      <c r="C140" s="36" t="s">
        <v>879</v>
      </c>
      <c r="D140" s="12" t="s">
        <v>82</v>
      </c>
      <c r="E140" s="12" t="s">
        <v>87</v>
      </c>
      <c r="F140" s="18" t="s">
        <v>78</v>
      </c>
      <c r="G140" s="15">
        <v>45208</v>
      </c>
      <c r="H140" s="13">
        <v>45938</v>
      </c>
      <c r="I140" s="1">
        <v>150</v>
      </c>
      <c r="J140" s="1">
        <f t="shared" si="26"/>
        <v>0.76986301369863008</v>
      </c>
      <c r="K140" s="1">
        <f t="shared" si="27"/>
        <v>115.47945205479451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7"/>
      <c r="X140" s="1">
        <f t="shared" si="11"/>
        <v>115.47945205479451</v>
      </c>
      <c r="Y140" s="12"/>
      <c r="Z140" s="12" t="s">
        <v>963</v>
      </c>
    </row>
    <row r="141" spans="1:26" s="7" customFormat="1" ht="19.5" customHeight="1" x14ac:dyDescent="0.25">
      <c r="A141" s="11" t="s">
        <v>880</v>
      </c>
      <c r="B141" s="12" t="s">
        <v>881</v>
      </c>
      <c r="C141" s="36" t="s">
        <v>882</v>
      </c>
      <c r="D141" s="12" t="s">
        <v>82</v>
      </c>
      <c r="E141" s="12" t="s">
        <v>87</v>
      </c>
      <c r="F141" s="18" t="s">
        <v>78</v>
      </c>
      <c r="G141" s="15">
        <v>45229</v>
      </c>
      <c r="H141" s="13">
        <v>45960</v>
      </c>
      <c r="I141" s="1">
        <v>150</v>
      </c>
      <c r="J141" s="1">
        <f t="shared" si="26"/>
        <v>0.83013698630136989</v>
      </c>
      <c r="K141" s="1">
        <f t="shared" si="27"/>
        <v>124.52054794520548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7"/>
      <c r="X141" s="1">
        <f t="shared" si="11"/>
        <v>124.52054794520548</v>
      </c>
      <c r="Y141" s="12"/>
      <c r="Z141" s="12" t="s">
        <v>963</v>
      </c>
    </row>
    <row r="142" spans="1:26" s="7" customFormat="1" ht="18.5" customHeight="1" x14ac:dyDescent="0.25">
      <c r="A142" s="11" t="s">
        <v>842</v>
      </c>
      <c r="B142" s="12" t="s">
        <v>845</v>
      </c>
      <c r="C142" s="30" t="s">
        <v>937</v>
      </c>
      <c r="D142" s="12" t="s">
        <v>82</v>
      </c>
      <c r="E142" s="12" t="s">
        <v>87</v>
      </c>
      <c r="F142" s="12" t="s">
        <v>69</v>
      </c>
      <c r="G142" s="13">
        <v>45229</v>
      </c>
      <c r="H142" s="13">
        <v>45960</v>
      </c>
      <c r="I142" s="1">
        <v>150</v>
      </c>
      <c r="J142" s="1">
        <f t="shared" si="26"/>
        <v>0.83013698630136989</v>
      </c>
      <c r="K142" s="1">
        <f t="shared" si="27"/>
        <v>124.52054794520548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7"/>
      <c r="X142" s="1">
        <f t="shared" si="11"/>
        <v>124.52054794520548</v>
      </c>
      <c r="Y142" s="12"/>
      <c r="Z142" s="12" t="s">
        <v>963</v>
      </c>
    </row>
    <row r="143" spans="1:26" s="7" customFormat="1" ht="19.5" customHeight="1" x14ac:dyDescent="0.25">
      <c r="A143" s="11" t="s">
        <v>849</v>
      </c>
      <c r="B143" s="12" t="s">
        <v>850</v>
      </c>
      <c r="C143" s="30" t="s">
        <v>851</v>
      </c>
      <c r="D143" s="12" t="s">
        <v>82</v>
      </c>
      <c r="E143" s="12" t="s">
        <v>87</v>
      </c>
      <c r="F143" s="12" t="s">
        <v>69</v>
      </c>
      <c r="G143" s="13">
        <v>45254</v>
      </c>
      <c r="H143" s="13">
        <v>45987</v>
      </c>
      <c r="I143" s="1">
        <v>150</v>
      </c>
      <c r="J143" s="1">
        <f t="shared" si="26"/>
        <v>0.90410958904109584</v>
      </c>
      <c r="K143" s="1">
        <f t="shared" si="27"/>
        <v>135.61643835616437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7"/>
      <c r="X143" s="1">
        <f t="shared" si="11"/>
        <v>135.61643835616437</v>
      </c>
      <c r="Y143" s="12"/>
      <c r="Z143" s="12" t="s">
        <v>963</v>
      </c>
    </row>
    <row r="144" spans="1:26" s="7" customFormat="1" ht="19.5" customHeight="1" x14ac:dyDescent="0.25">
      <c r="A144" s="11" t="s">
        <v>440</v>
      </c>
      <c r="B144" s="12" t="s">
        <v>441</v>
      </c>
      <c r="C144" s="35" t="s">
        <v>983</v>
      </c>
      <c r="D144" s="12" t="s">
        <v>82</v>
      </c>
      <c r="E144" s="12" t="s">
        <v>68</v>
      </c>
      <c r="F144" s="12" t="s">
        <v>152</v>
      </c>
      <c r="G144" s="13">
        <v>45278</v>
      </c>
      <c r="H144" s="13">
        <v>46008</v>
      </c>
      <c r="I144" s="1">
        <v>150</v>
      </c>
      <c r="J144" s="1">
        <f t="shared" si="26"/>
        <v>0.9616438356164384</v>
      </c>
      <c r="K144" s="1">
        <f t="shared" si="27"/>
        <v>144.24657534246575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7"/>
      <c r="X144" s="1">
        <f t="shared" si="11"/>
        <v>144.24657534246575</v>
      </c>
      <c r="Y144" s="12"/>
      <c r="Z144" s="12" t="s">
        <v>963</v>
      </c>
    </row>
    <row r="145" spans="1:26" s="7" customFormat="1" ht="19.5" customHeight="1" x14ac:dyDescent="0.25">
      <c r="A145" s="11" t="s">
        <v>442</v>
      </c>
      <c r="B145" s="12" t="s">
        <v>443</v>
      </c>
      <c r="C145" s="35" t="s">
        <v>984</v>
      </c>
      <c r="D145" s="12" t="s">
        <v>82</v>
      </c>
      <c r="E145" s="12" t="s">
        <v>87</v>
      </c>
      <c r="F145" s="12" t="s">
        <v>78</v>
      </c>
      <c r="G145" s="13">
        <v>45320</v>
      </c>
      <c r="H145" s="13">
        <v>46050</v>
      </c>
      <c r="I145" s="1">
        <v>150</v>
      </c>
      <c r="J145" s="1">
        <v>1</v>
      </c>
      <c r="K145" s="1">
        <v>150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7"/>
      <c r="X145" s="1">
        <f t="shared" si="11"/>
        <v>150</v>
      </c>
      <c r="Y145" s="12"/>
      <c r="Z145" s="12" t="s">
        <v>963</v>
      </c>
    </row>
    <row r="146" spans="1:26" s="7" customFormat="1" ht="19.5" customHeight="1" x14ac:dyDescent="0.25">
      <c r="A146" s="11" t="s">
        <v>829</v>
      </c>
      <c r="B146" s="12" t="s">
        <v>831</v>
      </c>
      <c r="C146" s="35" t="s">
        <v>985</v>
      </c>
      <c r="D146" s="12" t="s">
        <v>82</v>
      </c>
      <c r="E146" s="12" t="s">
        <v>87</v>
      </c>
      <c r="F146" s="12" t="s">
        <v>78</v>
      </c>
      <c r="G146" s="13">
        <v>45348</v>
      </c>
      <c r="H146" s="13">
        <v>45869</v>
      </c>
      <c r="I146" s="1">
        <v>150</v>
      </c>
      <c r="J146" s="1">
        <f t="shared" ref="J146:J147" si="28">($H146-$J$4)/365</f>
        <v>0.58082191780821912</v>
      </c>
      <c r="K146" s="1">
        <f t="shared" ref="K146:K147" si="29">I146*J146</f>
        <v>87.123287671232873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7"/>
      <c r="X146" s="1">
        <f t="shared" si="11"/>
        <v>87.123287671232873</v>
      </c>
      <c r="Y146" s="12"/>
      <c r="Z146" s="12" t="s">
        <v>963</v>
      </c>
    </row>
    <row r="147" spans="1:26" s="7" customFormat="1" ht="19.5" customHeight="1" x14ac:dyDescent="0.25">
      <c r="A147" s="11" t="s">
        <v>830</v>
      </c>
      <c r="B147" s="12" t="s">
        <v>832</v>
      </c>
      <c r="C147" s="35" t="s">
        <v>986</v>
      </c>
      <c r="D147" s="12" t="s">
        <v>82</v>
      </c>
      <c r="E147" s="12" t="s">
        <v>87</v>
      </c>
      <c r="F147" s="12" t="s">
        <v>69</v>
      </c>
      <c r="G147" s="13">
        <v>45348</v>
      </c>
      <c r="H147" s="13">
        <v>45869</v>
      </c>
      <c r="I147" s="1">
        <v>150</v>
      </c>
      <c r="J147" s="1">
        <f t="shared" si="28"/>
        <v>0.58082191780821912</v>
      </c>
      <c r="K147" s="1">
        <f t="shared" si="29"/>
        <v>87.123287671232873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7"/>
      <c r="X147" s="1">
        <f t="shared" ref="X147:X210" si="30">K147-(SUM(L147:W147))</f>
        <v>87.123287671232873</v>
      </c>
      <c r="Y147" s="12"/>
      <c r="Z147" s="12" t="s">
        <v>963</v>
      </c>
    </row>
    <row r="148" spans="1:26" s="7" customFormat="1" ht="19.5" customHeight="1" x14ac:dyDescent="0.25">
      <c r="A148" s="11" t="s">
        <v>854</v>
      </c>
      <c r="B148" s="12" t="s">
        <v>855</v>
      </c>
      <c r="C148" s="38" t="s">
        <v>931</v>
      </c>
      <c r="D148" s="12" t="s">
        <v>82</v>
      </c>
      <c r="E148" s="12" t="s">
        <v>87</v>
      </c>
      <c r="F148" s="12" t="s">
        <v>110</v>
      </c>
      <c r="G148" s="13">
        <v>45397</v>
      </c>
      <c r="H148" s="13">
        <v>46127</v>
      </c>
      <c r="I148" s="1">
        <v>150</v>
      </c>
      <c r="J148" s="1">
        <v>1</v>
      </c>
      <c r="K148" s="1">
        <v>150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47"/>
      <c r="X148" s="1">
        <f t="shared" si="30"/>
        <v>150</v>
      </c>
      <c r="Y148" s="12"/>
      <c r="Z148" s="12" t="s">
        <v>963</v>
      </c>
    </row>
    <row r="149" spans="1:26" s="7" customFormat="1" ht="19.5" customHeight="1" x14ac:dyDescent="0.25">
      <c r="A149" s="11" t="s">
        <v>992</v>
      </c>
      <c r="B149" s="12" t="s">
        <v>993</v>
      </c>
      <c r="C149" s="38" t="s">
        <v>987</v>
      </c>
      <c r="D149" s="12" t="s">
        <v>82</v>
      </c>
      <c r="E149" s="12" t="s">
        <v>988</v>
      </c>
      <c r="F149" s="12" t="s">
        <v>989</v>
      </c>
      <c r="G149" s="13">
        <v>45444</v>
      </c>
      <c r="H149" s="13">
        <v>45808</v>
      </c>
      <c r="I149" s="1">
        <v>150</v>
      </c>
      <c r="J149" s="1">
        <f t="shared" ref="J149:J154" si="31">($H149-$J$4)/365</f>
        <v>0.41369863013698632</v>
      </c>
      <c r="K149" s="1">
        <f t="shared" ref="K149:K154" si="32">I149*J149</f>
        <v>62.054794520547951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47"/>
      <c r="X149" s="1">
        <f t="shared" si="30"/>
        <v>62.054794520547951</v>
      </c>
      <c r="Y149" s="12"/>
      <c r="Z149" s="12" t="s">
        <v>963</v>
      </c>
    </row>
    <row r="150" spans="1:26" s="7" customFormat="1" ht="19.5" customHeight="1" x14ac:dyDescent="0.25">
      <c r="A150" s="11" t="s">
        <v>1011</v>
      </c>
      <c r="B150" s="12" t="s">
        <v>1012</v>
      </c>
      <c r="C150" s="38" t="s">
        <v>990</v>
      </c>
      <c r="D150" s="12" t="s">
        <v>59</v>
      </c>
      <c r="E150" s="12" t="s">
        <v>35</v>
      </c>
      <c r="F150" s="12" t="s">
        <v>989</v>
      </c>
      <c r="G150" s="13">
        <v>45448</v>
      </c>
      <c r="H150" s="13">
        <v>45812</v>
      </c>
      <c r="I150" s="1">
        <v>150</v>
      </c>
      <c r="J150" s="1">
        <f t="shared" si="31"/>
        <v>0.42465753424657532</v>
      </c>
      <c r="K150" s="1">
        <f t="shared" si="32"/>
        <v>63.698630136986296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47"/>
      <c r="X150" s="1">
        <f t="shared" si="30"/>
        <v>63.698630136986296</v>
      </c>
      <c r="Y150" s="12"/>
      <c r="Z150" s="12" t="s">
        <v>963</v>
      </c>
    </row>
    <row r="151" spans="1:26" s="7" customFormat="1" ht="19.5" customHeight="1" x14ac:dyDescent="0.25">
      <c r="A151" s="11" t="s">
        <v>912</v>
      </c>
      <c r="B151" s="12" t="s">
        <v>920</v>
      </c>
      <c r="C151" s="38" t="s">
        <v>927</v>
      </c>
      <c r="D151" s="12" t="s">
        <v>82</v>
      </c>
      <c r="E151" s="12" t="s">
        <v>87</v>
      </c>
      <c r="F151" s="12" t="s">
        <v>110</v>
      </c>
      <c r="G151" s="13">
        <v>45505</v>
      </c>
      <c r="H151" s="13">
        <v>45869</v>
      </c>
      <c r="I151" s="1">
        <v>150</v>
      </c>
      <c r="J151" s="1">
        <f t="shared" si="31"/>
        <v>0.58082191780821912</v>
      </c>
      <c r="K151" s="1">
        <f t="shared" si="32"/>
        <v>87.123287671232873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47"/>
      <c r="X151" s="1">
        <f t="shared" si="30"/>
        <v>87.123287671232873</v>
      </c>
      <c r="Y151" s="12"/>
      <c r="Z151" s="12" t="s">
        <v>963</v>
      </c>
    </row>
    <row r="152" spans="1:26" s="7" customFormat="1" ht="19.5" customHeight="1" x14ac:dyDescent="0.25">
      <c r="A152" s="11" t="s">
        <v>901</v>
      </c>
      <c r="B152" s="12" t="s">
        <v>902</v>
      </c>
      <c r="C152" s="39" t="s">
        <v>903</v>
      </c>
      <c r="D152" s="12" t="s">
        <v>82</v>
      </c>
      <c r="E152" s="12" t="s">
        <v>87</v>
      </c>
      <c r="F152" s="12" t="s">
        <v>78</v>
      </c>
      <c r="G152" s="13">
        <v>45505</v>
      </c>
      <c r="H152" s="13">
        <v>45869</v>
      </c>
      <c r="I152" s="1">
        <v>150</v>
      </c>
      <c r="J152" s="1">
        <f t="shared" si="31"/>
        <v>0.58082191780821912</v>
      </c>
      <c r="K152" s="1">
        <f t="shared" si="32"/>
        <v>87.123287671232873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47"/>
      <c r="X152" s="1">
        <f t="shared" si="30"/>
        <v>87.123287671232873</v>
      </c>
      <c r="Y152" s="12"/>
      <c r="Z152" s="12" t="s">
        <v>963</v>
      </c>
    </row>
    <row r="153" spans="1:26" s="7" customFormat="1" ht="19.5" customHeight="1" x14ac:dyDescent="0.25">
      <c r="A153" s="11" t="s">
        <v>906</v>
      </c>
      <c r="B153" s="12" t="s">
        <v>907</v>
      </c>
      <c r="C153" s="39" t="s">
        <v>928</v>
      </c>
      <c r="D153" s="12" t="s">
        <v>82</v>
      </c>
      <c r="E153" s="12" t="s">
        <v>87</v>
      </c>
      <c r="F153" s="12" t="s">
        <v>78</v>
      </c>
      <c r="G153" s="13">
        <v>45540</v>
      </c>
      <c r="H153" s="13">
        <v>45904</v>
      </c>
      <c r="I153" s="1">
        <v>150</v>
      </c>
      <c r="J153" s="1">
        <f t="shared" si="31"/>
        <v>0.67671232876712328</v>
      </c>
      <c r="K153" s="1">
        <f t="shared" si="32"/>
        <v>101.50684931506849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47"/>
      <c r="X153" s="1">
        <f t="shared" si="30"/>
        <v>101.50684931506849</v>
      </c>
      <c r="Y153" s="12"/>
      <c r="Z153" s="12" t="s">
        <v>963</v>
      </c>
    </row>
    <row r="154" spans="1:26" s="7" customFormat="1" ht="19.5" customHeight="1" x14ac:dyDescent="0.25">
      <c r="A154" s="11" t="s">
        <v>910</v>
      </c>
      <c r="B154" s="12" t="s">
        <v>911</v>
      </c>
      <c r="C154" s="39" t="s">
        <v>929</v>
      </c>
      <c r="D154" s="12" t="s">
        <v>82</v>
      </c>
      <c r="E154" s="12" t="s">
        <v>87</v>
      </c>
      <c r="F154" s="12" t="s">
        <v>69</v>
      </c>
      <c r="G154" s="13">
        <v>45582</v>
      </c>
      <c r="H154" s="13">
        <v>45946</v>
      </c>
      <c r="I154" s="1">
        <v>150</v>
      </c>
      <c r="J154" s="1">
        <f t="shared" si="31"/>
        <v>0.79178082191780819</v>
      </c>
      <c r="K154" s="1">
        <f t="shared" si="32"/>
        <v>118.76712328767123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47"/>
      <c r="X154" s="1">
        <f>K154-(SUM(L154:W154))</f>
        <v>118.76712328767123</v>
      </c>
      <c r="Y154" s="12"/>
      <c r="Z154" s="12" t="s">
        <v>963</v>
      </c>
    </row>
    <row r="155" spans="1:26" s="7" customFormat="1" ht="19.5" customHeight="1" x14ac:dyDescent="0.25">
      <c r="A155" s="11" t="s">
        <v>904</v>
      </c>
      <c r="B155" s="12" t="s">
        <v>905</v>
      </c>
      <c r="C155" s="39" t="s">
        <v>930</v>
      </c>
      <c r="D155" s="12" t="s">
        <v>82</v>
      </c>
      <c r="E155" s="12" t="s">
        <v>863</v>
      </c>
      <c r="F155" s="12" t="s">
        <v>152</v>
      </c>
      <c r="G155" s="13">
        <v>45537</v>
      </c>
      <c r="H155" s="13">
        <v>45689</v>
      </c>
      <c r="I155" s="1">
        <v>150</v>
      </c>
      <c r="J155" s="1">
        <v>1</v>
      </c>
      <c r="K155" s="1">
        <v>150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47"/>
      <c r="X155" s="1">
        <f t="shared" si="30"/>
        <v>150</v>
      </c>
      <c r="Y155" s="12"/>
      <c r="Z155" s="12" t="s">
        <v>963</v>
      </c>
    </row>
    <row r="156" spans="1:26" ht="20.399999999999999" customHeight="1" x14ac:dyDescent="0.25">
      <c r="A156" s="11" t="s">
        <v>913</v>
      </c>
      <c r="B156" s="12" t="s">
        <v>91</v>
      </c>
      <c r="C156" s="39" t="s">
        <v>92</v>
      </c>
      <c r="D156" s="12" t="s">
        <v>82</v>
      </c>
      <c r="E156" s="12" t="s">
        <v>87</v>
      </c>
      <c r="F156" s="12" t="s">
        <v>69</v>
      </c>
      <c r="G156" s="13">
        <v>45600</v>
      </c>
      <c r="H156" s="13">
        <v>45964</v>
      </c>
      <c r="I156" s="1">
        <v>150</v>
      </c>
      <c r="J156" s="1">
        <f t="shared" ref="J156:J219" si="33">($H156-$J$4)/365</f>
        <v>0.84109589041095889</v>
      </c>
      <c r="K156" s="1">
        <f t="shared" ref="K156:K219" si="34">I156*J156</f>
        <v>126.16438356164383</v>
      </c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49"/>
      <c r="X156" s="1">
        <f t="shared" si="30"/>
        <v>126.16438356164383</v>
      </c>
      <c r="Y156" s="34"/>
      <c r="Z156" s="12" t="s">
        <v>963</v>
      </c>
    </row>
    <row r="157" spans="1:26" ht="16.75" customHeight="1" x14ac:dyDescent="0.25">
      <c r="A157" s="11" t="s">
        <v>959</v>
      </c>
      <c r="B157" s="12" t="s">
        <v>960</v>
      </c>
      <c r="C157" s="44" t="s">
        <v>991</v>
      </c>
      <c r="D157" s="12" t="s">
        <v>82</v>
      </c>
      <c r="E157" s="12" t="s">
        <v>87</v>
      </c>
      <c r="F157" s="12" t="s">
        <v>110</v>
      </c>
      <c r="G157" s="13">
        <v>45621</v>
      </c>
      <c r="H157" s="13">
        <v>45712</v>
      </c>
      <c r="I157" s="1">
        <v>150</v>
      </c>
      <c r="J157" s="1">
        <f t="shared" si="33"/>
        <v>0.15068493150684931</v>
      </c>
      <c r="K157" s="1">
        <f t="shared" si="34"/>
        <v>22.602739726027394</v>
      </c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49"/>
      <c r="X157" s="1">
        <f t="shared" si="30"/>
        <v>22.602739726027394</v>
      </c>
      <c r="Y157" s="34"/>
      <c r="Z157" s="12" t="s">
        <v>963</v>
      </c>
    </row>
    <row r="158" spans="1:26" s="7" customFormat="1" ht="19.5" customHeight="1" x14ac:dyDescent="0.25">
      <c r="A158" s="12" t="s">
        <v>444</v>
      </c>
      <c r="B158" s="12" t="s">
        <v>445</v>
      </c>
      <c r="C158" s="35" t="s">
        <v>446</v>
      </c>
      <c r="D158" s="12" t="s">
        <v>402</v>
      </c>
      <c r="E158" s="12" t="s">
        <v>403</v>
      </c>
      <c r="F158" s="12" t="s">
        <v>404</v>
      </c>
      <c r="G158" s="13">
        <v>42424</v>
      </c>
      <c r="H158" s="13">
        <v>45869</v>
      </c>
      <c r="I158" s="1">
        <v>150</v>
      </c>
      <c r="J158" s="1">
        <f t="shared" si="33"/>
        <v>0.58082191780821912</v>
      </c>
      <c r="K158" s="1">
        <f t="shared" si="34"/>
        <v>87.123287671232873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47"/>
      <c r="X158" s="1">
        <f t="shared" si="30"/>
        <v>87.123287671232873</v>
      </c>
      <c r="Y158" s="12"/>
      <c r="Z158" s="12" t="s">
        <v>963</v>
      </c>
    </row>
    <row r="159" spans="1:26" s="7" customFormat="1" ht="19.5" customHeight="1" x14ac:dyDescent="0.25">
      <c r="A159" s="12" t="s">
        <v>447</v>
      </c>
      <c r="B159" s="12" t="s">
        <v>448</v>
      </c>
      <c r="C159" s="35" t="s">
        <v>449</v>
      </c>
      <c r="D159" s="12" t="s">
        <v>402</v>
      </c>
      <c r="E159" s="12" t="s">
        <v>403</v>
      </c>
      <c r="F159" s="12" t="s">
        <v>404</v>
      </c>
      <c r="G159" s="13">
        <v>42452</v>
      </c>
      <c r="H159" s="13">
        <v>45869</v>
      </c>
      <c r="I159" s="1">
        <v>150</v>
      </c>
      <c r="J159" s="1">
        <f t="shared" si="33"/>
        <v>0.58082191780821912</v>
      </c>
      <c r="K159" s="1">
        <f t="shared" si="34"/>
        <v>87.123287671232873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47"/>
      <c r="X159" s="1">
        <f t="shared" si="30"/>
        <v>87.123287671232873</v>
      </c>
      <c r="Y159" s="12"/>
      <c r="Z159" s="12" t="s">
        <v>963</v>
      </c>
    </row>
    <row r="160" spans="1:26" s="7" customFormat="1" ht="19.5" customHeight="1" x14ac:dyDescent="0.25">
      <c r="A160" s="12" t="s">
        <v>450</v>
      </c>
      <c r="B160" s="12" t="s">
        <v>451</v>
      </c>
      <c r="C160" s="35" t="s">
        <v>452</v>
      </c>
      <c r="D160" s="12" t="s">
        <v>402</v>
      </c>
      <c r="E160" s="12" t="s">
        <v>403</v>
      </c>
      <c r="F160" s="12" t="s">
        <v>404</v>
      </c>
      <c r="G160" s="13">
        <v>42452</v>
      </c>
      <c r="H160" s="13">
        <v>45869</v>
      </c>
      <c r="I160" s="1">
        <v>150</v>
      </c>
      <c r="J160" s="1">
        <f t="shared" si="33"/>
        <v>0.58082191780821912</v>
      </c>
      <c r="K160" s="1">
        <f t="shared" si="34"/>
        <v>87.123287671232873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47"/>
      <c r="X160" s="1">
        <f t="shared" si="30"/>
        <v>87.123287671232873</v>
      </c>
      <c r="Y160" s="12"/>
      <c r="Z160" s="12" t="s">
        <v>963</v>
      </c>
    </row>
    <row r="161" spans="1:26" s="7" customFormat="1" ht="19.5" customHeight="1" x14ac:dyDescent="0.25">
      <c r="A161" s="12" t="s">
        <v>453</v>
      </c>
      <c r="B161" s="12" t="s">
        <v>454</v>
      </c>
      <c r="C161" s="35" t="s">
        <v>455</v>
      </c>
      <c r="D161" s="12" t="s">
        <v>402</v>
      </c>
      <c r="E161" s="12" t="s">
        <v>403</v>
      </c>
      <c r="F161" s="12" t="s">
        <v>404</v>
      </c>
      <c r="G161" s="13">
        <v>42452</v>
      </c>
      <c r="H161" s="13">
        <v>45869</v>
      </c>
      <c r="I161" s="1">
        <v>150</v>
      </c>
      <c r="J161" s="1">
        <f t="shared" si="33"/>
        <v>0.58082191780821912</v>
      </c>
      <c r="K161" s="1">
        <f t="shared" si="34"/>
        <v>87.123287671232873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47"/>
      <c r="X161" s="1">
        <f t="shared" si="30"/>
        <v>87.123287671232873</v>
      </c>
      <c r="Y161" s="12"/>
      <c r="Z161" s="12" t="s">
        <v>963</v>
      </c>
    </row>
    <row r="162" spans="1:26" s="7" customFormat="1" ht="19.5" customHeight="1" x14ac:dyDescent="0.25">
      <c r="A162" s="12" t="s">
        <v>456</v>
      </c>
      <c r="B162" s="12" t="s">
        <v>457</v>
      </c>
      <c r="C162" s="35" t="s">
        <v>458</v>
      </c>
      <c r="D162" s="12" t="s">
        <v>402</v>
      </c>
      <c r="E162" s="12" t="s">
        <v>403</v>
      </c>
      <c r="F162" s="12" t="s">
        <v>404</v>
      </c>
      <c r="G162" s="13">
        <v>42452</v>
      </c>
      <c r="H162" s="13">
        <v>45869</v>
      </c>
      <c r="I162" s="1">
        <v>150</v>
      </c>
      <c r="J162" s="1">
        <f t="shared" si="33"/>
        <v>0.58082191780821912</v>
      </c>
      <c r="K162" s="1">
        <f t="shared" si="34"/>
        <v>87.123287671232873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47"/>
      <c r="X162" s="1">
        <f t="shared" si="30"/>
        <v>87.123287671232873</v>
      </c>
      <c r="Y162" s="12"/>
      <c r="Z162" s="12" t="s">
        <v>963</v>
      </c>
    </row>
    <row r="163" spans="1:26" s="7" customFormat="1" ht="19.5" customHeight="1" x14ac:dyDescent="0.25">
      <c r="A163" s="12" t="s">
        <v>459</v>
      </c>
      <c r="B163" s="12" t="s">
        <v>460</v>
      </c>
      <c r="C163" s="35" t="s">
        <v>461</v>
      </c>
      <c r="D163" s="12" t="s">
        <v>402</v>
      </c>
      <c r="E163" s="12" t="s">
        <v>403</v>
      </c>
      <c r="F163" s="12" t="s">
        <v>404</v>
      </c>
      <c r="G163" s="13">
        <v>42452</v>
      </c>
      <c r="H163" s="13">
        <v>45869</v>
      </c>
      <c r="I163" s="1">
        <v>150</v>
      </c>
      <c r="J163" s="1">
        <f t="shared" si="33"/>
        <v>0.58082191780821912</v>
      </c>
      <c r="K163" s="1">
        <f t="shared" si="34"/>
        <v>87.123287671232873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47"/>
      <c r="X163" s="1">
        <f t="shared" si="30"/>
        <v>87.123287671232873</v>
      </c>
      <c r="Y163" s="12"/>
      <c r="Z163" s="12" t="s">
        <v>963</v>
      </c>
    </row>
    <row r="164" spans="1:26" s="7" customFormat="1" ht="19.5" customHeight="1" x14ac:dyDescent="0.25">
      <c r="A164" s="12" t="s">
        <v>462</v>
      </c>
      <c r="B164" s="12" t="s">
        <v>463</v>
      </c>
      <c r="C164" s="35" t="s">
        <v>464</v>
      </c>
      <c r="D164" s="12" t="s">
        <v>402</v>
      </c>
      <c r="E164" s="12" t="s">
        <v>403</v>
      </c>
      <c r="F164" s="12" t="s">
        <v>404</v>
      </c>
      <c r="G164" s="13">
        <v>42461</v>
      </c>
      <c r="H164" s="13">
        <v>45869</v>
      </c>
      <c r="I164" s="1">
        <v>150</v>
      </c>
      <c r="J164" s="1">
        <f t="shared" si="33"/>
        <v>0.58082191780821912</v>
      </c>
      <c r="K164" s="1">
        <f t="shared" si="34"/>
        <v>87.123287671232873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47"/>
      <c r="X164" s="1">
        <f t="shared" si="30"/>
        <v>87.123287671232873</v>
      </c>
      <c r="Y164" s="12"/>
      <c r="Z164" s="12" t="s">
        <v>963</v>
      </c>
    </row>
    <row r="165" spans="1:26" s="7" customFormat="1" ht="19.5" customHeight="1" x14ac:dyDescent="0.25">
      <c r="A165" s="12" t="s">
        <v>465</v>
      </c>
      <c r="B165" s="12" t="s">
        <v>466</v>
      </c>
      <c r="C165" s="35" t="s">
        <v>467</v>
      </c>
      <c r="D165" s="12" t="s">
        <v>402</v>
      </c>
      <c r="E165" s="12" t="s">
        <v>403</v>
      </c>
      <c r="F165" s="12" t="s">
        <v>404</v>
      </c>
      <c r="G165" s="13">
        <v>42461</v>
      </c>
      <c r="H165" s="13">
        <v>45869</v>
      </c>
      <c r="I165" s="1">
        <v>150</v>
      </c>
      <c r="J165" s="1">
        <f t="shared" si="33"/>
        <v>0.58082191780821912</v>
      </c>
      <c r="K165" s="1">
        <f t="shared" si="34"/>
        <v>87.123287671232873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47"/>
      <c r="X165" s="1">
        <f t="shared" si="30"/>
        <v>87.123287671232873</v>
      </c>
      <c r="Y165" s="12"/>
      <c r="Z165" s="12" t="s">
        <v>963</v>
      </c>
    </row>
    <row r="166" spans="1:26" s="7" customFormat="1" ht="19.5" customHeight="1" x14ac:dyDescent="0.25">
      <c r="A166" s="12" t="s">
        <v>468</v>
      </c>
      <c r="B166" s="12" t="s">
        <v>469</v>
      </c>
      <c r="C166" s="35" t="s">
        <v>470</v>
      </c>
      <c r="D166" s="12" t="s">
        <v>402</v>
      </c>
      <c r="E166" s="12" t="s">
        <v>403</v>
      </c>
      <c r="F166" s="12" t="s">
        <v>404</v>
      </c>
      <c r="G166" s="13">
        <v>42461</v>
      </c>
      <c r="H166" s="13">
        <v>45869</v>
      </c>
      <c r="I166" s="1">
        <v>150</v>
      </c>
      <c r="J166" s="1">
        <f t="shared" si="33"/>
        <v>0.58082191780821912</v>
      </c>
      <c r="K166" s="1">
        <f t="shared" si="34"/>
        <v>87.123287671232873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47"/>
      <c r="X166" s="1">
        <f t="shared" si="30"/>
        <v>87.123287671232873</v>
      </c>
      <c r="Y166" s="12"/>
      <c r="Z166" s="12" t="s">
        <v>963</v>
      </c>
    </row>
    <row r="167" spans="1:26" s="7" customFormat="1" ht="19.5" customHeight="1" x14ac:dyDescent="0.25">
      <c r="A167" s="12" t="s">
        <v>471</v>
      </c>
      <c r="B167" s="12" t="s">
        <v>472</v>
      </c>
      <c r="C167" s="35" t="s">
        <v>473</v>
      </c>
      <c r="D167" s="12" t="s">
        <v>402</v>
      </c>
      <c r="E167" s="12" t="s">
        <v>403</v>
      </c>
      <c r="F167" s="12" t="s">
        <v>404</v>
      </c>
      <c r="G167" s="13">
        <v>42461</v>
      </c>
      <c r="H167" s="13">
        <v>45869</v>
      </c>
      <c r="I167" s="1">
        <v>150</v>
      </c>
      <c r="J167" s="1">
        <f t="shared" si="33"/>
        <v>0.58082191780821912</v>
      </c>
      <c r="K167" s="1">
        <f t="shared" si="34"/>
        <v>87.123287671232873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47"/>
      <c r="X167" s="1">
        <f t="shared" si="30"/>
        <v>87.123287671232873</v>
      </c>
      <c r="Y167" s="12"/>
      <c r="Z167" s="12" t="s">
        <v>963</v>
      </c>
    </row>
    <row r="168" spans="1:26" s="7" customFormat="1" ht="19.5" customHeight="1" x14ac:dyDescent="0.25">
      <c r="A168" s="12" t="s">
        <v>474</v>
      </c>
      <c r="B168" s="12" t="s">
        <v>475</v>
      </c>
      <c r="C168" s="35" t="s">
        <v>476</v>
      </c>
      <c r="D168" s="12" t="s">
        <v>402</v>
      </c>
      <c r="E168" s="12" t="s">
        <v>403</v>
      </c>
      <c r="F168" s="12" t="s">
        <v>404</v>
      </c>
      <c r="G168" s="13">
        <v>42493</v>
      </c>
      <c r="H168" s="13">
        <v>45869</v>
      </c>
      <c r="I168" s="1">
        <v>150</v>
      </c>
      <c r="J168" s="1">
        <f t="shared" si="33"/>
        <v>0.58082191780821912</v>
      </c>
      <c r="K168" s="1">
        <f t="shared" si="34"/>
        <v>87.123287671232873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47"/>
      <c r="X168" s="1">
        <f t="shared" si="30"/>
        <v>87.123287671232873</v>
      </c>
      <c r="Y168" s="12"/>
      <c r="Z168" s="12" t="s">
        <v>963</v>
      </c>
    </row>
    <row r="169" spans="1:26" s="7" customFormat="1" ht="19.5" customHeight="1" x14ac:dyDescent="0.25">
      <c r="A169" s="12" t="s">
        <v>477</v>
      </c>
      <c r="B169" s="12" t="s">
        <v>478</v>
      </c>
      <c r="C169" s="35" t="s">
        <v>479</v>
      </c>
      <c r="D169" s="12" t="s">
        <v>402</v>
      </c>
      <c r="E169" s="12" t="s">
        <v>403</v>
      </c>
      <c r="F169" s="12" t="s">
        <v>404</v>
      </c>
      <c r="G169" s="13">
        <v>42506</v>
      </c>
      <c r="H169" s="13">
        <v>45869</v>
      </c>
      <c r="I169" s="1">
        <v>150</v>
      </c>
      <c r="J169" s="1">
        <f t="shared" si="33"/>
        <v>0.58082191780821912</v>
      </c>
      <c r="K169" s="1">
        <f t="shared" si="34"/>
        <v>87.123287671232873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47"/>
      <c r="X169" s="1">
        <f t="shared" si="30"/>
        <v>87.123287671232873</v>
      </c>
      <c r="Y169" s="12"/>
      <c r="Z169" s="12" t="s">
        <v>963</v>
      </c>
    </row>
    <row r="170" spans="1:26" s="7" customFormat="1" ht="19.5" customHeight="1" x14ac:dyDescent="0.25">
      <c r="A170" s="12" t="s">
        <v>480</v>
      </c>
      <c r="B170" s="12" t="s">
        <v>481</v>
      </c>
      <c r="C170" s="35" t="s">
        <v>482</v>
      </c>
      <c r="D170" s="12" t="s">
        <v>402</v>
      </c>
      <c r="E170" s="12" t="s">
        <v>403</v>
      </c>
      <c r="F170" s="12" t="s">
        <v>430</v>
      </c>
      <c r="G170" s="13">
        <v>42523</v>
      </c>
      <c r="H170" s="13">
        <v>45869</v>
      </c>
      <c r="I170" s="1">
        <v>150</v>
      </c>
      <c r="J170" s="1">
        <f t="shared" si="33"/>
        <v>0.58082191780821912</v>
      </c>
      <c r="K170" s="1">
        <f t="shared" si="34"/>
        <v>87.123287671232873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47"/>
      <c r="X170" s="1">
        <f t="shared" si="30"/>
        <v>87.123287671232873</v>
      </c>
      <c r="Y170" s="12"/>
      <c r="Z170" s="12" t="s">
        <v>963</v>
      </c>
    </row>
    <row r="171" spans="1:26" s="7" customFormat="1" ht="19.5" customHeight="1" x14ac:dyDescent="0.25">
      <c r="A171" s="12" t="s">
        <v>483</v>
      </c>
      <c r="B171" s="12" t="s">
        <v>484</v>
      </c>
      <c r="C171" s="35" t="s">
        <v>485</v>
      </c>
      <c r="D171" s="12" t="s">
        <v>402</v>
      </c>
      <c r="E171" s="12" t="s">
        <v>403</v>
      </c>
      <c r="F171" s="12" t="s">
        <v>404</v>
      </c>
      <c r="G171" s="13">
        <v>42522</v>
      </c>
      <c r="H171" s="13">
        <v>45869</v>
      </c>
      <c r="I171" s="1">
        <v>150</v>
      </c>
      <c r="J171" s="1">
        <f t="shared" si="33"/>
        <v>0.58082191780821912</v>
      </c>
      <c r="K171" s="1">
        <f t="shared" si="34"/>
        <v>87.123287671232873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47"/>
      <c r="X171" s="1">
        <f t="shared" si="30"/>
        <v>87.123287671232873</v>
      </c>
      <c r="Y171" s="12"/>
      <c r="Z171" s="12" t="s">
        <v>963</v>
      </c>
    </row>
    <row r="172" spans="1:26" s="7" customFormat="1" ht="19.5" customHeight="1" x14ac:dyDescent="0.25">
      <c r="A172" s="12" t="s">
        <v>486</v>
      </c>
      <c r="B172" s="12" t="s">
        <v>487</v>
      </c>
      <c r="C172" s="35" t="s">
        <v>488</v>
      </c>
      <c r="D172" s="12" t="s">
        <v>402</v>
      </c>
      <c r="E172" s="12" t="s">
        <v>403</v>
      </c>
      <c r="F172" s="12" t="s">
        <v>404</v>
      </c>
      <c r="G172" s="13">
        <v>42522</v>
      </c>
      <c r="H172" s="13">
        <v>45869</v>
      </c>
      <c r="I172" s="1">
        <v>150</v>
      </c>
      <c r="J172" s="1">
        <f t="shared" si="33"/>
        <v>0.58082191780821912</v>
      </c>
      <c r="K172" s="1">
        <f t="shared" si="34"/>
        <v>87.123287671232873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47"/>
      <c r="X172" s="1">
        <f t="shared" si="30"/>
        <v>87.123287671232873</v>
      </c>
      <c r="Y172" s="12"/>
      <c r="Z172" s="12" t="s">
        <v>963</v>
      </c>
    </row>
    <row r="173" spans="1:26" s="7" customFormat="1" ht="19.5" customHeight="1" x14ac:dyDescent="0.25">
      <c r="A173" s="12" t="s">
        <v>489</v>
      </c>
      <c r="B173" s="12" t="s">
        <v>490</v>
      </c>
      <c r="C173" s="35" t="s">
        <v>491</v>
      </c>
      <c r="D173" s="12" t="s">
        <v>402</v>
      </c>
      <c r="E173" s="12" t="s">
        <v>403</v>
      </c>
      <c r="F173" s="12" t="s">
        <v>404</v>
      </c>
      <c r="G173" s="13">
        <v>42522</v>
      </c>
      <c r="H173" s="13">
        <v>45869</v>
      </c>
      <c r="I173" s="1">
        <v>150</v>
      </c>
      <c r="J173" s="1">
        <f t="shared" si="33"/>
        <v>0.58082191780821912</v>
      </c>
      <c r="K173" s="1">
        <f t="shared" si="34"/>
        <v>87.123287671232873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47"/>
      <c r="X173" s="1">
        <f t="shared" si="30"/>
        <v>87.123287671232873</v>
      </c>
      <c r="Y173" s="12"/>
      <c r="Z173" s="12" t="s">
        <v>963</v>
      </c>
    </row>
    <row r="174" spans="1:26" s="7" customFormat="1" ht="19.5" customHeight="1" x14ac:dyDescent="0.25">
      <c r="A174" s="12" t="s">
        <v>492</v>
      </c>
      <c r="B174" s="12" t="s">
        <v>493</v>
      </c>
      <c r="C174" s="35" t="s">
        <v>494</v>
      </c>
      <c r="D174" s="12" t="s">
        <v>402</v>
      </c>
      <c r="E174" s="12" t="s">
        <v>408</v>
      </c>
      <c r="F174" s="12" t="s">
        <v>404</v>
      </c>
      <c r="G174" s="13">
        <v>42522</v>
      </c>
      <c r="H174" s="13">
        <v>45869</v>
      </c>
      <c r="I174" s="1">
        <v>150</v>
      </c>
      <c r="J174" s="1">
        <f t="shared" si="33"/>
        <v>0.58082191780821912</v>
      </c>
      <c r="K174" s="1">
        <f t="shared" si="34"/>
        <v>87.123287671232873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47"/>
      <c r="X174" s="1">
        <f t="shared" si="30"/>
        <v>87.123287671232873</v>
      </c>
      <c r="Y174" s="12"/>
      <c r="Z174" s="12" t="s">
        <v>963</v>
      </c>
    </row>
    <row r="175" spans="1:26" s="7" customFormat="1" ht="19.5" customHeight="1" x14ac:dyDescent="0.25">
      <c r="A175" s="12" t="s">
        <v>495</v>
      </c>
      <c r="B175" s="12" t="s">
        <v>496</v>
      </c>
      <c r="C175" s="35" t="s">
        <v>497</v>
      </c>
      <c r="D175" s="12" t="s">
        <v>402</v>
      </c>
      <c r="E175" s="12" t="s">
        <v>408</v>
      </c>
      <c r="F175" s="12" t="s">
        <v>404</v>
      </c>
      <c r="G175" s="13">
        <v>42522</v>
      </c>
      <c r="H175" s="13">
        <v>45869</v>
      </c>
      <c r="I175" s="1">
        <v>150</v>
      </c>
      <c r="J175" s="1">
        <f t="shared" si="33"/>
        <v>0.58082191780821912</v>
      </c>
      <c r="K175" s="1">
        <f t="shared" si="34"/>
        <v>87.123287671232873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47"/>
      <c r="X175" s="1">
        <f t="shared" si="30"/>
        <v>87.123287671232873</v>
      </c>
      <c r="Y175" s="12"/>
      <c r="Z175" s="12" t="s">
        <v>963</v>
      </c>
    </row>
    <row r="176" spans="1:26" s="7" customFormat="1" ht="19.5" customHeight="1" x14ac:dyDescent="0.25">
      <c r="A176" s="12" t="s">
        <v>498</v>
      </c>
      <c r="B176" s="12" t="s">
        <v>499</v>
      </c>
      <c r="C176" s="35" t="s">
        <v>500</v>
      </c>
      <c r="D176" s="12" t="s">
        <v>402</v>
      </c>
      <c r="E176" s="12" t="s">
        <v>403</v>
      </c>
      <c r="F176" s="12" t="s">
        <v>404</v>
      </c>
      <c r="G176" s="13">
        <v>42523</v>
      </c>
      <c r="H176" s="13">
        <v>45869</v>
      </c>
      <c r="I176" s="1">
        <v>150</v>
      </c>
      <c r="J176" s="1">
        <f t="shared" si="33"/>
        <v>0.58082191780821912</v>
      </c>
      <c r="K176" s="1">
        <f t="shared" si="34"/>
        <v>87.123287671232873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47"/>
      <c r="X176" s="1">
        <f t="shared" si="30"/>
        <v>87.123287671232873</v>
      </c>
      <c r="Y176" s="12"/>
      <c r="Z176" s="12" t="s">
        <v>963</v>
      </c>
    </row>
    <row r="177" spans="1:26" s="7" customFormat="1" ht="19.5" customHeight="1" x14ac:dyDescent="0.25">
      <c r="A177" s="12" t="s">
        <v>501</v>
      </c>
      <c r="B177" s="12" t="s">
        <v>502</v>
      </c>
      <c r="C177" s="35" t="s">
        <v>503</v>
      </c>
      <c r="D177" s="12" t="s">
        <v>402</v>
      </c>
      <c r="E177" s="12" t="s">
        <v>403</v>
      </c>
      <c r="F177" s="12" t="s">
        <v>404</v>
      </c>
      <c r="G177" s="13">
        <v>42523</v>
      </c>
      <c r="H177" s="13">
        <v>45869</v>
      </c>
      <c r="I177" s="1">
        <v>150</v>
      </c>
      <c r="J177" s="1">
        <f t="shared" si="33"/>
        <v>0.58082191780821912</v>
      </c>
      <c r="K177" s="1">
        <f t="shared" si="34"/>
        <v>87.123287671232873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47"/>
      <c r="X177" s="1">
        <f t="shared" si="30"/>
        <v>87.123287671232873</v>
      </c>
      <c r="Y177" s="12"/>
      <c r="Z177" s="12" t="s">
        <v>963</v>
      </c>
    </row>
    <row r="178" spans="1:26" s="7" customFormat="1" ht="19.5" customHeight="1" x14ac:dyDescent="0.25">
      <c r="A178" s="12" t="s">
        <v>504</v>
      </c>
      <c r="B178" s="12" t="s">
        <v>505</v>
      </c>
      <c r="C178" s="35" t="s">
        <v>506</v>
      </c>
      <c r="D178" s="12" t="s">
        <v>402</v>
      </c>
      <c r="E178" s="12" t="s">
        <v>403</v>
      </c>
      <c r="F178" s="12" t="s">
        <v>404</v>
      </c>
      <c r="G178" s="13">
        <v>42523</v>
      </c>
      <c r="H178" s="13">
        <v>45869</v>
      </c>
      <c r="I178" s="1">
        <v>150</v>
      </c>
      <c r="J178" s="1">
        <f t="shared" si="33"/>
        <v>0.58082191780821912</v>
      </c>
      <c r="K178" s="1">
        <f t="shared" si="34"/>
        <v>87.123287671232873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47"/>
      <c r="X178" s="1">
        <f t="shared" si="30"/>
        <v>87.123287671232873</v>
      </c>
      <c r="Y178" s="12"/>
      <c r="Z178" s="12" t="s">
        <v>963</v>
      </c>
    </row>
    <row r="179" spans="1:26" s="7" customFormat="1" ht="19.5" customHeight="1" x14ac:dyDescent="0.25">
      <c r="A179" s="12" t="s">
        <v>507</v>
      </c>
      <c r="B179" s="12" t="s">
        <v>508</v>
      </c>
      <c r="C179" s="35" t="s">
        <v>509</v>
      </c>
      <c r="D179" s="12" t="s">
        <v>402</v>
      </c>
      <c r="E179" s="12" t="s">
        <v>408</v>
      </c>
      <c r="F179" s="12" t="s">
        <v>404</v>
      </c>
      <c r="G179" s="13">
        <v>42523</v>
      </c>
      <c r="H179" s="13">
        <v>45869</v>
      </c>
      <c r="I179" s="1">
        <v>150</v>
      </c>
      <c r="J179" s="1">
        <f t="shared" si="33"/>
        <v>0.58082191780821912</v>
      </c>
      <c r="K179" s="1">
        <f t="shared" si="34"/>
        <v>87.123287671232873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47"/>
      <c r="X179" s="1">
        <f t="shared" si="30"/>
        <v>87.123287671232873</v>
      </c>
      <c r="Y179" s="12"/>
      <c r="Z179" s="12" t="s">
        <v>963</v>
      </c>
    </row>
    <row r="180" spans="1:26" s="7" customFormat="1" ht="19.5" customHeight="1" x14ac:dyDescent="0.25">
      <c r="A180" s="12" t="s">
        <v>510</v>
      </c>
      <c r="B180" s="12" t="s">
        <v>511</v>
      </c>
      <c r="C180" s="35" t="s">
        <v>512</v>
      </c>
      <c r="D180" s="12" t="s">
        <v>402</v>
      </c>
      <c r="E180" s="12" t="s">
        <v>403</v>
      </c>
      <c r="F180" s="12" t="s">
        <v>404</v>
      </c>
      <c r="G180" s="13">
        <v>42523</v>
      </c>
      <c r="H180" s="13">
        <v>45869</v>
      </c>
      <c r="I180" s="1">
        <v>150</v>
      </c>
      <c r="J180" s="1">
        <f t="shared" si="33"/>
        <v>0.58082191780821912</v>
      </c>
      <c r="K180" s="1">
        <f t="shared" si="34"/>
        <v>87.123287671232873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47"/>
      <c r="X180" s="1">
        <f t="shared" si="30"/>
        <v>87.123287671232873</v>
      </c>
      <c r="Y180" s="12"/>
      <c r="Z180" s="12" t="s">
        <v>963</v>
      </c>
    </row>
    <row r="181" spans="1:26" s="7" customFormat="1" ht="19.5" customHeight="1" x14ac:dyDescent="0.25">
      <c r="A181" s="12" t="s">
        <v>513</v>
      </c>
      <c r="B181" s="12" t="s">
        <v>514</v>
      </c>
      <c r="C181" s="35" t="s">
        <v>515</v>
      </c>
      <c r="D181" s="12" t="s">
        <v>402</v>
      </c>
      <c r="E181" s="12" t="s">
        <v>403</v>
      </c>
      <c r="F181" s="12" t="s">
        <v>404</v>
      </c>
      <c r="G181" s="13">
        <v>42523</v>
      </c>
      <c r="H181" s="13">
        <v>45869</v>
      </c>
      <c r="I181" s="1">
        <v>150</v>
      </c>
      <c r="J181" s="1">
        <f t="shared" si="33"/>
        <v>0.58082191780821912</v>
      </c>
      <c r="K181" s="1">
        <f t="shared" si="34"/>
        <v>87.123287671232873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47"/>
      <c r="X181" s="1">
        <f t="shared" si="30"/>
        <v>87.123287671232873</v>
      </c>
      <c r="Y181" s="12"/>
      <c r="Z181" s="12" t="s">
        <v>963</v>
      </c>
    </row>
    <row r="182" spans="1:26" s="7" customFormat="1" ht="19.5" customHeight="1" x14ac:dyDescent="0.25">
      <c r="A182" s="12" t="s">
        <v>516</v>
      </c>
      <c r="B182" s="12" t="s">
        <v>517</v>
      </c>
      <c r="C182" s="35" t="s">
        <v>518</v>
      </c>
      <c r="D182" s="12" t="s">
        <v>402</v>
      </c>
      <c r="E182" s="12" t="s">
        <v>403</v>
      </c>
      <c r="F182" s="12" t="s">
        <v>404</v>
      </c>
      <c r="G182" s="13">
        <v>42523</v>
      </c>
      <c r="H182" s="13">
        <v>45869</v>
      </c>
      <c r="I182" s="1">
        <v>150</v>
      </c>
      <c r="J182" s="1">
        <f t="shared" si="33"/>
        <v>0.58082191780821912</v>
      </c>
      <c r="K182" s="1">
        <f t="shared" si="34"/>
        <v>87.123287671232873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47"/>
      <c r="X182" s="1">
        <f t="shared" si="30"/>
        <v>87.123287671232873</v>
      </c>
      <c r="Y182" s="12"/>
      <c r="Z182" s="12" t="s">
        <v>963</v>
      </c>
    </row>
    <row r="183" spans="1:26" s="7" customFormat="1" ht="19.5" customHeight="1" x14ac:dyDescent="0.25">
      <c r="A183" s="12" t="s">
        <v>519</v>
      </c>
      <c r="B183" s="12" t="s">
        <v>520</v>
      </c>
      <c r="C183" s="35" t="s">
        <v>521</v>
      </c>
      <c r="D183" s="12" t="s">
        <v>402</v>
      </c>
      <c r="E183" s="12" t="s">
        <v>403</v>
      </c>
      <c r="F183" s="12" t="s">
        <v>404</v>
      </c>
      <c r="G183" s="13">
        <v>42523</v>
      </c>
      <c r="H183" s="13">
        <v>45869</v>
      </c>
      <c r="I183" s="1">
        <v>150</v>
      </c>
      <c r="J183" s="1">
        <f t="shared" si="33"/>
        <v>0.58082191780821912</v>
      </c>
      <c r="K183" s="1">
        <f t="shared" si="34"/>
        <v>87.123287671232873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47"/>
      <c r="X183" s="1">
        <f t="shared" si="30"/>
        <v>87.123287671232873</v>
      </c>
      <c r="Y183" s="12"/>
      <c r="Z183" s="12" t="s">
        <v>963</v>
      </c>
    </row>
    <row r="184" spans="1:26" s="7" customFormat="1" ht="19.5" customHeight="1" x14ac:dyDescent="0.25">
      <c r="A184" s="12" t="s">
        <v>522</v>
      </c>
      <c r="B184" s="12" t="s">
        <v>523</v>
      </c>
      <c r="C184" s="35" t="s">
        <v>524</v>
      </c>
      <c r="D184" s="12" t="s">
        <v>402</v>
      </c>
      <c r="E184" s="12" t="s">
        <v>403</v>
      </c>
      <c r="F184" s="12" t="s">
        <v>430</v>
      </c>
      <c r="G184" s="13">
        <v>42562</v>
      </c>
      <c r="H184" s="13">
        <v>45869</v>
      </c>
      <c r="I184" s="1">
        <v>150</v>
      </c>
      <c r="J184" s="1">
        <f t="shared" si="33"/>
        <v>0.58082191780821912</v>
      </c>
      <c r="K184" s="1">
        <f t="shared" si="34"/>
        <v>87.123287671232873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47"/>
      <c r="X184" s="1">
        <f t="shared" si="30"/>
        <v>87.123287671232873</v>
      </c>
      <c r="Y184" s="12"/>
      <c r="Z184" s="12" t="s">
        <v>963</v>
      </c>
    </row>
    <row r="185" spans="1:26" s="7" customFormat="1" ht="19.5" customHeight="1" x14ac:dyDescent="0.25">
      <c r="A185" s="12" t="s">
        <v>525</v>
      </c>
      <c r="B185" s="12" t="s">
        <v>526</v>
      </c>
      <c r="C185" s="35" t="s">
        <v>527</v>
      </c>
      <c r="D185" s="12" t="s">
        <v>402</v>
      </c>
      <c r="E185" s="12" t="s">
        <v>403</v>
      </c>
      <c r="F185" s="12" t="s">
        <v>404</v>
      </c>
      <c r="G185" s="13">
        <v>42614</v>
      </c>
      <c r="H185" s="13">
        <v>45869</v>
      </c>
      <c r="I185" s="1">
        <v>150</v>
      </c>
      <c r="J185" s="1">
        <f t="shared" si="33"/>
        <v>0.58082191780821912</v>
      </c>
      <c r="K185" s="1">
        <f t="shared" si="34"/>
        <v>87.123287671232873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47"/>
      <c r="X185" s="1">
        <f t="shared" si="30"/>
        <v>87.123287671232873</v>
      </c>
      <c r="Y185" s="12"/>
      <c r="Z185" s="12" t="s">
        <v>963</v>
      </c>
    </row>
    <row r="186" spans="1:26" s="7" customFormat="1" ht="19.5" customHeight="1" x14ac:dyDescent="0.25">
      <c r="A186" s="12" t="s">
        <v>528</v>
      </c>
      <c r="B186" s="12" t="s">
        <v>529</v>
      </c>
      <c r="C186" s="35" t="s">
        <v>530</v>
      </c>
      <c r="D186" s="12" t="s">
        <v>402</v>
      </c>
      <c r="E186" s="12" t="s">
        <v>403</v>
      </c>
      <c r="F186" s="12" t="s">
        <v>404</v>
      </c>
      <c r="G186" s="13">
        <v>42614</v>
      </c>
      <c r="H186" s="13">
        <v>45869</v>
      </c>
      <c r="I186" s="1">
        <v>150</v>
      </c>
      <c r="J186" s="1">
        <f t="shared" si="33"/>
        <v>0.58082191780821912</v>
      </c>
      <c r="K186" s="1">
        <f t="shared" si="34"/>
        <v>87.123287671232873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47"/>
      <c r="X186" s="1">
        <f t="shared" si="30"/>
        <v>87.123287671232873</v>
      </c>
      <c r="Y186" s="12"/>
      <c r="Z186" s="12" t="s">
        <v>963</v>
      </c>
    </row>
    <row r="187" spans="1:26" s="7" customFormat="1" ht="19.5" customHeight="1" x14ac:dyDescent="0.25">
      <c r="A187" s="12" t="s">
        <v>531</v>
      </c>
      <c r="B187" s="12" t="s">
        <v>532</v>
      </c>
      <c r="C187" s="35" t="s">
        <v>533</v>
      </c>
      <c r="D187" s="12" t="s">
        <v>402</v>
      </c>
      <c r="E187" s="12" t="s">
        <v>403</v>
      </c>
      <c r="F187" s="12" t="s">
        <v>430</v>
      </c>
      <c r="G187" s="13">
        <v>42647</v>
      </c>
      <c r="H187" s="13">
        <v>45869</v>
      </c>
      <c r="I187" s="1">
        <v>150</v>
      </c>
      <c r="J187" s="1">
        <f t="shared" si="33"/>
        <v>0.58082191780821912</v>
      </c>
      <c r="K187" s="1">
        <f t="shared" si="34"/>
        <v>87.123287671232873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47"/>
      <c r="X187" s="1">
        <f t="shared" si="30"/>
        <v>87.123287671232873</v>
      </c>
      <c r="Y187" s="12"/>
      <c r="Z187" s="12" t="s">
        <v>963</v>
      </c>
    </row>
    <row r="188" spans="1:26" s="7" customFormat="1" ht="19.5" customHeight="1" x14ac:dyDescent="0.25">
      <c r="A188" s="12" t="s">
        <v>534</v>
      </c>
      <c r="B188" s="12" t="s">
        <v>535</v>
      </c>
      <c r="C188" s="35" t="s">
        <v>536</v>
      </c>
      <c r="D188" s="12" t="s">
        <v>402</v>
      </c>
      <c r="E188" s="12" t="s">
        <v>403</v>
      </c>
      <c r="F188" s="12" t="s">
        <v>404</v>
      </c>
      <c r="G188" s="13">
        <v>42647</v>
      </c>
      <c r="H188" s="13">
        <v>45869</v>
      </c>
      <c r="I188" s="1">
        <v>150</v>
      </c>
      <c r="J188" s="1">
        <f t="shared" si="33"/>
        <v>0.58082191780821912</v>
      </c>
      <c r="K188" s="1">
        <f t="shared" si="34"/>
        <v>87.123287671232873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47"/>
      <c r="X188" s="1">
        <f t="shared" si="30"/>
        <v>87.123287671232873</v>
      </c>
      <c r="Y188" s="12"/>
      <c r="Z188" s="12" t="s">
        <v>963</v>
      </c>
    </row>
    <row r="189" spans="1:26" s="7" customFormat="1" ht="19.5" customHeight="1" x14ac:dyDescent="0.25">
      <c r="A189" s="12" t="s">
        <v>537</v>
      </c>
      <c r="B189" s="12" t="s">
        <v>538</v>
      </c>
      <c r="C189" s="35" t="s">
        <v>539</v>
      </c>
      <c r="D189" s="12" t="s">
        <v>402</v>
      </c>
      <c r="E189" s="12" t="s">
        <v>403</v>
      </c>
      <c r="F189" s="12" t="s">
        <v>404</v>
      </c>
      <c r="G189" s="13">
        <v>42649</v>
      </c>
      <c r="H189" s="13">
        <v>45869</v>
      </c>
      <c r="I189" s="1">
        <v>150</v>
      </c>
      <c r="J189" s="1">
        <f t="shared" si="33"/>
        <v>0.58082191780821912</v>
      </c>
      <c r="K189" s="1">
        <f t="shared" si="34"/>
        <v>87.123287671232873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47"/>
      <c r="X189" s="1">
        <f t="shared" si="30"/>
        <v>87.123287671232873</v>
      </c>
      <c r="Y189" s="12"/>
      <c r="Z189" s="12" t="s">
        <v>963</v>
      </c>
    </row>
    <row r="190" spans="1:26" s="7" customFormat="1" ht="19.5" customHeight="1" x14ac:dyDescent="0.25">
      <c r="A190" s="12" t="s">
        <v>540</v>
      </c>
      <c r="B190" s="12" t="s">
        <v>541</v>
      </c>
      <c r="C190" s="35" t="s">
        <v>542</v>
      </c>
      <c r="D190" s="12" t="s">
        <v>402</v>
      </c>
      <c r="E190" s="12" t="s">
        <v>403</v>
      </c>
      <c r="F190" s="12" t="s">
        <v>404</v>
      </c>
      <c r="G190" s="13">
        <v>42675</v>
      </c>
      <c r="H190" s="13">
        <v>45869</v>
      </c>
      <c r="I190" s="1">
        <v>150</v>
      </c>
      <c r="J190" s="1">
        <f t="shared" si="33"/>
        <v>0.58082191780821912</v>
      </c>
      <c r="K190" s="1">
        <f t="shared" si="34"/>
        <v>87.123287671232873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47"/>
      <c r="X190" s="1">
        <f t="shared" si="30"/>
        <v>87.123287671232873</v>
      </c>
      <c r="Y190" s="12"/>
      <c r="Z190" s="12" t="s">
        <v>963</v>
      </c>
    </row>
    <row r="191" spans="1:26" s="7" customFormat="1" ht="19.5" customHeight="1" x14ac:dyDescent="0.25">
      <c r="A191" s="12" t="s">
        <v>543</v>
      </c>
      <c r="B191" s="12" t="s">
        <v>544</v>
      </c>
      <c r="C191" s="35" t="s">
        <v>545</v>
      </c>
      <c r="D191" s="12" t="s">
        <v>402</v>
      </c>
      <c r="E191" s="12" t="s">
        <v>403</v>
      </c>
      <c r="F191" s="12" t="s">
        <v>430</v>
      </c>
      <c r="G191" s="13">
        <v>42744</v>
      </c>
      <c r="H191" s="13">
        <v>45869</v>
      </c>
      <c r="I191" s="1">
        <v>150</v>
      </c>
      <c r="J191" s="1">
        <f t="shared" si="33"/>
        <v>0.58082191780821912</v>
      </c>
      <c r="K191" s="1">
        <f t="shared" si="34"/>
        <v>87.123287671232873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47"/>
      <c r="X191" s="1">
        <f t="shared" si="30"/>
        <v>87.123287671232873</v>
      </c>
      <c r="Y191" s="12"/>
      <c r="Z191" s="12" t="s">
        <v>963</v>
      </c>
    </row>
    <row r="192" spans="1:26" s="7" customFormat="1" ht="19.5" customHeight="1" x14ac:dyDescent="0.25">
      <c r="A192" s="12" t="s">
        <v>546</v>
      </c>
      <c r="B192" s="12" t="s">
        <v>547</v>
      </c>
      <c r="C192" s="35" t="s">
        <v>548</v>
      </c>
      <c r="D192" s="12" t="s">
        <v>402</v>
      </c>
      <c r="E192" s="12" t="s">
        <v>403</v>
      </c>
      <c r="F192" s="12" t="s">
        <v>430</v>
      </c>
      <c r="G192" s="13">
        <v>42744</v>
      </c>
      <c r="H192" s="13">
        <v>45869</v>
      </c>
      <c r="I192" s="1">
        <v>150</v>
      </c>
      <c r="J192" s="1">
        <f t="shared" si="33"/>
        <v>0.58082191780821912</v>
      </c>
      <c r="K192" s="1">
        <f t="shared" si="34"/>
        <v>87.123287671232873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47"/>
      <c r="X192" s="1">
        <f t="shared" si="30"/>
        <v>87.123287671232873</v>
      </c>
      <c r="Y192" s="12"/>
      <c r="Z192" s="12" t="s">
        <v>963</v>
      </c>
    </row>
    <row r="193" spans="1:26" s="7" customFormat="1" ht="19.5" customHeight="1" x14ac:dyDescent="0.25">
      <c r="A193" s="12" t="s">
        <v>549</v>
      </c>
      <c r="B193" s="12" t="s">
        <v>550</v>
      </c>
      <c r="C193" s="35" t="s">
        <v>551</v>
      </c>
      <c r="D193" s="12" t="s">
        <v>402</v>
      </c>
      <c r="E193" s="12" t="s">
        <v>403</v>
      </c>
      <c r="F193" s="12" t="s">
        <v>404</v>
      </c>
      <c r="G193" s="13">
        <v>42746</v>
      </c>
      <c r="H193" s="13">
        <v>45869</v>
      </c>
      <c r="I193" s="1">
        <v>150</v>
      </c>
      <c r="J193" s="1">
        <f t="shared" si="33"/>
        <v>0.58082191780821912</v>
      </c>
      <c r="K193" s="1">
        <f t="shared" si="34"/>
        <v>87.123287671232873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47"/>
      <c r="X193" s="1">
        <f t="shared" si="30"/>
        <v>87.123287671232873</v>
      </c>
      <c r="Y193" s="12"/>
      <c r="Z193" s="12" t="s">
        <v>963</v>
      </c>
    </row>
    <row r="194" spans="1:26" s="7" customFormat="1" ht="19.5" customHeight="1" x14ac:dyDescent="0.25">
      <c r="A194" s="12" t="s">
        <v>552</v>
      </c>
      <c r="B194" s="12" t="s">
        <v>553</v>
      </c>
      <c r="C194" s="35" t="s">
        <v>554</v>
      </c>
      <c r="D194" s="12" t="s">
        <v>402</v>
      </c>
      <c r="E194" s="12" t="s">
        <v>403</v>
      </c>
      <c r="F194" s="12" t="s">
        <v>430</v>
      </c>
      <c r="G194" s="13">
        <v>42795</v>
      </c>
      <c r="H194" s="13">
        <v>45869</v>
      </c>
      <c r="I194" s="1">
        <v>150</v>
      </c>
      <c r="J194" s="1">
        <f t="shared" si="33"/>
        <v>0.58082191780821912</v>
      </c>
      <c r="K194" s="1">
        <f t="shared" si="34"/>
        <v>87.123287671232873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47"/>
      <c r="X194" s="1">
        <f t="shared" si="30"/>
        <v>87.123287671232873</v>
      </c>
      <c r="Y194" s="12"/>
      <c r="Z194" s="12" t="s">
        <v>963</v>
      </c>
    </row>
    <row r="195" spans="1:26" s="7" customFormat="1" ht="19.5" customHeight="1" x14ac:dyDescent="0.25">
      <c r="A195" s="12" t="s">
        <v>555</v>
      </c>
      <c r="B195" s="12" t="s">
        <v>556</v>
      </c>
      <c r="C195" s="35" t="s">
        <v>557</v>
      </c>
      <c r="D195" s="12" t="s">
        <v>402</v>
      </c>
      <c r="E195" s="12" t="s">
        <v>403</v>
      </c>
      <c r="F195" s="12" t="s">
        <v>430</v>
      </c>
      <c r="G195" s="13">
        <v>42857</v>
      </c>
      <c r="H195" s="13">
        <v>45869</v>
      </c>
      <c r="I195" s="1">
        <v>150</v>
      </c>
      <c r="J195" s="1">
        <f t="shared" si="33"/>
        <v>0.58082191780821912</v>
      </c>
      <c r="K195" s="1">
        <f t="shared" si="34"/>
        <v>87.123287671232873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47"/>
      <c r="X195" s="1">
        <f t="shared" si="30"/>
        <v>87.123287671232873</v>
      </c>
      <c r="Y195" s="12"/>
      <c r="Z195" s="12" t="s">
        <v>963</v>
      </c>
    </row>
    <row r="196" spans="1:26" s="7" customFormat="1" ht="19.5" customHeight="1" x14ac:dyDescent="0.25">
      <c r="A196" s="12" t="s">
        <v>558</v>
      </c>
      <c r="B196" s="12" t="s">
        <v>559</v>
      </c>
      <c r="C196" s="35" t="s">
        <v>560</v>
      </c>
      <c r="D196" s="12" t="s">
        <v>402</v>
      </c>
      <c r="E196" s="12" t="s">
        <v>403</v>
      </c>
      <c r="F196" s="12" t="s">
        <v>404</v>
      </c>
      <c r="G196" s="13">
        <v>42857</v>
      </c>
      <c r="H196" s="13">
        <v>45869</v>
      </c>
      <c r="I196" s="1">
        <v>150</v>
      </c>
      <c r="J196" s="1">
        <f t="shared" si="33"/>
        <v>0.58082191780821912</v>
      </c>
      <c r="K196" s="1">
        <f t="shared" si="34"/>
        <v>87.123287671232873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47"/>
      <c r="X196" s="1">
        <f t="shared" si="30"/>
        <v>87.123287671232873</v>
      </c>
      <c r="Y196" s="12"/>
      <c r="Z196" s="12" t="s">
        <v>963</v>
      </c>
    </row>
    <row r="197" spans="1:26" s="7" customFormat="1" ht="19.5" customHeight="1" x14ac:dyDescent="0.25">
      <c r="A197" s="12" t="s">
        <v>561</v>
      </c>
      <c r="B197" s="12" t="s">
        <v>562</v>
      </c>
      <c r="C197" s="35" t="s">
        <v>563</v>
      </c>
      <c r="D197" s="12" t="s">
        <v>402</v>
      </c>
      <c r="E197" s="12" t="s">
        <v>403</v>
      </c>
      <c r="F197" s="12" t="s">
        <v>404</v>
      </c>
      <c r="G197" s="13">
        <v>42982</v>
      </c>
      <c r="H197" s="13">
        <v>45869</v>
      </c>
      <c r="I197" s="1">
        <v>150</v>
      </c>
      <c r="J197" s="1">
        <f t="shared" si="33"/>
        <v>0.58082191780821912</v>
      </c>
      <c r="K197" s="1">
        <f t="shared" si="34"/>
        <v>87.123287671232873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47"/>
      <c r="X197" s="1">
        <f t="shared" si="30"/>
        <v>87.123287671232873</v>
      </c>
      <c r="Y197" s="12"/>
      <c r="Z197" s="12" t="s">
        <v>963</v>
      </c>
    </row>
    <row r="198" spans="1:26" s="7" customFormat="1" ht="19.5" customHeight="1" x14ac:dyDescent="0.25">
      <c r="A198" s="12" t="s">
        <v>564</v>
      </c>
      <c r="B198" s="12" t="s">
        <v>565</v>
      </c>
      <c r="C198" s="35" t="s">
        <v>566</v>
      </c>
      <c r="D198" s="12" t="s">
        <v>402</v>
      </c>
      <c r="E198" s="12" t="s">
        <v>403</v>
      </c>
      <c r="F198" s="12" t="s">
        <v>404</v>
      </c>
      <c r="G198" s="13">
        <v>42982</v>
      </c>
      <c r="H198" s="13">
        <v>45869</v>
      </c>
      <c r="I198" s="1">
        <v>150</v>
      </c>
      <c r="J198" s="1">
        <f t="shared" si="33"/>
        <v>0.58082191780821912</v>
      </c>
      <c r="K198" s="1">
        <f t="shared" si="34"/>
        <v>87.123287671232873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47"/>
      <c r="X198" s="1">
        <f t="shared" si="30"/>
        <v>87.123287671232873</v>
      </c>
      <c r="Y198" s="12"/>
      <c r="Z198" s="12" t="s">
        <v>963</v>
      </c>
    </row>
    <row r="199" spans="1:26" s="7" customFormat="1" ht="19.5" customHeight="1" x14ac:dyDescent="0.25">
      <c r="A199" s="12" t="s">
        <v>567</v>
      </c>
      <c r="B199" s="12" t="s">
        <v>568</v>
      </c>
      <c r="C199" s="35" t="s">
        <v>569</v>
      </c>
      <c r="D199" s="12" t="s">
        <v>402</v>
      </c>
      <c r="E199" s="12" t="s">
        <v>403</v>
      </c>
      <c r="F199" s="12" t="s">
        <v>404</v>
      </c>
      <c r="G199" s="13">
        <v>43102</v>
      </c>
      <c r="H199" s="13">
        <v>45869</v>
      </c>
      <c r="I199" s="1">
        <v>150</v>
      </c>
      <c r="J199" s="1">
        <f t="shared" si="33"/>
        <v>0.58082191780821912</v>
      </c>
      <c r="K199" s="1">
        <f t="shared" si="34"/>
        <v>87.123287671232873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47"/>
      <c r="X199" s="1">
        <f t="shared" si="30"/>
        <v>87.123287671232873</v>
      </c>
      <c r="Y199" s="12"/>
      <c r="Z199" s="12" t="s">
        <v>963</v>
      </c>
    </row>
    <row r="200" spans="1:26" s="7" customFormat="1" ht="19.5" customHeight="1" x14ac:dyDescent="0.25">
      <c r="A200" s="12" t="s">
        <v>570</v>
      </c>
      <c r="B200" s="12" t="s">
        <v>571</v>
      </c>
      <c r="C200" s="35" t="s">
        <v>572</v>
      </c>
      <c r="D200" s="12" t="s">
        <v>402</v>
      </c>
      <c r="E200" s="12" t="s">
        <v>403</v>
      </c>
      <c r="F200" s="12" t="s">
        <v>404</v>
      </c>
      <c r="G200" s="13">
        <v>43103</v>
      </c>
      <c r="H200" s="13">
        <v>45869</v>
      </c>
      <c r="I200" s="1">
        <v>150</v>
      </c>
      <c r="J200" s="1">
        <f t="shared" si="33"/>
        <v>0.58082191780821912</v>
      </c>
      <c r="K200" s="1">
        <f t="shared" si="34"/>
        <v>87.123287671232873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47"/>
      <c r="X200" s="1">
        <f t="shared" si="30"/>
        <v>87.123287671232873</v>
      </c>
      <c r="Y200" s="12"/>
      <c r="Z200" s="12" t="s">
        <v>963</v>
      </c>
    </row>
    <row r="201" spans="1:26" s="7" customFormat="1" ht="19.5" customHeight="1" x14ac:dyDescent="0.25">
      <c r="A201" s="12" t="s">
        <v>573</v>
      </c>
      <c r="B201" s="12" t="s">
        <v>574</v>
      </c>
      <c r="C201" s="35" t="s">
        <v>575</v>
      </c>
      <c r="D201" s="12" t="s">
        <v>402</v>
      </c>
      <c r="E201" s="12" t="s">
        <v>403</v>
      </c>
      <c r="F201" s="12" t="s">
        <v>404</v>
      </c>
      <c r="G201" s="13">
        <v>43104</v>
      </c>
      <c r="H201" s="13">
        <v>45869</v>
      </c>
      <c r="I201" s="1">
        <v>150</v>
      </c>
      <c r="J201" s="1">
        <f t="shared" si="33"/>
        <v>0.58082191780821912</v>
      </c>
      <c r="K201" s="1">
        <f t="shared" si="34"/>
        <v>87.123287671232873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47"/>
      <c r="X201" s="1">
        <f t="shared" si="30"/>
        <v>87.123287671232873</v>
      </c>
      <c r="Y201" s="12"/>
      <c r="Z201" s="12" t="s">
        <v>963</v>
      </c>
    </row>
    <row r="202" spans="1:26" s="7" customFormat="1" ht="19.5" customHeight="1" x14ac:dyDescent="0.25">
      <c r="A202" s="12" t="s">
        <v>576</v>
      </c>
      <c r="B202" s="12" t="s">
        <v>577</v>
      </c>
      <c r="C202" s="35" t="s">
        <v>578</v>
      </c>
      <c r="D202" s="12" t="s">
        <v>402</v>
      </c>
      <c r="E202" s="12" t="s">
        <v>403</v>
      </c>
      <c r="F202" s="12" t="s">
        <v>404</v>
      </c>
      <c r="G202" s="13">
        <v>43451</v>
      </c>
      <c r="H202" s="13">
        <v>45869</v>
      </c>
      <c r="I202" s="1">
        <v>150</v>
      </c>
      <c r="J202" s="1">
        <f t="shared" si="33"/>
        <v>0.58082191780821912</v>
      </c>
      <c r="K202" s="1">
        <f t="shared" si="34"/>
        <v>87.123287671232873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47"/>
      <c r="X202" s="1">
        <f t="shared" si="30"/>
        <v>87.123287671232873</v>
      </c>
      <c r="Y202" s="12"/>
      <c r="Z202" s="12" t="s">
        <v>963</v>
      </c>
    </row>
    <row r="203" spans="1:26" s="7" customFormat="1" ht="19.5" customHeight="1" x14ac:dyDescent="0.25">
      <c r="A203" s="12" t="s">
        <v>579</v>
      </c>
      <c r="B203" s="12" t="s">
        <v>580</v>
      </c>
      <c r="C203" s="35" t="s">
        <v>581</v>
      </c>
      <c r="D203" s="12" t="s">
        <v>402</v>
      </c>
      <c r="E203" s="12" t="s">
        <v>403</v>
      </c>
      <c r="F203" s="12" t="s">
        <v>404</v>
      </c>
      <c r="G203" s="13">
        <v>43132</v>
      </c>
      <c r="H203" s="13">
        <v>45869</v>
      </c>
      <c r="I203" s="1">
        <v>150</v>
      </c>
      <c r="J203" s="1">
        <f t="shared" si="33"/>
        <v>0.58082191780821912</v>
      </c>
      <c r="K203" s="1">
        <f t="shared" si="34"/>
        <v>87.123287671232873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47"/>
      <c r="X203" s="1">
        <f t="shared" si="30"/>
        <v>87.123287671232873</v>
      </c>
      <c r="Y203" s="12"/>
      <c r="Z203" s="12" t="s">
        <v>963</v>
      </c>
    </row>
    <row r="204" spans="1:26" s="7" customFormat="1" ht="19.5" customHeight="1" x14ac:dyDescent="0.25">
      <c r="A204" s="12" t="s">
        <v>582</v>
      </c>
      <c r="B204" s="12" t="s">
        <v>583</v>
      </c>
      <c r="C204" s="35" t="s">
        <v>584</v>
      </c>
      <c r="D204" s="12" t="s">
        <v>402</v>
      </c>
      <c r="E204" s="12" t="s">
        <v>403</v>
      </c>
      <c r="F204" s="12" t="s">
        <v>404</v>
      </c>
      <c r="G204" s="13">
        <v>43164</v>
      </c>
      <c r="H204" s="13">
        <v>45869</v>
      </c>
      <c r="I204" s="1">
        <v>150</v>
      </c>
      <c r="J204" s="1">
        <f t="shared" si="33"/>
        <v>0.58082191780821912</v>
      </c>
      <c r="K204" s="1">
        <f t="shared" si="34"/>
        <v>87.123287671232873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47"/>
      <c r="X204" s="1">
        <f t="shared" si="30"/>
        <v>87.123287671232873</v>
      </c>
      <c r="Y204" s="12"/>
      <c r="Z204" s="12" t="s">
        <v>963</v>
      </c>
    </row>
    <row r="205" spans="1:26" s="7" customFormat="1" ht="19.5" customHeight="1" x14ac:dyDescent="0.25">
      <c r="A205" s="12" t="s">
        <v>585</v>
      </c>
      <c r="B205" s="12" t="s">
        <v>586</v>
      </c>
      <c r="C205" s="35" t="s">
        <v>587</v>
      </c>
      <c r="D205" s="12" t="s">
        <v>402</v>
      </c>
      <c r="E205" s="12" t="s">
        <v>403</v>
      </c>
      <c r="F205" s="12" t="s">
        <v>430</v>
      </c>
      <c r="G205" s="13">
        <v>43215</v>
      </c>
      <c r="H205" s="13">
        <v>45869</v>
      </c>
      <c r="I205" s="1">
        <v>150</v>
      </c>
      <c r="J205" s="1">
        <f t="shared" si="33"/>
        <v>0.58082191780821912</v>
      </c>
      <c r="K205" s="1">
        <f t="shared" si="34"/>
        <v>87.123287671232873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47"/>
      <c r="X205" s="1">
        <f t="shared" si="30"/>
        <v>87.123287671232873</v>
      </c>
      <c r="Y205" s="12"/>
      <c r="Z205" s="12" t="s">
        <v>963</v>
      </c>
    </row>
    <row r="206" spans="1:26" s="7" customFormat="1" ht="19.5" customHeight="1" x14ac:dyDescent="0.25">
      <c r="A206" s="12" t="s">
        <v>588</v>
      </c>
      <c r="B206" s="12" t="s">
        <v>589</v>
      </c>
      <c r="C206" s="35" t="s">
        <v>590</v>
      </c>
      <c r="D206" s="12" t="s">
        <v>402</v>
      </c>
      <c r="E206" s="12" t="s">
        <v>403</v>
      </c>
      <c r="F206" s="12" t="s">
        <v>404</v>
      </c>
      <c r="G206" s="13">
        <v>43234</v>
      </c>
      <c r="H206" s="13">
        <v>45869</v>
      </c>
      <c r="I206" s="1">
        <v>150</v>
      </c>
      <c r="J206" s="1">
        <f t="shared" si="33"/>
        <v>0.58082191780821912</v>
      </c>
      <c r="K206" s="1">
        <f t="shared" si="34"/>
        <v>87.123287671232873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47"/>
      <c r="X206" s="1">
        <f t="shared" si="30"/>
        <v>87.123287671232873</v>
      </c>
      <c r="Y206" s="12"/>
      <c r="Z206" s="12" t="s">
        <v>963</v>
      </c>
    </row>
    <row r="207" spans="1:26" s="7" customFormat="1" ht="19.5" customHeight="1" x14ac:dyDescent="0.25">
      <c r="A207" s="12" t="s">
        <v>591</v>
      </c>
      <c r="B207" s="12" t="s">
        <v>592</v>
      </c>
      <c r="C207" s="35" t="s">
        <v>593</v>
      </c>
      <c r="D207" s="12" t="s">
        <v>402</v>
      </c>
      <c r="E207" s="12" t="s">
        <v>403</v>
      </c>
      <c r="F207" s="12" t="s">
        <v>404</v>
      </c>
      <c r="G207" s="13">
        <v>43259</v>
      </c>
      <c r="H207" s="13">
        <v>45869</v>
      </c>
      <c r="I207" s="1">
        <v>150</v>
      </c>
      <c r="J207" s="1">
        <f t="shared" si="33"/>
        <v>0.58082191780821912</v>
      </c>
      <c r="K207" s="1">
        <f t="shared" si="34"/>
        <v>87.123287671232873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47"/>
      <c r="X207" s="1">
        <f t="shared" si="30"/>
        <v>87.123287671232873</v>
      </c>
      <c r="Y207" s="12"/>
      <c r="Z207" s="12" t="s">
        <v>963</v>
      </c>
    </row>
    <row r="208" spans="1:26" s="7" customFormat="1" ht="19.5" customHeight="1" x14ac:dyDescent="0.25">
      <c r="A208" s="12" t="s">
        <v>594</v>
      </c>
      <c r="B208" s="12" t="s">
        <v>595</v>
      </c>
      <c r="C208" s="35" t="s">
        <v>596</v>
      </c>
      <c r="D208" s="12" t="s">
        <v>402</v>
      </c>
      <c r="E208" s="12" t="s">
        <v>403</v>
      </c>
      <c r="F208" s="12" t="s">
        <v>404</v>
      </c>
      <c r="G208" s="13">
        <v>43368</v>
      </c>
      <c r="H208" s="13">
        <v>45869</v>
      </c>
      <c r="I208" s="1">
        <v>150</v>
      </c>
      <c r="J208" s="1">
        <f t="shared" si="33"/>
        <v>0.58082191780821912</v>
      </c>
      <c r="K208" s="1">
        <f t="shared" si="34"/>
        <v>87.123287671232873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47"/>
      <c r="X208" s="1">
        <f t="shared" si="30"/>
        <v>87.123287671232873</v>
      </c>
      <c r="Y208" s="12"/>
      <c r="Z208" s="12" t="s">
        <v>963</v>
      </c>
    </row>
    <row r="209" spans="1:26" s="7" customFormat="1" ht="19.5" customHeight="1" x14ac:dyDescent="0.25">
      <c r="A209" s="12" t="s">
        <v>597</v>
      </c>
      <c r="B209" s="12" t="s">
        <v>598</v>
      </c>
      <c r="C209" s="35" t="s">
        <v>599</v>
      </c>
      <c r="D209" s="12" t="s">
        <v>402</v>
      </c>
      <c r="E209" s="12" t="s">
        <v>403</v>
      </c>
      <c r="F209" s="12" t="s">
        <v>404</v>
      </c>
      <c r="G209" s="13">
        <v>43411</v>
      </c>
      <c r="H209" s="13">
        <v>45869</v>
      </c>
      <c r="I209" s="1">
        <v>150</v>
      </c>
      <c r="J209" s="1">
        <f t="shared" si="33"/>
        <v>0.58082191780821912</v>
      </c>
      <c r="K209" s="1">
        <f t="shared" si="34"/>
        <v>87.123287671232873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47"/>
      <c r="X209" s="1">
        <f t="shared" si="30"/>
        <v>87.123287671232873</v>
      </c>
      <c r="Y209" s="12"/>
      <c r="Z209" s="12" t="s">
        <v>963</v>
      </c>
    </row>
    <row r="210" spans="1:26" s="7" customFormat="1" ht="19.5" customHeight="1" x14ac:dyDescent="0.25">
      <c r="A210" s="12" t="s">
        <v>600</v>
      </c>
      <c r="B210" s="12" t="s">
        <v>601</v>
      </c>
      <c r="C210" s="35" t="s">
        <v>602</v>
      </c>
      <c r="D210" s="12" t="s">
        <v>402</v>
      </c>
      <c r="E210" s="12" t="s">
        <v>403</v>
      </c>
      <c r="F210" s="12" t="s">
        <v>404</v>
      </c>
      <c r="G210" s="13">
        <v>43472</v>
      </c>
      <c r="H210" s="13">
        <v>45869</v>
      </c>
      <c r="I210" s="1">
        <v>150</v>
      </c>
      <c r="J210" s="1">
        <f t="shared" si="33"/>
        <v>0.58082191780821912</v>
      </c>
      <c r="K210" s="1">
        <f t="shared" si="34"/>
        <v>87.123287671232873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47"/>
      <c r="X210" s="1">
        <f t="shared" si="30"/>
        <v>87.123287671232873</v>
      </c>
      <c r="Y210" s="12"/>
      <c r="Z210" s="12" t="s">
        <v>963</v>
      </c>
    </row>
    <row r="211" spans="1:26" s="7" customFormat="1" ht="19.5" customHeight="1" x14ac:dyDescent="0.25">
      <c r="A211" s="12" t="s">
        <v>603</v>
      </c>
      <c r="B211" s="12" t="s">
        <v>604</v>
      </c>
      <c r="C211" s="35" t="s">
        <v>605</v>
      </c>
      <c r="D211" s="12" t="s">
        <v>402</v>
      </c>
      <c r="E211" s="12" t="s">
        <v>403</v>
      </c>
      <c r="F211" s="12" t="s">
        <v>404</v>
      </c>
      <c r="G211" s="13">
        <v>43482</v>
      </c>
      <c r="H211" s="13">
        <v>45869</v>
      </c>
      <c r="I211" s="1">
        <v>150</v>
      </c>
      <c r="J211" s="1">
        <f t="shared" si="33"/>
        <v>0.58082191780821912</v>
      </c>
      <c r="K211" s="1">
        <f t="shared" si="34"/>
        <v>87.123287671232873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47"/>
      <c r="X211" s="1">
        <f t="shared" ref="X211:X274" si="35">K211-(SUM(L211:W211))</f>
        <v>87.123287671232873</v>
      </c>
      <c r="Y211" s="12"/>
      <c r="Z211" s="12" t="s">
        <v>963</v>
      </c>
    </row>
    <row r="212" spans="1:26" s="7" customFormat="1" ht="19.5" customHeight="1" x14ac:dyDescent="0.25">
      <c r="A212" s="12" t="s">
        <v>606</v>
      </c>
      <c r="B212" s="12" t="s">
        <v>607</v>
      </c>
      <c r="C212" s="35" t="s">
        <v>608</v>
      </c>
      <c r="D212" s="12" t="s">
        <v>402</v>
      </c>
      <c r="E212" s="12" t="s">
        <v>403</v>
      </c>
      <c r="F212" s="12" t="s">
        <v>430</v>
      </c>
      <c r="G212" s="13">
        <v>43482</v>
      </c>
      <c r="H212" s="13">
        <v>45869</v>
      </c>
      <c r="I212" s="1">
        <v>150</v>
      </c>
      <c r="J212" s="1">
        <f t="shared" si="33"/>
        <v>0.58082191780821912</v>
      </c>
      <c r="K212" s="1">
        <f t="shared" si="34"/>
        <v>87.123287671232873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47"/>
      <c r="X212" s="1">
        <f t="shared" si="35"/>
        <v>87.123287671232873</v>
      </c>
      <c r="Y212" s="12"/>
      <c r="Z212" s="12" t="s">
        <v>963</v>
      </c>
    </row>
    <row r="213" spans="1:26" s="7" customFormat="1" ht="19.5" customHeight="1" x14ac:dyDescent="0.25">
      <c r="A213" s="12" t="s">
        <v>609</v>
      </c>
      <c r="B213" s="12" t="s">
        <v>610</v>
      </c>
      <c r="C213" s="35" t="s">
        <v>611</v>
      </c>
      <c r="D213" s="12" t="s">
        <v>402</v>
      </c>
      <c r="E213" s="12" t="s">
        <v>403</v>
      </c>
      <c r="F213" s="12" t="s">
        <v>404</v>
      </c>
      <c r="G213" s="13">
        <v>43517</v>
      </c>
      <c r="H213" s="13">
        <v>45869</v>
      </c>
      <c r="I213" s="1">
        <v>150</v>
      </c>
      <c r="J213" s="1">
        <f t="shared" si="33"/>
        <v>0.58082191780821912</v>
      </c>
      <c r="K213" s="1">
        <f t="shared" si="34"/>
        <v>87.123287671232873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47"/>
      <c r="X213" s="1">
        <f t="shared" si="35"/>
        <v>87.123287671232873</v>
      </c>
      <c r="Y213" s="12"/>
      <c r="Z213" s="12" t="s">
        <v>963</v>
      </c>
    </row>
    <row r="214" spans="1:26" s="7" customFormat="1" ht="19.5" customHeight="1" x14ac:dyDescent="0.25">
      <c r="A214" s="12" t="s">
        <v>612</v>
      </c>
      <c r="B214" s="12" t="s">
        <v>613</v>
      </c>
      <c r="C214" s="35" t="s">
        <v>614</v>
      </c>
      <c r="D214" s="12" t="s">
        <v>402</v>
      </c>
      <c r="E214" s="12" t="s">
        <v>403</v>
      </c>
      <c r="F214" s="12" t="s">
        <v>404</v>
      </c>
      <c r="G214" s="13">
        <v>43549</v>
      </c>
      <c r="H214" s="13">
        <v>45869</v>
      </c>
      <c r="I214" s="1">
        <v>150</v>
      </c>
      <c r="J214" s="1">
        <f t="shared" si="33"/>
        <v>0.58082191780821912</v>
      </c>
      <c r="K214" s="1">
        <f t="shared" si="34"/>
        <v>87.123287671232873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47"/>
      <c r="X214" s="1">
        <f t="shared" si="35"/>
        <v>87.123287671232873</v>
      </c>
      <c r="Y214" s="12"/>
      <c r="Z214" s="12" t="s">
        <v>963</v>
      </c>
    </row>
    <row r="215" spans="1:26" s="7" customFormat="1" ht="19.5" customHeight="1" x14ac:dyDescent="0.25">
      <c r="A215" s="12" t="s">
        <v>615</v>
      </c>
      <c r="B215" s="12" t="s">
        <v>616</v>
      </c>
      <c r="C215" s="35" t="s">
        <v>617</v>
      </c>
      <c r="D215" s="12" t="s">
        <v>402</v>
      </c>
      <c r="E215" s="12" t="s">
        <v>403</v>
      </c>
      <c r="F215" s="12" t="s">
        <v>430</v>
      </c>
      <c r="G215" s="13">
        <v>43535</v>
      </c>
      <c r="H215" s="13">
        <v>45869</v>
      </c>
      <c r="I215" s="1">
        <v>150</v>
      </c>
      <c r="J215" s="1">
        <f t="shared" si="33"/>
        <v>0.58082191780821912</v>
      </c>
      <c r="K215" s="1">
        <f t="shared" si="34"/>
        <v>87.123287671232873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47"/>
      <c r="X215" s="1">
        <f t="shared" si="35"/>
        <v>87.123287671232873</v>
      </c>
      <c r="Y215" s="12"/>
      <c r="Z215" s="12" t="s">
        <v>963</v>
      </c>
    </row>
    <row r="216" spans="1:26" s="7" customFormat="1" ht="19.5" customHeight="1" x14ac:dyDescent="0.25">
      <c r="A216" s="12" t="s">
        <v>618</v>
      </c>
      <c r="B216" s="12" t="s">
        <v>619</v>
      </c>
      <c r="C216" s="35" t="s">
        <v>620</v>
      </c>
      <c r="D216" s="12" t="s">
        <v>402</v>
      </c>
      <c r="E216" s="12" t="s">
        <v>403</v>
      </c>
      <c r="F216" s="12" t="s">
        <v>430</v>
      </c>
      <c r="G216" s="13">
        <v>43650</v>
      </c>
      <c r="H216" s="13">
        <v>45869</v>
      </c>
      <c r="I216" s="1">
        <v>150</v>
      </c>
      <c r="J216" s="1">
        <f t="shared" si="33"/>
        <v>0.58082191780821912</v>
      </c>
      <c r="K216" s="1">
        <f t="shared" si="34"/>
        <v>87.123287671232873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47"/>
      <c r="X216" s="1">
        <f t="shared" si="35"/>
        <v>87.123287671232873</v>
      </c>
      <c r="Y216" s="12"/>
      <c r="Z216" s="12" t="s">
        <v>963</v>
      </c>
    </row>
    <row r="217" spans="1:26" s="7" customFormat="1" ht="19.5" customHeight="1" x14ac:dyDescent="0.25">
      <c r="A217" s="12" t="s">
        <v>621</v>
      </c>
      <c r="B217" s="12" t="s">
        <v>622</v>
      </c>
      <c r="C217" s="35" t="s">
        <v>623</v>
      </c>
      <c r="D217" s="12" t="s">
        <v>402</v>
      </c>
      <c r="E217" s="12" t="s">
        <v>403</v>
      </c>
      <c r="F217" s="12" t="s">
        <v>404</v>
      </c>
      <c r="G217" s="13">
        <v>43682</v>
      </c>
      <c r="H217" s="13">
        <v>45869</v>
      </c>
      <c r="I217" s="1">
        <v>150</v>
      </c>
      <c r="J217" s="1">
        <f t="shared" si="33"/>
        <v>0.58082191780821912</v>
      </c>
      <c r="K217" s="1">
        <f t="shared" si="34"/>
        <v>87.123287671232873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47"/>
      <c r="X217" s="1">
        <f t="shared" si="35"/>
        <v>87.123287671232873</v>
      </c>
      <c r="Y217" s="12"/>
      <c r="Z217" s="12" t="s">
        <v>963</v>
      </c>
    </row>
    <row r="218" spans="1:26" s="7" customFormat="1" ht="19.5" customHeight="1" x14ac:dyDescent="0.25">
      <c r="A218" s="12" t="s">
        <v>624</v>
      </c>
      <c r="B218" s="12" t="s">
        <v>625</v>
      </c>
      <c r="C218" s="35" t="s">
        <v>626</v>
      </c>
      <c r="D218" s="12" t="s">
        <v>402</v>
      </c>
      <c r="E218" s="12" t="s">
        <v>403</v>
      </c>
      <c r="F218" s="12" t="s">
        <v>404</v>
      </c>
      <c r="G218" s="13">
        <v>43678</v>
      </c>
      <c r="H218" s="13">
        <v>45869</v>
      </c>
      <c r="I218" s="1">
        <v>150</v>
      </c>
      <c r="J218" s="1">
        <f t="shared" si="33"/>
        <v>0.58082191780821912</v>
      </c>
      <c r="K218" s="1">
        <f t="shared" si="34"/>
        <v>87.123287671232873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47"/>
      <c r="X218" s="1">
        <f t="shared" si="35"/>
        <v>87.123287671232873</v>
      </c>
      <c r="Y218" s="12"/>
      <c r="Z218" s="12" t="s">
        <v>963</v>
      </c>
    </row>
    <row r="219" spans="1:26" s="7" customFormat="1" ht="19.5" customHeight="1" x14ac:dyDescent="0.25">
      <c r="A219" s="12" t="s">
        <v>627</v>
      </c>
      <c r="B219" s="12" t="s">
        <v>628</v>
      </c>
      <c r="C219" s="35" t="s">
        <v>629</v>
      </c>
      <c r="D219" s="12" t="s">
        <v>402</v>
      </c>
      <c r="E219" s="12" t="s">
        <v>403</v>
      </c>
      <c r="F219" s="12" t="s">
        <v>404</v>
      </c>
      <c r="G219" s="13">
        <v>43678</v>
      </c>
      <c r="H219" s="13">
        <v>45869</v>
      </c>
      <c r="I219" s="1">
        <v>150</v>
      </c>
      <c r="J219" s="1">
        <f t="shared" si="33"/>
        <v>0.58082191780821912</v>
      </c>
      <c r="K219" s="1">
        <f t="shared" si="34"/>
        <v>87.123287671232873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47"/>
      <c r="X219" s="1">
        <f t="shared" si="35"/>
        <v>87.123287671232873</v>
      </c>
      <c r="Y219" s="12"/>
      <c r="Z219" s="12" t="s">
        <v>963</v>
      </c>
    </row>
    <row r="220" spans="1:26" s="7" customFormat="1" ht="19.5" customHeight="1" x14ac:dyDescent="0.25">
      <c r="A220" s="12" t="s">
        <v>630</v>
      </c>
      <c r="B220" s="12" t="s">
        <v>631</v>
      </c>
      <c r="C220" s="35" t="s">
        <v>632</v>
      </c>
      <c r="D220" s="12" t="s">
        <v>402</v>
      </c>
      <c r="E220" s="12" t="s">
        <v>994</v>
      </c>
      <c r="F220" s="12" t="s">
        <v>404</v>
      </c>
      <c r="G220" s="13">
        <v>43678</v>
      </c>
      <c r="H220" s="13">
        <v>45869</v>
      </c>
      <c r="I220" s="1">
        <v>150</v>
      </c>
      <c r="J220" s="1">
        <f t="shared" ref="J220:J283" si="36">($H220-$J$4)/365</f>
        <v>0.58082191780821912</v>
      </c>
      <c r="K220" s="1">
        <f t="shared" ref="K220:K283" si="37">I220*J220</f>
        <v>87.123287671232873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47"/>
      <c r="X220" s="1">
        <f t="shared" si="35"/>
        <v>87.123287671232873</v>
      </c>
      <c r="Y220" s="12"/>
      <c r="Z220" s="12" t="s">
        <v>963</v>
      </c>
    </row>
    <row r="221" spans="1:26" s="7" customFormat="1" ht="19.5" customHeight="1" x14ac:dyDescent="0.25">
      <c r="A221" s="12" t="s">
        <v>633</v>
      </c>
      <c r="B221" s="12" t="s">
        <v>634</v>
      </c>
      <c r="C221" s="35" t="s">
        <v>635</v>
      </c>
      <c r="D221" s="12" t="s">
        <v>402</v>
      </c>
      <c r="E221" s="12" t="s">
        <v>403</v>
      </c>
      <c r="F221" s="12" t="s">
        <v>404</v>
      </c>
      <c r="G221" s="13">
        <v>43678</v>
      </c>
      <c r="H221" s="13">
        <v>45869</v>
      </c>
      <c r="I221" s="1">
        <v>150</v>
      </c>
      <c r="J221" s="1">
        <f t="shared" si="36"/>
        <v>0.58082191780821912</v>
      </c>
      <c r="K221" s="1">
        <f t="shared" si="37"/>
        <v>87.123287671232873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47"/>
      <c r="X221" s="1">
        <f t="shared" si="35"/>
        <v>87.123287671232873</v>
      </c>
      <c r="Y221" s="12"/>
      <c r="Z221" s="12" t="s">
        <v>963</v>
      </c>
    </row>
    <row r="222" spans="1:26" s="7" customFormat="1" ht="19.5" customHeight="1" x14ac:dyDescent="0.25">
      <c r="A222" s="12" t="s">
        <v>636</v>
      </c>
      <c r="B222" s="12" t="s">
        <v>637</v>
      </c>
      <c r="C222" s="35" t="s">
        <v>638</v>
      </c>
      <c r="D222" s="12" t="s">
        <v>402</v>
      </c>
      <c r="E222" s="12" t="s">
        <v>403</v>
      </c>
      <c r="F222" s="12" t="s">
        <v>430</v>
      </c>
      <c r="G222" s="13">
        <v>43678</v>
      </c>
      <c r="H222" s="13">
        <v>45869</v>
      </c>
      <c r="I222" s="1">
        <v>150</v>
      </c>
      <c r="J222" s="1">
        <f t="shared" si="36"/>
        <v>0.58082191780821912</v>
      </c>
      <c r="K222" s="1">
        <f t="shared" si="37"/>
        <v>87.123287671232873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47"/>
      <c r="X222" s="1">
        <f t="shared" si="35"/>
        <v>87.123287671232873</v>
      </c>
      <c r="Y222" s="12"/>
      <c r="Z222" s="12" t="s">
        <v>963</v>
      </c>
    </row>
    <row r="223" spans="1:26" s="7" customFormat="1" ht="19.5" customHeight="1" x14ac:dyDescent="0.25">
      <c r="A223" s="12" t="s">
        <v>639</v>
      </c>
      <c r="B223" s="12" t="s">
        <v>640</v>
      </c>
      <c r="C223" s="35" t="s">
        <v>641</v>
      </c>
      <c r="D223" s="12" t="s">
        <v>402</v>
      </c>
      <c r="E223" s="12" t="s">
        <v>403</v>
      </c>
      <c r="F223" s="12" t="s">
        <v>430</v>
      </c>
      <c r="G223" s="13">
        <v>43683</v>
      </c>
      <c r="H223" s="13">
        <v>45869</v>
      </c>
      <c r="I223" s="1">
        <v>150</v>
      </c>
      <c r="J223" s="1">
        <f t="shared" si="36"/>
        <v>0.58082191780821912</v>
      </c>
      <c r="K223" s="1">
        <f t="shared" si="37"/>
        <v>87.123287671232873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47"/>
      <c r="X223" s="1">
        <f t="shared" si="35"/>
        <v>87.123287671232873</v>
      </c>
      <c r="Y223" s="12"/>
      <c r="Z223" s="12" t="s">
        <v>963</v>
      </c>
    </row>
    <row r="224" spans="1:26" s="7" customFormat="1" ht="19.5" customHeight="1" x14ac:dyDescent="0.25">
      <c r="A224" s="12" t="s">
        <v>642</v>
      </c>
      <c r="B224" s="12" t="s">
        <v>643</v>
      </c>
      <c r="C224" s="35" t="s">
        <v>644</v>
      </c>
      <c r="D224" s="12" t="s">
        <v>402</v>
      </c>
      <c r="E224" s="12" t="s">
        <v>403</v>
      </c>
      <c r="F224" s="12" t="s">
        <v>404</v>
      </c>
      <c r="G224" s="13">
        <v>43711</v>
      </c>
      <c r="H224" s="13">
        <v>45869</v>
      </c>
      <c r="I224" s="1">
        <v>150</v>
      </c>
      <c r="J224" s="1">
        <f t="shared" si="36"/>
        <v>0.58082191780821912</v>
      </c>
      <c r="K224" s="1">
        <f t="shared" si="37"/>
        <v>87.123287671232873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47"/>
      <c r="X224" s="1">
        <f t="shared" si="35"/>
        <v>87.123287671232873</v>
      </c>
      <c r="Y224" s="12"/>
      <c r="Z224" s="12" t="s">
        <v>963</v>
      </c>
    </row>
    <row r="225" spans="1:26" s="7" customFormat="1" ht="19.5" customHeight="1" x14ac:dyDescent="0.25">
      <c r="A225" s="12" t="s">
        <v>645</v>
      </c>
      <c r="B225" s="12" t="s">
        <v>646</v>
      </c>
      <c r="C225" s="35" t="s">
        <v>647</v>
      </c>
      <c r="D225" s="12" t="s">
        <v>402</v>
      </c>
      <c r="E225" s="12" t="s">
        <v>403</v>
      </c>
      <c r="F225" s="12" t="s">
        <v>404</v>
      </c>
      <c r="G225" s="13">
        <v>43719</v>
      </c>
      <c r="H225" s="13">
        <v>45869</v>
      </c>
      <c r="I225" s="1">
        <v>150</v>
      </c>
      <c r="J225" s="1">
        <f t="shared" si="36"/>
        <v>0.58082191780821912</v>
      </c>
      <c r="K225" s="1">
        <f t="shared" si="37"/>
        <v>87.123287671232873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47"/>
      <c r="X225" s="1">
        <f t="shared" si="35"/>
        <v>87.123287671232873</v>
      </c>
      <c r="Y225" s="12"/>
      <c r="Z225" s="12" t="s">
        <v>963</v>
      </c>
    </row>
    <row r="226" spans="1:26" s="7" customFormat="1" ht="19.5" customHeight="1" x14ac:dyDescent="0.25">
      <c r="A226" s="12" t="s">
        <v>648</v>
      </c>
      <c r="B226" s="12" t="s">
        <v>649</v>
      </c>
      <c r="C226" s="35" t="s">
        <v>650</v>
      </c>
      <c r="D226" s="12" t="s">
        <v>402</v>
      </c>
      <c r="E226" s="12" t="s">
        <v>403</v>
      </c>
      <c r="F226" s="12" t="s">
        <v>404</v>
      </c>
      <c r="G226" s="13">
        <v>43712</v>
      </c>
      <c r="H226" s="13">
        <v>45869</v>
      </c>
      <c r="I226" s="1">
        <v>150</v>
      </c>
      <c r="J226" s="1">
        <f t="shared" si="36"/>
        <v>0.58082191780821912</v>
      </c>
      <c r="K226" s="1">
        <f t="shared" si="37"/>
        <v>87.123287671232873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47"/>
      <c r="X226" s="1">
        <f t="shared" si="35"/>
        <v>87.123287671232873</v>
      </c>
      <c r="Y226" s="12"/>
      <c r="Z226" s="12" t="s">
        <v>963</v>
      </c>
    </row>
    <row r="227" spans="1:26" s="7" customFormat="1" ht="19.5" customHeight="1" x14ac:dyDescent="0.25">
      <c r="A227" s="12" t="s">
        <v>651</v>
      </c>
      <c r="B227" s="12" t="s">
        <v>652</v>
      </c>
      <c r="C227" s="35" t="s">
        <v>653</v>
      </c>
      <c r="D227" s="12" t="s">
        <v>402</v>
      </c>
      <c r="E227" s="12" t="s">
        <v>403</v>
      </c>
      <c r="F227" s="12" t="s">
        <v>430</v>
      </c>
      <c r="G227" s="13">
        <v>43703</v>
      </c>
      <c r="H227" s="13">
        <v>45869</v>
      </c>
      <c r="I227" s="1">
        <v>150</v>
      </c>
      <c r="J227" s="1">
        <f t="shared" si="36"/>
        <v>0.58082191780821912</v>
      </c>
      <c r="K227" s="1">
        <f t="shared" si="37"/>
        <v>87.123287671232873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47"/>
      <c r="X227" s="1">
        <f t="shared" si="35"/>
        <v>87.123287671232873</v>
      </c>
      <c r="Y227" s="12"/>
      <c r="Z227" s="12" t="s">
        <v>963</v>
      </c>
    </row>
    <row r="228" spans="1:26" s="7" customFormat="1" ht="19.5" customHeight="1" x14ac:dyDescent="0.25">
      <c r="A228" s="12" t="s">
        <v>654</v>
      </c>
      <c r="B228" s="12" t="s">
        <v>655</v>
      </c>
      <c r="C228" s="35" t="s">
        <v>656</v>
      </c>
      <c r="D228" s="12" t="s">
        <v>402</v>
      </c>
      <c r="E228" s="12" t="s">
        <v>403</v>
      </c>
      <c r="F228" s="12" t="s">
        <v>430</v>
      </c>
      <c r="G228" s="13">
        <v>43703</v>
      </c>
      <c r="H228" s="13">
        <v>45869</v>
      </c>
      <c r="I228" s="1">
        <v>150</v>
      </c>
      <c r="J228" s="1">
        <f t="shared" si="36"/>
        <v>0.58082191780821912</v>
      </c>
      <c r="K228" s="1">
        <f t="shared" si="37"/>
        <v>87.123287671232873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47"/>
      <c r="X228" s="1">
        <f t="shared" si="35"/>
        <v>87.123287671232873</v>
      </c>
      <c r="Y228" s="12"/>
      <c r="Z228" s="12" t="s">
        <v>963</v>
      </c>
    </row>
    <row r="229" spans="1:26" s="7" customFormat="1" ht="19.5" customHeight="1" x14ac:dyDescent="0.25">
      <c r="A229" s="12" t="s">
        <v>657</v>
      </c>
      <c r="B229" s="12" t="s">
        <v>658</v>
      </c>
      <c r="C229" s="35" t="s">
        <v>659</v>
      </c>
      <c r="D229" s="12" t="s">
        <v>402</v>
      </c>
      <c r="E229" s="12" t="s">
        <v>403</v>
      </c>
      <c r="F229" s="12" t="s">
        <v>404</v>
      </c>
      <c r="G229" s="13">
        <v>43746</v>
      </c>
      <c r="H229" s="13">
        <v>45869</v>
      </c>
      <c r="I229" s="1">
        <v>150</v>
      </c>
      <c r="J229" s="1">
        <f t="shared" si="36"/>
        <v>0.58082191780821912</v>
      </c>
      <c r="K229" s="1">
        <f t="shared" si="37"/>
        <v>87.123287671232873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47"/>
      <c r="X229" s="1">
        <f t="shared" si="35"/>
        <v>87.123287671232873</v>
      </c>
      <c r="Y229" s="12"/>
      <c r="Z229" s="12" t="s">
        <v>963</v>
      </c>
    </row>
    <row r="230" spans="1:26" s="7" customFormat="1" ht="19.5" customHeight="1" x14ac:dyDescent="0.25">
      <c r="A230" s="12" t="s">
        <v>660</v>
      </c>
      <c r="B230" s="12" t="s">
        <v>661</v>
      </c>
      <c r="C230" s="35" t="s">
        <v>662</v>
      </c>
      <c r="D230" s="12" t="s">
        <v>402</v>
      </c>
      <c r="E230" s="12" t="s">
        <v>403</v>
      </c>
      <c r="F230" s="12" t="s">
        <v>404</v>
      </c>
      <c r="G230" s="13">
        <v>43748</v>
      </c>
      <c r="H230" s="13">
        <v>45869</v>
      </c>
      <c r="I230" s="1">
        <v>150</v>
      </c>
      <c r="J230" s="1">
        <f t="shared" si="36"/>
        <v>0.58082191780821912</v>
      </c>
      <c r="K230" s="1">
        <f t="shared" si="37"/>
        <v>87.123287671232873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47"/>
      <c r="X230" s="1">
        <f t="shared" si="35"/>
        <v>87.123287671232873</v>
      </c>
      <c r="Y230" s="12"/>
      <c r="Z230" s="12" t="s">
        <v>963</v>
      </c>
    </row>
    <row r="231" spans="1:26" s="7" customFormat="1" ht="19.5" customHeight="1" x14ac:dyDescent="0.25">
      <c r="A231" s="12" t="s">
        <v>663</v>
      </c>
      <c r="B231" s="12" t="s">
        <v>664</v>
      </c>
      <c r="C231" s="35" t="s">
        <v>665</v>
      </c>
      <c r="D231" s="12" t="s">
        <v>402</v>
      </c>
      <c r="E231" s="12" t="s">
        <v>403</v>
      </c>
      <c r="F231" s="12" t="s">
        <v>430</v>
      </c>
      <c r="G231" s="13">
        <v>43746</v>
      </c>
      <c r="H231" s="13">
        <v>45869</v>
      </c>
      <c r="I231" s="1">
        <v>150</v>
      </c>
      <c r="J231" s="1">
        <f t="shared" si="36"/>
        <v>0.58082191780821912</v>
      </c>
      <c r="K231" s="1">
        <f t="shared" si="37"/>
        <v>87.123287671232873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47"/>
      <c r="X231" s="1">
        <f t="shared" si="35"/>
        <v>87.123287671232873</v>
      </c>
      <c r="Y231" s="12"/>
      <c r="Z231" s="12" t="s">
        <v>963</v>
      </c>
    </row>
    <row r="232" spans="1:26" s="7" customFormat="1" ht="19.5" customHeight="1" x14ac:dyDescent="0.25">
      <c r="A232" s="12" t="s">
        <v>666</v>
      </c>
      <c r="B232" s="12" t="s">
        <v>655</v>
      </c>
      <c r="C232" s="35" t="s">
        <v>667</v>
      </c>
      <c r="D232" s="12" t="s">
        <v>402</v>
      </c>
      <c r="E232" s="12" t="s">
        <v>403</v>
      </c>
      <c r="F232" s="12" t="s">
        <v>430</v>
      </c>
      <c r="G232" s="13">
        <v>43770</v>
      </c>
      <c r="H232" s="13">
        <v>45869</v>
      </c>
      <c r="I232" s="1">
        <v>150</v>
      </c>
      <c r="J232" s="1">
        <f t="shared" si="36"/>
        <v>0.58082191780821912</v>
      </c>
      <c r="K232" s="1">
        <f t="shared" si="37"/>
        <v>87.123287671232873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47"/>
      <c r="X232" s="1">
        <f t="shared" si="35"/>
        <v>87.123287671232873</v>
      </c>
      <c r="Y232" s="12"/>
      <c r="Z232" s="12" t="s">
        <v>963</v>
      </c>
    </row>
    <row r="233" spans="1:26" s="7" customFormat="1" ht="19.5" customHeight="1" x14ac:dyDescent="0.25">
      <c r="A233" s="12" t="s">
        <v>668</v>
      </c>
      <c r="B233" s="12" t="s">
        <v>669</v>
      </c>
      <c r="C233" s="35" t="s">
        <v>670</v>
      </c>
      <c r="D233" s="12" t="s">
        <v>402</v>
      </c>
      <c r="E233" s="12" t="s">
        <v>403</v>
      </c>
      <c r="F233" s="12" t="s">
        <v>404</v>
      </c>
      <c r="G233" s="13">
        <v>44014</v>
      </c>
      <c r="H233" s="13">
        <v>45869</v>
      </c>
      <c r="I233" s="1">
        <v>150</v>
      </c>
      <c r="J233" s="1">
        <f t="shared" si="36"/>
        <v>0.58082191780821912</v>
      </c>
      <c r="K233" s="1">
        <f t="shared" si="37"/>
        <v>87.123287671232873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47"/>
      <c r="X233" s="1">
        <f t="shared" si="35"/>
        <v>87.123287671232873</v>
      </c>
      <c r="Y233" s="12"/>
      <c r="Z233" s="12" t="s">
        <v>963</v>
      </c>
    </row>
    <row r="234" spans="1:26" s="7" customFormat="1" ht="19.5" customHeight="1" x14ac:dyDescent="0.25">
      <c r="A234" s="12" t="s">
        <v>671</v>
      </c>
      <c r="B234" s="12" t="s">
        <v>672</v>
      </c>
      <c r="C234" s="35" t="s">
        <v>673</v>
      </c>
      <c r="D234" s="12" t="s">
        <v>402</v>
      </c>
      <c r="E234" s="12" t="s">
        <v>403</v>
      </c>
      <c r="F234" s="12" t="s">
        <v>404</v>
      </c>
      <c r="G234" s="13">
        <v>44046</v>
      </c>
      <c r="H234" s="13">
        <v>45869</v>
      </c>
      <c r="I234" s="1">
        <v>150</v>
      </c>
      <c r="J234" s="1">
        <f t="shared" si="36"/>
        <v>0.58082191780821912</v>
      </c>
      <c r="K234" s="1">
        <f t="shared" si="37"/>
        <v>87.123287671232873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47"/>
      <c r="X234" s="1">
        <f t="shared" si="35"/>
        <v>87.123287671232873</v>
      </c>
      <c r="Y234" s="12"/>
      <c r="Z234" s="12" t="s">
        <v>963</v>
      </c>
    </row>
    <row r="235" spans="1:26" s="7" customFormat="1" ht="19.5" customHeight="1" x14ac:dyDescent="0.25">
      <c r="A235" s="12" t="s">
        <v>674</v>
      </c>
      <c r="B235" s="12" t="s">
        <v>675</v>
      </c>
      <c r="C235" s="35" t="s">
        <v>676</v>
      </c>
      <c r="D235" s="12" t="s">
        <v>402</v>
      </c>
      <c r="E235" s="12" t="s">
        <v>403</v>
      </c>
      <c r="F235" s="12" t="s">
        <v>430</v>
      </c>
      <c r="G235" s="13">
        <v>44378</v>
      </c>
      <c r="H235" s="13">
        <v>45869</v>
      </c>
      <c r="I235" s="1">
        <v>150</v>
      </c>
      <c r="J235" s="1">
        <f t="shared" si="36"/>
        <v>0.58082191780821912</v>
      </c>
      <c r="K235" s="1">
        <f t="shared" si="37"/>
        <v>87.123287671232873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47"/>
      <c r="X235" s="1">
        <f t="shared" si="35"/>
        <v>87.123287671232873</v>
      </c>
      <c r="Y235" s="12"/>
      <c r="Z235" s="12" t="s">
        <v>963</v>
      </c>
    </row>
    <row r="236" spans="1:26" s="7" customFormat="1" ht="19.5" customHeight="1" x14ac:dyDescent="0.25">
      <c r="A236" s="12" t="s">
        <v>677</v>
      </c>
      <c r="B236" s="12" t="s">
        <v>678</v>
      </c>
      <c r="C236" s="35" t="s">
        <v>679</v>
      </c>
      <c r="D236" s="12" t="s">
        <v>402</v>
      </c>
      <c r="E236" s="12" t="s">
        <v>403</v>
      </c>
      <c r="F236" s="12" t="s">
        <v>404</v>
      </c>
      <c r="G236" s="13">
        <v>44475</v>
      </c>
      <c r="H236" s="13">
        <v>45869</v>
      </c>
      <c r="I236" s="1">
        <v>150</v>
      </c>
      <c r="J236" s="1">
        <f t="shared" si="36"/>
        <v>0.58082191780821912</v>
      </c>
      <c r="K236" s="1">
        <f t="shared" si="37"/>
        <v>87.123287671232873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47"/>
      <c r="X236" s="1">
        <f t="shared" si="35"/>
        <v>87.123287671232873</v>
      </c>
      <c r="Y236" s="12"/>
      <c r="Z236" s="12" t="s">
        <v>963</v>
      </c>
    </row>
    <row r="237" spans="1:26" s="7" customFormat="1" ht="19.5" customHeight="1" x14ac:dyDescent="0.25">
      <c r="A237" s="12" t="s">
        <v>680</v>
      </c>
      <c r="B237" s="12" t="s">
        <v>681</v>
      </c>
      <c r="C237" s="35" t="s">
        <v>682</v>
      </c>
      <c r="D237" s="12" t="s">
        <v>402</v>
      </c>
      <c r="E237" s="12" t="s">
        <v>403</v>
      </c>
      <c r="F237" s="12" t="s">
        <v>430</v>
      </c>
      <c r="G237" s="13">
        <v>44475</v>
      </c>
      <c r="H237" s="13">
        <v>45869</v>
      </c>
      <c r="I237" s="1">
        <v>150</v>
      </c>
      <c r="J237" s="1">
        <f t="shared" si="36"/>
        <v>0.58082191780821912</v>
      </c>
      <c r="K237" s="1">
        <f t="shared" si="37"/>
        <v>87.123287671232873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47"/>
      <c r="X237" s="1">
        <f t="shared" si="35"/>
        <v>87.123287671232873</v>
      </c>
      <c r="Y237" s="12"/>
      <c r="Z237" s="12" t="s">
        <v>963</v>
      </c>
    </row>
    <row r="238" spans="1:26" s="7" customFormat="1" ht="19.5" customHeight="1" x14ac:dyDescent="0.25">
      <c r="A238" s="12" t="s">
        <v>683</v>
      </c>
      <c r="B238" s="12" t="s">
        <v>684</v>
      </c>
      <c r="C238" s="35" t="s">
        <v>685</v>
      </c>
      <c r="D238" s="12" t="s">
        <v>402</v>
      </c>
      <c r="E238" s="12" t="s">
        <v>403</v>
      </c>
      <c r="F238" s="12" t="s">
        <v>404</v>
      </c>
      <c r="G238" s="13">
        <v>44482</v>
      </c>
      <c r="H238" s="13">
        <v>45869</v>
      </c>
      <c r="I238" s="1">
        <v>150</v>
      </c>
      <c r="J238" s="1">
        <f t="shared" si="36"/>
        <v>0.58082191780821912</v>
      </c>
      <c r="K238" s="1">
        <f t="shared" si="37"/>
        <v>87.123287671232873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47"/>
      <c r="X238" s="1">
        <f t="shared" si="35"/>
        <v>87.123287671232873</v>
      </c>
      <c r="Y238" s="12"/>
      <c r="Z238" s="12" t="s">
        <v>963</v>
      </c>
    </row>
    <row r="239" spans="1:26" s="7" customFormat="1" ht="19.5" customHeight="1" x14ac:dyDescent="0.25">
      <c r="A239" s="12" t="s">
        <v>686</v>
      </c>
      <c r="B239" s="12" t="s">
        <v>687</v>
      </c>
      <c r="C239" s="35" t="s">
        <v>688</v>
      </c>
      <c r="D239" s="12" t="s">
        <v>402</v>
      </c>
      <c r="E239" s="12" t="s">
        <v>403</v>
      </c>
      <c r="F239" s="12" t="s">
        <v>430</v>
      </c>
      <c r="G239" s="13">
        <v>44489</v>
      </c>
      <c r="H239" s="13">
        <v>45869</v>
      </c>
      <c r="I239" s="1">
        <v>150</v>
      </c>
      <c r="J239" s="1">
        <f t="shared" si="36"/>
        <v>0.58082191780821912</v>
      </c>
      <c r="K239" s="1">
        <f t="shared" si="37"/>
        <v>87.123287671232873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47"/>
      <c r="X239" s="1">
        <f t="shared" si="35"/>
        <v>87.123287671232873</v>
      </c>
      <c r="Y239" s="12"/>
      <c r="Z239" s="12" t="s">
        <v>963</v>
      </c>
    </row>
    <row r="240" spans="1:26" s="7" customFormat="1" ht="19.5" customHeight="1" x14ac:dyDescent="0.25">
      <c r="A240" s="12" t="s">
        <v>689</v>
      </c>
      <c r="B240" s="12" t="s">
        <v>690</v>
      </c>
      <c r="C240" s="35" t="s">
        <v>691</v>
      </c>
      <c r="D240" s="12" t="s">
        <v>402</v>
      </c>
      <c r="E240" s="12" t="s">
        <v>403</v>
      </c>
      <c r="F240" s="12" t="s">
        <v>404</v>
      </c>
      <c r="G240" s="13">
        <v>44494</v>
      </c>
      <c r="H240" s="13">
        <v>45869</v>
      </c>
      <c r="I240" s="1">
        <v>150</v>
      </c>
      <c r="J240" s="1">
        <f t="shared" si="36"/>
        <v>0.58082191780821912</v>
      </c>
      <c r="K240" s="1">
        <f t="shared" si="37"/>
        <v>87.123287671232873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47"/>
      <c r="X240" s="1">
        <f t="shared" si="35"/>
        <v>87.123287671232873</v>
      </c>
      <c r="Y240" s="12"/>
      <c r="Z240" s="12" t="s">
        <v>963</v>
      </c>
    </row>
    <row r="241" spans="1:26" s="7" customFormat="1" ht="19.5" customHeight="1" x14ac:dyDescent="0.25">
      <c r="A241" s="12" t="s">
        <v>692</v>
      </c>
      <c r="B241" s="12" t="s">
        <v>693</v>
      </c>
      <c r="C241" s="35" t="s">
        <v>694</v>
      </c>
      <c r="D241" s="12" t="s">
        <v>402</v>
      </c>
      <c r="E241" s="12" t="s">
        <v>403</v>
      </c>
      <c r="F241" s="12" t="s">
        <v>430</v>
      </c>
      <c r="G241" s="13">
        <v>44501</v>
      </c>
      <c r="H241" s="13">
        <v>45869</v>
      </c>
      <c r="I241" s="1">
        <v>150</v>
      </c>
      <c r="J241" s="1">
        <f t="shared" si="36"/>
        <v>0.58082191780821912</v>
      </c>
      <c r="K241" s="1">
        <f t="shared" si="37"/>
        <v>87.123287671232873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47"/>
      <c r="X241" s="1">
        <f t="shared" si="35"/>
        <v>87.123287671232873</v>
      </c>
      <c r="Y241" s="12"/>
      <c r="Z241" s="12" t="s">
        <v>963</v>
      </c>
    </row>
    <row r="242" spans="1:26" s="7" customFormat="1" ht="19.5" customHeight="1" x14ac:dyDescent="0.25">
      <c r="A242" s="12" t="s">
        <v>695</v>
      </c>
      <c r="B242" s="12" t="s">
        <v>696</v>
      </c>
      <c r="C242" s="35" t="s">
        <v>697</v>
      </c>
      <c r="D242" s="12" t="s">
        <v>402</v>
      </c>
      <c r="E242" s="12" t="s">
        <v>403</v>
      </c>
      <c r="F242" s="12" t="s">
        <v>430</v>
      </c>
      <c r="G242" s="13">
        <v>44510</v>
      </c>
      <c r="H242" s="13">
        <v>45869</v>
      </c>
      <c r="I242" s="1">
        <v>150</v>
      </c>
      <c r="J242" s="1">
        <f t="shared" si="36"/>
        <v>0.58082191780821912</v>
      </c>
      <c r="K242" s="1">
        <f t="shared" si="37"/>
        <v>87.123287671232873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47"/>
      <c r="X242" s="1">
        <f t="shared" si="35"/>
        <v>87.123287671232873</v>
      </c>
      <c r="Y242" s="12"/>
      <c r="Z242" s="12" t="s">
        <v>963</v>
      </c>
    </row>
    <row r="243" spans="1:26" s="7" customFormat="1" ht="19.5" customHeight="1" x14ac:dyDescent="0.25">
      <c r="A243" s="12" t="s">
        <v>698</v>
      </c>
      <c r="B243" s="12" t="s">
        <v>699</v>
      </c>
      <c r="C243" s="35" t="s">
        <v>700</v>
      </c>
      <c r="D243" s="12" t="s">
        <v>402</v>
      </c>
      <c r="E243" s="12" t="s">
        <v>403</v>
      </c>
      <c r="F243" s="12" t="s">
        <v>404</v>
      </c>
      <c r="G243" s="13">
        <v>44515</v>
      </c>
      <c r="H243" s="13">
        <v>45869</v>
      </c>
      <c r="I243" s="1">
        <v>150</v>
      </c>
      <c r="J243" s="1">
        <f t="shared" si="36"/>
        <v>0.58082191780821912</v>
      </c>
      <c r="K243" s="1">
        <f t="shared" si="37"/>
        <v>87.123287671232873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47"/>
      <c r="X243" s="1">
        <f t="shared" si="35"/>
        <v>87.123287671232873</v>
      </c>
      <c r="Y243" s="12"/>
      <c r="Z243" s="12" t="s">
        <v>963</v>
      </c>
    </row>
    <row r="244" spans="1:26" s="7" customFormat="1" ht="19.5" customHeight="1" x14ac:dyDescent="0.25">
      <c r="A244" s="12" t="s">
        <v>701</v>
      </c>
      <c r="B244" s="12" t="s">
        <v>702</v>
      </c>
      <c r="C244" s="35" t="s">
        <v>703</v>
      </c>
      <c r="D244" s="12" t="s">
        <v>402</v>
      </c>
      <c r="E244" s="12" t="s">
        <v>994</v>
      </c>
      <c r="F244" s="12" t="s">
        <v>430</v>
      </c>
      <c r="G244" s="13">
        <v>44515</v>
      </c>
      <c r="H244" s="13">
        <v>45869</v>
      </c>
      <c r="I244" s="1">
        <v>150</v>
      </c>
      <c r="J244" s="1">
        <f t="shared" si="36"/>
        <v>0.58082191780821912</v>
      </c>
      <c r="K244" s="1">
        <f t="shared" si="37"/>
        <v>87.123287671232873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47"/>
      <c r="X244" s="1">
        <f t="shared" si="35"/>
        <v>87.123287671232873</v>
      </c>
      <c r="Y244" s="12"/>
      <c r="Z244" s="12" t="s">
        <v>963</v>
      </c>
    </row>
    <row r="245" spans="1:26" s="7" customFormat="1" ht="19.5" customHeight="1" x14ac:dyDescent="0.25">
      <c r="A245" s="12" t="s">
        <v>704</v>
      </c>
      <c r="B245" s="12" t="s">
        <v>705</v>
      </c>
      <c r="C245" s="35" t="s">
        <v>706</v>
      </c>
      <c r="D245" s="12" t="s">
        <v>402</v>
      </c>
      <c r="E245" s="12" t="s">
        <v>403</v>
      </c>
      <c r="F245" s="12" t="s">
        <v>404</v>
      </c>
      <c r="G245" s="13">
        <v>44536</v>
      </c>
      <c r="H245" s="13">
        <v>45869</v>
      </c>
      <c r="I245" s="1">
        <v>150</v>
      </c>
      <c r="J245" s="1">
        <f t="shared" si="36"/>
        <v>0.58082191780821912</v>
      </c>
      <c r="K245" s="1">
        <f t="shared" si="37"/>
        <v>87.123287671232873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47"/>
      <c r="X245" s="1">
        <f t="shared" si="35"/>
        <v>87.123287671232873</v>
      </c>
      <c r="Y245" s="12"/>
      <c r="Z245" s="12" t="s">
        <v>963</v>
      </c>
    </row>
    <row r="246" spans="1:26" s="7" customFormat="1" ht="19.5" customHeight="1" x14ac:dyDescent="0.25">
      <c r="A246" s="12" t="s">
        <v>707</v>
      </c>
      <c r="B246" s="12" t="s">
        <v>708</v>
      </c>
      <c r="C246" s="35" t="s">
        <v>709</v>
      </c>
      <c r="D246" s="12" t="s">
        <v>402</v>
      </c>
      <c r="E246" s="12" t="s">
        <v>403</v>
      </c>
      <c r="F246" s="12" t="s">
        <v>404</v>
      </c>
      <c r="G246" s="13">
        <v>44536</v>
      </c>
      <c r="H246" s="25">
        <v>45869</v>
      </c>
      <c r="I246" s="1">
        <v>150</v>
      </c>
      <c r="J246" s="1">
        <f t="shared" si="36"/>
        <v>0.58082191780821912</v>
      </c>
      <c r="K246" s="1">
        <f t="shared" si="37"/>
        <v>87.123287671232873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47"/>
      <c r="X246" s="1">
        <f t="shared" si="35"/>
        <v>87.123287671232873</v>
      </c>
      <c r="Y246" s="12"/>
      <c r="Z246" s="12" t="s">
        <v>963</v>
      </c>
    </row>
    <row r="247" spans="1:26" s="7" customFormat="1" ht="19.5" customHeight="1" x14ac:dyDescent="0.25">
      <c r="A247" s="12" t="s">
        <v>710</v>
      </c>
      <c r="B247" s="12" t="s">
        <v>711</v>
      </c>
      <c r="C247" s="35" t="s">
        <v>712</v>
      </c>
      <c r="D247" s="12" t="s">
        <v>402</v>
      </c>
      <c r="E247" s="12" t="s">
        <v>403</v>
      </c>
      <c r="F247" s="12" t="s">
        <v>404</v>
      </c>
      <c r="G247" s="13">
        <v>44536</v>
      </c>
      <c r="H247" s="13">
        <v>45869</v>
      </c>
      <c r="I247" s="1">
        <v>150</v>
      </c>
      <c r="J247" s="1">
        <f t="shared" si="36"/>
        <v>0.58082191780821912</v>
      </c>
      <c r="K247" s="1">
        <f t="shared" si="37"/>
        <v>87.123287671232873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47"/>
      <c r="X247" s="1">
        <f t="shared" si="35"/>
        <v>87.123287671232873</v>
      </c>
      <c r="Y247" s="12"/>
      <c r="Z247" s="12" t="s">
        <v>963</v>
      </c>
    </row>
    <row r="248" spans="1:26" s="7" customFormat="1" ht="19.5" customHeight="1" x14ac:dyDescent="0.25">
      <c r="A248" s="12" t="s">
        <v>713</v>
      </c>
      <c r="B248" s="12" t="s">
        <v>714</v>
      </c>
      <c r="C248" s="35" t="s">
        <v>715</v>
      </c>
      <c r="D248" s="12" t="s">
        <v>402</v>
      </c>
      <c r="E248" s="12" t="s">
        <v>403</v>
      </c>
      <c r="F248" s="12" t="s">
        <v>404</v>
      </c>
      <c r="G248" s="13">
        <v>44546</v>
      </c>
      <c r="H248" s="13">
        <v>45869</v>
      </c>
      <c r="I248" s="1">
        <v>150</v>
      </c>
      <c r="J248" s="1">
        <f t="shared" si="36"/>
        <v>0.58082191780821912</v>
      </c>
      <c r="K248" s="1">
        <f t="shared" si="37"/>
        <v>87.123287671232873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47"/>
      <c r="X248" s="1">
        <f t="shared" si="35"/>
        <v>87.123287671232873</v>
      </c>
      <c r="Y248" s="12"/>
      <c r="Z248" s="12" t="s">
        <v>963</v>
      </c>
    </row>
    <row r="249" spans="1:26" s="7" customFormat="1" ht="19.5" customHeight="1" x14ac:dyDescent="0.25">
      <c r="A249" s="12" t="s">
        <v>716</v>
      </c>
      <c r="B249" s="12" t="s">
        <v>717</v>
      </c>
      <c r="C249" s="35" t="s">
        <v>718</v>
      </c>
      <c r="D249" s="12" t="s">
        <v>402</v>
      </c>
      <c r="E249" s="12" t="s">
        <v>403</v>
      </c>
      <c r="F249" s="12" t="s">
        <v>404</v>
      </c>
      <c r="G249" s="13">
        <v>44571</v>
      </c>
      <c r="H249" s="13">
        <v>45869</v>
      </c>
      <c r="I249" s="1">
        <v>150</v>
      </c>
      <c r="J249" s="1">
        <f t="shared" si="36"/>
        <v>0.58082191780821912</v>
      </c>
      <c r="K249" s="1">
        <f t="shared" si="37"/>
        <v>87.123287671232873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47"/>
      <c r="X249" s="1">
        <f t="shared" si="35"/>
        <v>87.123287671232873</v>
      </c>
      <c r="Y249" s="12"/>
      <c r="Z249" s="12" t="s">
        <v>963</v>
      </c>
    </row>
    <row r="250" spans="1:26" s="7" customFormat="1" ht="19.5" customHeight="1" x14ac:dyDescent="0.25">
      <c r="A250" s="12" t="s">
        <v>719</v>
      </c>
      <c r="B250" s="12" t="s">
        <v>720</v>
      </c>
      <c r="C250" s="35" t="s">
        <v>721</v>
      </c>
      <c r="D250" s="12" t="s">
        <v>402</v>
      </c>
      <c r="E250" s="12" t="s">
        <v>403</v>
      </c>
      <c r="F250" s="12" t="s">
        <v>404</v>
      </c>
      <c r="G250" s="13">
        <v>44564</v>
      </c>
      <c r="H250" s="13">
        <v>45869</v>
      </c>
      <c r="I250" s="1">
        <v>150</v>
      </c>
      <c r="J250" s="1">
        <f t="shared" si="36"/>
        <v>0.58082191780821912</v>
      </c>
      <c r="K250" s="1">
        <f t="shared" si="37"/>
        <v>87.123287671232873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47"/>
      <c r="X250" s="1">
        <f t="shared" si="35"/>
        <v>87.123287671232873</v>
      </c>
      <c r="Y250" s="12"/>
      <c r="Z250" s="12" t="s">
        <v>963</v>
      </c>
    </row>
    <row r="251" spans="1:26" s="7" customFormat="1" ht="19.5" customHeight="1" x14ac:dyDescent="0.25">
      <c r="A251" s="12" t="s">
        <v>722</v>
      </c>
      <c r="B251" s="12" t="s">
        <v>723</v>
      </c>
      <c r="C251" s="35" t="s">
        <v>724</v>
      </c>
      <c r="D251" s="12" t="s">
        <v>402</v>
      </c>
      <c r="E251" s="12" t="s">
        <v>403</v>
      </c>
      <c r="F251" s="12" t="s">
        <v>404</v>
      </c>
      <c r="G251" s="13">
        <v>44564</v>
      </c>
      <c r="H251" s="13">
        <v>45869</v>
      </c>
      <c r="I251" s="1">
        <v>150</v>
      </c>
      <c r="J251" s="1">
        <f t="shared" si="36"/>
        <v>0.58082191780821912</v>
      </c>
      <c r="K251" s="1">
        <f t="shared" si="37"/>
        <v>87.123287671232873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47"/>
      <c r="X251" s="1">
        <f t="shared" si="35"/>
        <v>87.123287671232873</v>
      </c>
      <c r="Y251" s="12"/>
      <c r="Z251" s="12" t="s">
        <v>963</v>
      </c>
    </row>
    <row r="252" spans="1:26" s="7" customFormat="1" ht="19.5" customHeight="1" x14ac:dyDescent="0.25">
      <c r="A252" s="12" t="s">
        <v>725</v>
      </c>
      <c r="B252" s="12" t="s">
        <v>726</v>
      </c>
      <c r="C252" s="35" t="s">
        <v>727</v>
      </c>
      <c r="D252" s="12" t="s">
        <v>402</v>
      </c>
      <c r="E252" s="12" t="s">
        <v>403</v>
      </c>
      <c r="F252" s="12" t="s">
        <v>404</v>
      </c>
      <c r="G252" s="13">
        <v>44564</v>
      </c>
      <c r="H252" s="13">
        <v>45869</v>
      </c>
      <c r="I252" s="1">
        <v>150</v>
      </c>
      <c r="J252" s="1">
        <f t="shared" si="36"/>
        <v>0.58082191780821912</v>
      </c>
      <c r="K252" s="1">
        <f t="shared" si="37"/>
        <v>87.123287671232873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47"/>
      <c r="X252" s="1">
        <f t="shared" si="35"/>
        <v>87.123287671232873</v>
      </c>
      <c r="Y252" s="12"/>
      <c r="Z252" s="12" t="s">
        <v>963</v>
      </c>
    </row>
    <row r="253" spans="1:26" s="7" customFormat="1" ht="19.5" customHeight="1" x14ac:dyDescent="0.25">
      <c r="A253" s="12" t="s">
        <v>728</v>
      </c>
      <c r="B253" s="12" t="s">
        <v>729</v>
      </c>
      <c r="C253" s="35" t="s">
        <v>730</v>
      </c>
      <c r="D253" s="12" t="s">
        <v>402</v>
      </c>
      <c r="E253" s="12" t="s">
        <v>403</v>
      </c>
      <c r="F253" s="12" t="s">
        <v>404</v>
      </c>
      <c r="G253" s="13">
        <v>44564</v>
      </c>
      <c r="H253" s="13">
        <v>45869</v>
      </c>
      <c r="I253" s="1">
        <v>150</v>
      </c>
      <c r="J253" s="1">
        <f t="shared" si="36"/>
        <v>0.58082191780821912</v>
      </c>
      <c r="K253" s="1">
        <f t="shared" si="37"/>
        <v>87.123287671232873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47"/>
      <c r="X253" s="1">
        <f t="shared" si="35"/>
        <v>87.123287671232873</v>
      </c>
      <c r="Y253" s="12"/>
      <c r="Z253" s="12" t="s">
        <v>963</v>
      </c>
    </row>
    <row r="254" spans="1:26" s="7" customFormat="1" ht="19.5" customHeight="1" x14ac:dyDescent="0.25">
      <c r="A254" s="12" t="s">
        <v>731</v>
      </c>
      <c r="B254" s="12" t="s">
        <v>732</v>
      </c>
      <c r="C254" s="35" t="s">
        <v>733</v>
      </c>
      <c r="D254" s="12" t="s">
        <v>402</v>
      </c>
      <c r="E254" s="12" t="s">
        <v>403</v>
      </c>
      <c r="F254" s="12" t="s">
        <v>404</v>
      </c>
      <c r="G254" s="13">
        <v>44562</v>
      </c>
      <c r="H254" s="13">
        <v>45869</v>
      </c>
      <c r="I254" s="1">
        <v>150</v>
      </c>
      <c r="J254" s="1">
        <f t="shared" si="36"/>
        <v>0.58082191780821912</v>
      </c>
      <c r="K254" s="1">
        <f t="shared" si="37"/>
        <v>87.123287671232873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47"/>
      <c r="X254" s="1">
        <f t="shared" si="35"/>
        <v>87.123287671232873</v>
      </c>
      <c r="Y254" s="12"/>
      <c r="Z254" s="12" t="s">
        <v>963</v>
      </c>
    </row>
    <row r="255" spans="1:26" s="7" customFormat="1" ht="19.5" customHeight="1" x14ac:dyDescent="0.25">
      <c r="A255" s="12" t="s">
        <v>734</v>
      </c>
      <c r="B255" s="12" t="s">
        <v>735</v>
      </c>
      <c r="C255" s="35" t="s">
        <v>736</v>
      </c>
      <c r="D255" s="12" t="s">
        <v>402</v>
      </c>
      <c r="E255" s="12" t="s">
        <v>403</v>
      </c>
      <c r="F255" s="12" t="s">
        <v>404</v>
      </c>
      <c r="G255" s="13">
        <v>44562</v>
      </c>
      <c r="H255" s="13">
        <v>45869</v>
      </c>
      <c r="I255" s="1">
        <v>150</v>
      </c>
      <c r="J255" s="1">
        <f t="shared" si="36"/>
        <v>0.58082191780821912</v>
      </c>
      <c r="K255" s="1">
        <f t="shared" si="37"/>
        <v>87.123287671232873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47"/>
      <c r="X255" s="1">
        <f t="shared" si="35"/>
        <v>87.123287671232873</v>
      </c>
      <c r="Y255" s="12"/>
      <c r="Z255" s="12" t="s">
        <v>963</v>
      </c>
    </row>
    <row r="256" spans="1:26" s="7" customFormat="1" ht="19.5" customHeight="1" x14ac:dyDescent="0.25">
      <c r="A256" s="12" t="s">
        <v>737</v>
      </c>
      <c r="B256" s="12" t="s">
        <v>738</v>
      </c>
      <c r="C256" s="35" t="s">
        <v>739</v>
      </c>
      <c r="D256" s="12" t="s">
        <v>402</v>
      </c>
      <c r="E256" s="12" t="s">
        <v>403</v>
      </c>
      <c r="F256" s="12" t="s">
        <v>404</v>
      </c>
      <c r="G256" s="13">
        <v>44571</v>
      </c>
      <c r="H256" s="13">
        <v>45869</v>
      </c>
      <c r="I256" s="1">
        <v>150</v>
      </c>
      <c r="J256" s="1">
        <f t="shared" si="36"/>
        <v>0.58082191780821912</v>
      </c>
      <c r="K256" s="1">
        <f t="shared" si="37"/>
        <v>87.123287671232873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47"/>
      <c r="X256" s="1">
        <f t="shared" si="35"/>
        <v>87.123287671232873</v>
      </c>
      <c r="Y256" s="12"/>
      <c r="Z256" s="12" t="s">
        <v>963</v>
      </c>
    </row>
    <row r="257" spans="1:26" s="7" customFormat="1" ht="19.5" customHeight="1" x14ac:dyDescent="0.25">
      <c r="A257" s="12" t="s">
        <v>740</v>
      </c>
      <c r="B257" s="12" t="s">
        <v>741</v>
      </c>
      <c r="C257" s="35" t="s">
        <v>742</v>
      </c>
      <c r="D257" s="12" t="s">
        <v>402</v>
      </c>
      <c r="E257" s="12" t="s">
        <v>403</v>
      </c>
      <c r="F257" s="12" t="s">
        <v>404</v>
      </c>
      <c r="G257" s="13">
        <v>44578</v>
      </c>
      <c r="H257" s="13">
        <v>45869</v>
      </c>
      <c r="I257" s="1">
        <v>150</v>
      </c>
      <c r="J257" s="1">
        <f t="shared" si="36"/>
        <v>0.58082191780821912</v>
      </c>
      <c r="K257" s="1">
        <f t="shared" si="37"/>
        <v>87.123287671232873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47"/>
      <c r="X257" s="1">
        <f t="shared" si="35"/>
        <v>87.123287671232873</v>
      </c>
      <c r="Y257" s="12"/>
      <c r="Z257" s="12" t="s">
        <v>963</v>
      </c>
    </row>
    <row r="258" spans="1:26" s="7" customFormat="1" ht="19.5" customHeight="1" x14ac:dyDescent="0.25">
      <c r="A258" s="12" t="s">
        <v>743</v>
      </c>
      <c r="B258" s="12" t="s">
        <v>744</v>
      </c>
      <c r="C258" s="35" t="s">
        <v>745</v>
      </c>
      <c r="D258" s="12" t="s">
        <v>402</v>
      </c>
      <c r="E258" s="12" t="s">
        <v>403</v>
      </c>
      <c r="F258" s="12" t="s">
        <v>404</v>
      </c>
      <c r="G258" s="13">
        <v>44582</v>
      </c>
      <c r="H258" s="13">
        <v>45869</v>
      </c>
      <c r="I258" s="1">
        <v>150</v>
      </c>
      <c r="J258" s="1">
        <f t="shared" si="36"/>
        <v>0.58082191780821912</v>
      </c>
      <c r="K258" s="1">
        <f t="shared" si="37"/>
        <v>87.123287671232873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47"/>
      <c r="X258" s="1">
        <f t="shared" si="35"/>
        <v>87.123287671232873</v>
      </c>
      <c r="Y258" s="12"/>
      <c r="Z258" s="12" t="s">
        <v>963</v>
      </c>
    </row>
    <row r="259" spans="1:26" s="7" customFormat="1" ht="19.5" customHeight="1" x14ac:dyDescent="0.25">
      <c r="A259" s="12" t="s">
        <v>746</v>
      </c>
      <c r="B259" s="12" t="s">
        <v>747</v>
      </c>
      <c r="C259" s="35" t="s">
        <v>748</v>
      </c>
      <c r="D259" s="12" t="s">
        <v>402</v>
      </c>
      <c r="E259" s="12" t="s">
        <v>403</v>
      </c>
      <c r="F259" s="12" t="s">
        <v>430</v>
      </c>
      <c r="G259" s="13">
        <v>44609</v>
      </c>
      <c r="H259" s="13">
        <v>45869</v>
      </c>
      <c r="I259" s="1">
        <v>150</v>
      </c>
      <c r="J259" s="1">
        <f t="shared" si="36"/>
        <v>0.58082191780821912</v>
      </c>
      <c r="K259" s="1">
        <f t="shared" si="37"/>
        <v>87.123287671232873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47"/>
      <c r="X259" s="1">
        <f t="shared" si="35"/>
        <v>87.123287671232873</v>
      </c>
      <c r="Y259" s="12"/>
      <c r="Z259" s="12" t="s">
        <v>963</v>
      </c>
    </row>
    <row r="260" spans="1:26" s="7" customFormat="1" ht="19.5" customHeight="1" x14ac:dyDescent="0.25">
      <c r="A260" s="12" t="s">
        <v>749</v>
      </c>
      <c r="B260" s="12" t="s">
        <v>750</v>
      </c>
      <c r="C260" s="35" t="s">
        <v>751</v>
      </c>
      <c r="D260" s="12" t="s">
        <v>402</v>
      </c>
      <c r="E260" s="12" t="s">
        <v>403</v>
      </c>
      <c r="F260" s="12" t="s">
        <v>430</v>
      </c>
      <c r="G260" s="13">
        <v>44655</v>
      </c>
      <c r="H260" s="13">
        <v>45869</v>
      </c>
      <c r="I260" s="1">
        <v>150</v>
      </c>
      <c r="J260" s="1">
        <f t="shared" si="36"/>
        <v>0.58082191780821912</v>
      </c>
      <c r="K260" s="1">
        <f t="shared" si="37"/>
        <v>87.123287671232873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47"/>
      <c r="X260" s="1">
        <f t="shared" si="35"/>
        <v>87.123287671232873</v>
      </c>
      <c r="Y260" s="12"/>
      <c r="Z260" s="12" t="s">
        <v>963</v>
      </c>
    </row>
    <row r="261" spans="1:26" s="7" customFormat="1" ht="19.5" customHeight="1" x14ac:dyDescent="0.25">
      <c r="A261" s="12" t="s">
        <v>752</v>
      </c>
      <c r="B261" s="12" t="s">
        <v>753</v>
      </c>
      <c r="C261" s="35" t="s">
        <v>754</v>
      </c>
      <c r="D261" s="12" t="s">
        <v>402</v>
      </c>
      <c r="E261" s="12" t="s">
        <v>403</v>
      </c>
      <c r="F261" s="12" t="s">
        <v>404</v>
      </c>
      <c r="G261" s="13">
        <v>44652</v>
      </c>
      <c r="H261" s="13">
        <v>45869</v>
      </c>
      <c r="I261" s="1">
        <v>150</v>
      </c>
      <c r="J261" s="1">
        <f t="shared" si="36"/>
        <v>0.58082191780821912</v>
      </c>
      <c r="K261" s="1">
        <f t="shared" si="37"/>
        <v>87.123287671232873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47"/>
      <c r="X261" s="1">
        <f t="shared" si="35"/>
        <v>87.123287671232873</v>
      </c>
      <c r="Y261" s="12"/>
      <c r="Z261" s="12" t="s">
        <v>963</v>
      </c>
    </row>
    <row r="262" spans="1:26" s="7" customFormat="1" ht="19.5" customHeight="1" x14ac:dyDescent="0.25">
      <c r="A262" s="12" t="s">
        <v>755</v>
      </c>
      <c r="B262" s="12" t="s">
        <v>756</v>
      </c>
      <c r="C262" s="35" t="s">
        <v>757</v>
      </c>
      <c r="D262" s="12" t="s">
        <v>402</v>
      </c>
      <c r="E262" s="12" t="s">
        <v>403</v>
      </c>
      <c r="F262" s="12" t="s">
        <v>404</v>
      </c>
      <c r="G262" s="13">
        <v>44809</v>
      </c>
      <c r="H262" s="13">
        <v>45869</v>
      </c>
      <c r="I262" s="1">
        <v>150</v>
      </c>
      <c r="J262" s="1">
        <f t="shared" si="36"/>
        <v>0.58082191780821912</v>
      </c>
      <c r="K262" s="1">
        <f t="shared" si="37"/>
        <v>87.123287671232873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47"/>
      <c r="X262" s="1">
        <f t="shared" si="35"/>
        <v>87.123287671232873</v>
      </c>
      <c r="Y262" s="12"/>
      <c r="Z262" s="12" t="s">
        <v>963</v>
      </c>
    </row>
    <row r="263" spans="1:26" s="7" customFormat="1" ht="19.5" customHeight="1" x14ac:dyDescent="0.25">
      <c r="A263" s="12" t="s">
        <v>758</v>
      </c>
      <c r="B263" s="12" t="s">
        <v>759</v>
      </c>
      <c r="C263" s="35" t="s">
        <v>760</v>
      </c>
      <c r="D263" s="12" t="s">
        <v>402</v>
      </c>
      <c r="E263" s="12" t="s">
        <v>403</v>
      </c>
      <c r="F263" s="12" t="s">
        <v>404</v>
      </c>
      <c r="G263" s="13">
        <v>44809</v>
      </c>
      <c r="H263" s="13">
        <v>45869</v>
      </c>
      <c r="I263" s="1">
        <v>150</v>
      </c>
      <c r="J263" s="1">
        <f t="shared" si="36"/>
        <v>0.58082191780821912</v>
      </c>
      <c r="K263" s="1">
        <f t="shared" si="37"/>
        <v>87.123287671232873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47"/>
      <c r="X263" s="1">
        <f t="shared" si="35"/>
        <v>87.123287671232873</v>
      </c>
      <c r="Y263" s="12"/>
      <c r="Z263" s="12" t="s">
        <v>963</v>
      </c>
    </row>
    <row r="264" spans="1:26" s="7" customFormat="1" ht="19.5" customHeight="1" x14ac:dyDescent="0.25">
      <c r="A264" s="12" t="s">
        <v>761</v>
      </c>
      <c r="B264" s="12" t="s">
        <v>762</v>
      </c>
      <c r="C264" s="35" t="s">
        <v>763</v>
      </c>
      <c r="D264" s="12" t="s">
        <v>402</v>
      </c>
      <c r="E264" s="12" t="s">
        <v>403</v>
      </c>
      <c r="F264" s="12" t="s">
        <v>404</v>
      </c>
      <c r="G264" s="13">
        <v>44841</v>
      </c>
      <c r="H264" s="13">
        <v>45869</v>
      </c>
      <c r="I264" s="1">
        <v>150</v>
      </c>
      <c r="J264" s="1">
        <f t="shared" si="36"/>
        <v>0.58082191780821912</v>
      </c>
      <c r="K264" s="1">
        <f t="shared" si="37"/>
        <v>87.123287671232873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47"/>
      <c r="X264" s="1">
        <f t="shared" si="35"/>
        <v>87.123287671232873</v>
      </c>
      <c r="Y264" s="12"/>
      <c r="Z264" s="12" t="s">
        <v>963</v>
      </c>
    </row>
    <row r="265" spans="1:26" s="7" customFormat="1" ht="19.5" customHeight="1" x14ac:dyDescent="0.25">
      <c r="A265" s="12" t="s">
        <v>764</v>
      </c>
      <c r="B265" s="12" t="s">
        <v>765</v>
      </c>
      <c r="C265" s="35" t="s">
        <v>766</v>
      </c>
      <c r="D265" s="12" t="s">
        <v>402</v>
      </c>
      <c r="E265" s="12" t="s">
        <v>403</v>
      </c>
      <c r="F265" s="12" t="s">
        <v>404</v>
      </c>
      <c r="G265" s="13">
        <v>44854</v>
      </c>
      <c r="H265" s="13">
        <v>45869</v>
      </c>
      <c r="I265" s="1">
        <v>150</v>
      </c>
      <c r="J265" s="1">
        <f t="shared" si="36"/>
        <v>0.58082191780821912</v>
      </c>
      <c r="K265" s="1">
        <f t="shared" si="37"/>
        <v>87.123287671232873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47"/>
      <c r="X265" s="1">
        <f t="shared" si="35"/>
        <v>87.123287671232873</v>
      </c>
      <c r="Y265" s="12"/>
      <c r="Z265" s="12" t="s">
        <v>963</v>
      </c>
    </row>
    <row r="266" spans="1:26" s="7" customFormat="1" ht="19.5" customHeight="1" x14ac:dyDescent="0.25">
      <c r="A266" s="12" t="s">
        <v>767</v>
      </c>
      <c r="B266" s="12" t="s">
        <v>768</v>
      </c>
      <c r="C266" s="35" t="s">
        <v>769</v>
      </c>
      <c r="D266" s="12" t="s">
        <v>402</v>
      </c>
      <c r="E266" s="12" t="s">
        <v>403</v>
      </c>
      <c r="F266" s="12" t="s">
        <v>404</v>
      </c>
      <c r="G266" s="13">
        <v>44860</v>
      </c>
      <c r="H266" s="13">
        <v>45869</v>
      </c>
      <c r="I266" s="1">
        <v>150</v>
      </c>
      <c r="J266" s="1">
        <f t="shared" si="36"/>
        <v>0.58082191780821912</v>
      </c>
      <c r="K266" s="1">
        <f t="shared" si="37"/>
        <v>87.123287671232873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47"/>
      <c r="X266" s="1">
        <f t="shared" si="35"/>
        <v>87.123287671232873</v>
      </c>
      <c r="Y266" s="12"/>
      <c r="Z266" s="12" t="s">
        <v>963</v>
      </c>
    </row>
    <row r="267" spans="1:26" s="7" customFormat="1" ht="19.5" customHeight="1" x14ac:dyDescent="0.25">
      <c r="A267" s="12" t="s">
        <v>770</v>
      </c>
      <c r="B267" s="12" t="s">
        <v>771</v>
      </c>
      <c r="C267" s="35" t="s">
        <v>772</v>
      </c>
      <c r="D267" s="12" t="s">
        <v>402</v>
      </c>
      <c r="E267" s="12" t="s">
        <v>403</v>
      </c>
      <c r="F267" s="12" t="s">
        <v>404</v>
      </c>
      <c r="G267" s="13">
        <v>44936</v>
      </c>
      <c r="H267" s="13">
        <v>45869</v>
      </c>
      <c r="I267" s="1">
        <v>150</v>
      </c>
      <c r="J267" s="1">
        <f t="shared" si="36"/>
        <v>0.58082191780821912</v>
      </c>
      <c r="K267" s="1">
        <f t="shared" si="37"/>
        <v>87.123287671232873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47"/>
      <c r="X267" s="1">
        <f t="shared" si="35"/>
        <v>87.123287671232873</v>
      </c>
      <c r="Y267" s="12"/>
      <c r="Z267" s="12" t="s">
        <v>963</v>
      </c>
    </row>
    <row r="268" spans="1:26" s="7" customFormat="1" ht="19.5" customHeight="1" x14ac:dyDescent="0.25">
      <c r="A268" s="12" t="s">
        <v>773</v>
      </c>
      <c r="B268" s="12" t="s">
        <v>774</v>
      </c>
      <c r="C268" s="35" t="s">
        <v>775</v>
      </c>
      <c r="D268" s="12" t="s">
        <v>402</v>
      </c>
      <c r="E268" s="12" t="s">
        <v>403</v>
      </c>
      <c r="F268" s="12" t="s">
        <v>404</v>
      </c>
      <c r="G268" s="13">
        <v>44932</v>
      </c>
      <c r="H268" s="13">
        <v>45869</v>
      </c>
      <c r="I268" s="1">
        <v>150</v>
      </c>
      <c r="J268" s="1">
        <f t="shared" si="36"/>
        <v>0.58082191780821912</v>
      </c>
      <c r="K268" s="1">
        <f t="shared" si="37"/>
        <v>87.123287671232873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47"/>
      <c r="X268" s="1">
        <f t="shared" si="35"/>
        <v>87.123287671232873</v>
      </c>
      <c r="Y268" s="12"/>
      <c r="Z268" s="12" t="s">
        <v>963</v>
      </c>
    </row>
    <row r="269" spans="1:26" s="7" customFormat="1" ht="19.5" customHeight="1" x14ac:dyDescent="0.25">
      <c r="A269" s="12" t="s">
        <v>776</v>
      </c>
      <c r="B269" s="12" t="s">
        <v>777</v>
      </c>
      <c r="C269" s="35" t="s">
        <v>778</v>
      </c>
      <c r="D269" s="12" t="s">
        <v>402</v>
      </c>
      <c r="E269" s="12" t="s">
        <v>403</v>
      </c>
      <c r="F269" s="12" t="s">
        <v>404</v>
      </c>
      <c r="G269" s="13">
        <v>44964</v>
      </c>
      <c r="H269" s="13">
        <v>45869</v>
      </c>
      <c r="I269" s="1">
        <v>150</v>
      </c>
      <c r="J269" s="1">
        <f t="shared" si="36"/>
        <v>0.58082191780821912</v>
      </c>
      <c r="K269" s="1">
        <f t="shared" si="37"/>
        <v>87.123287671232873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47"/>
      <c r="X269" s="1">
        <f t="shared" si="35"/>
        <v>87.123287671232873</v>
      </c>
      <c r="Y269" s="12"/>
      <c r="Z269" s="12" t="s">
        <v>963</v>
      </c>
    </row>
    <row r="270" spans="1:26" s="7" customFormat="1" ht="19.5" customHeight="1" x14ac:dyDescent="0.25">
      <c r="A270" s="12" t="s">
        <v>812</v>
      </c>
      <c r="B270" s="12" t="s">
        <v>813</v>
      </c>
      <c r="C270" s="30" t="s">
        <v>814</v>
      </c>
      <c r="D270" s="12" t="s">
        <v>402</v>
      </c>
      <c r="E270" s="12" t="s">
        <v>403</v>
      </c>
      <c r="F270" s="12" t="s">
        <v>404</v>
      </c>
      <c r="G270" s="13">
        <v>44964</v>
      </c>
      <c r="H270" s="13">
        <v>45869</v>
      </c>
      <c r="I270" s="1">
        <v>150</v>
      </c>
      <c r="J270" s="1">
        <f t="shared" si="36"/>
        <v>0.58082191780821912</v>
      </c>
      <c r="K270" s="1">
        <f t="shared" si="37"/>
        <v>87.123287671232873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47"/>
      <c r="X270" s="1">
        <f t="shared" si="35"/>
        <v>87.123287671232873</v>
      </c>
      <c r="Y270" s="12"/>
      <c r="Z270" s="12" t="s">
        <v>963</v>
      </c>
    </row>
    <row r="271" spans="1:26" s="7" customFormat="1" ht="19.5" customHeight="1" x14ac:dyDescent="0.25">
      <c r="A271" s="12" t="s">
        <v>821</v>
      </c>
      <c r="B271" s="12" t="s">
        <v>822</v>
      </c>
      <c r="C271" s="30" t="s">
        <v>945</v>
      </c>
      <c r="D271" s="12" t="s">
        <v>402</v>
      </c>
      <c r="E271" s="12" t="s">
        <v>403</v>
      </c>
      <c r="F271" s="12" t="s">
        <v>404</v>
      </c>
      <c r="G271" s="13">
        <v>44963</v>
      </c>
      <c r="H271" s="13">
        <v>45869</v>
      </c>
      <c r="I271" s="1">
        <v>150</v>
      </c>
      <c r="J271" s="1">
        <f t="shared" si="36"/>
        <v>0.58082191780821912</v>
      </c>
      <c r="K271" s="1">
        <f t="shared" si="37"/>
        <v>87.123287671232873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47"/>
      <c r="X271" s="1">
        <f t="shared" si="35"/>
        <v>87.123287671232873</v>
      </c>
      <c r="Y271" s="12"/>
      <c r="Z271" s="12" t="s">
        <v>963</v>
      </c>
    </row>
    <row r="272" spans="1:26" s="7" customFormat="1" ht="19.5" customHeight="1" x14ac:dyDescent="0.25">
      <c r="A272" s="11" t="s">
        <v>860</v>
      </c>
      <c r="B272" s="12" t="s">
        <v>861</v>
      </c>
      <c r="C272" s="30" t="s">
        <v>946</v>
      </c>
      <c r="D272" s="12" t="s">
        <v>402</v>
      </c>
      <c r="E272" s="12" t="s">
        <v>403</v>
      </c>
      <c r="F272" s="12" t="s">
        <v>404</v>
      </c>
      <c r="G272" s="13">
        <v>44963</v>
      </c>
      <c r="H272" s="15">
        <v>45869</v>
      </c>
      <c r="I272" s="1">
        <v>150</v>
      </c>
      <c r="J272" s="1">
        <f t="shared" si="36"/>
        <v>0.58082191780821912</v>
      </c>
      <c r="K272" s="1">
        <f t="shared" si="37"/>
        <v>87.123287671232873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47"/>
      <c r="X272" s="1">
        <f t="shared" si="35"/>
        <v>87.123287671232873</v>
      </c>
      <c r="Y272" s="12"/>
      <c r="Z272" s="12" t="s">
        <v>963</v>
      </c>
    </row>
    <row r="273" spans="1:26" s="7" customFormat="1" ht="19.5" customHeight="1" x14ac:dyDescent="0.25">
      <c r="A273" s="11" t="s">
        <v>883</v>
      </c>
      <c r="B273" s="12" t="s">
        <v>884</v>
      </c>
      <c r="C273" s="30" t="s">
        <v>885</v>
      </c>
      <c r="D273" s="12" t="s">
        <v>402</v>
      </c>
      <c r="E273" s="12" t="s">
        <v>403</v>
      </c>
      <c r="F273" s="12" t="s">
        <v>404</v>
      </c>
      <c r="G273" s="13">
        <v>44958</v>
      </c>
      <c r="H273" s="15">
        <v>45869</v>
      </c>
      <c r="I273" s="1">
        <v>150</v>
      </c>
      <c r="J273" s="1">
        <f t="shared" si="36"/>
        <v>0.58082191780821912</v>
      </c>
      <c r="K273" s="1">
        <f t="shared" si="37"/>
        <v>87.123287671232873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47"/>
      <c r="X273" s="1">
        <f t="shared" si="35"/>
        <v>87.123287671232873</v>
      </c>
      <c r="Y273" s="12"/>
      <c r="Z273" s="12" t="s">
        <v>963</v>
      </c>
    </row>
    <row r="274" spans="1:26" s="7" customFormat="1" ht="19.5" customHeight="1" x14ac:dyDescent="0.25">
      <c r="A274" s="12" t="s">
        <v>779</v>
      </c>
      <c r="B274" s="12" t="s">
        <v>780</v>
      </c>
      <c r="C274" s="35" t="s">
        <v>781</v>
      </c>
      <c r="D274" s="12" t="s">
        <v>402</v>
      </c>
      <c r="E274" s="12" t="s">
        <v>403</v>
      </c>
      <c r="F274" s="12" t="s">
        <v>404</v>
      </c>
      <c r="G274" s="13">
        <v>44958</v>
      </c>
      <c r="H274" s="13">
        <v>45869</v>
      </c>
      <c r="I274" s="1">
        <v>150</v>
      </c>
      <c r="J274" s="1">
        <f t="shared" si="36"/>
        <v>0.58082191780821912</v>
      </c>
      <c r="K274" s="1">
        <f t="shared" si="37"/>
        <v>87.123287671232873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47"/>
      <c r="X274" s="1">
        <f t="shared" si="35"/>
        <v>87.123287671232873</v>
      </c>
      <c r="Y274" s="12"/>
      <c r="Z274" s="12" t="s">
        <v>963</v>
      </c>
    </row>
    <row r="275" spans="1:26" s="7" customFormat="1" ht="19.5" customHeight="1" x14ac:dyDescent="0.25">
      <c r="A275" s="12" t="s">
        <v>815</v>
      </c>
      <c r="B275" s="12" t="s">
        <v>816</v>
      </c>
      <c r="C275" s="35" t="s">
        <v>817</v>
      </c>
      <c r="D275" s="12" t="s">
        <v>402</v>
      </c>
      <c r="E275" s="12" t="s">
        <v>403</v>
      </c>
      <c r="F275" s="12" t="s">
        <v>404</v>
      </c>
      <c r="G275" s="13">
        <v>44958</v>
      </c>
      <c r="H275" s="13">
        <v>45869</v>
      </c>
      <c r="I275" s="1">
        <v>150</v>
      </c>
      <c r="J275" s="1">
        <f t="shared" si="36"/>
        <v>0.58082191780821912</v>
      </c>
      <c r="K275" s="1">
        <f t="shared" si="37"/>
        <v>87.123287671232873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47"/>
      <c r="X275" s="1">
        <f t="shared" ref="X275:X306" si="38">K275-(SUM(L275:W275))</f>
        <v>87.123287671232873</v>
      </c>
      <c r="Y275" s="12"/>
      <c r="Z275" s="12" t="s">
        <v>963</v>
      </c>
    </row>
    <row r="276" spans="1:26" s="7" customFormat="1" ht="19.5" customHeight="1" x14ac:dyDescent="0.25">
      <c r="A276" s="12" t="s">
        <v>782</v>
      </c>
      <c r="B276" s="12" t="s">
        <v>783</v>
      </c>
      <c r="C276" s="35" t="s">
        <v>784</v>
      </c>
      <c r="D276" s="12" t="s">
        <v>402</v>
      </c>
      <c r="E276" s="12" t="s">
        <v>403</v>
      </c>
      <c r="F276" s="12" t="s">
        <v>404</v>
      </c>
      <c r="G276" s="13">
        <v>44958</v>
      </c>
      <c r="H276" s="13">
        <v>45869</v>
      </c>
      <c r="I276" s="1">
        <v>150</v>
      </c>
      <c r="J276" s="1">
        <f t="shared" si="36"/>
        <v>0.58082191780821912</v>
      </c>
      <c r="K276" s="1">
        <f t="shared" si="37"/>
        <v>87.123287671232873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47"/>
      <c r="X276" s="1">
        <f t="shared" si="38"/>
        <v>87.123287671232873</v>
      </c>
      <c r="Y276" s="12"/>
      <c r="Z276" s="12" t="s">
        <v>963</v>
      </c>
    </row>
    <row r="277" spans="1:26" s="7" customFormat="1" ht="19.5" customHeight="1" x14ac:dyDescent="0.25">
      <c r="A277" s="12" t="s">
        <v>809</v>
      </c>
      <c r="B277" s="12" t="s">
        <v>810</v>
      </c>
      <c r="C277" s="30" t="s">
        <v>811</v>
      </c>
      <c r="D277" s="12" t="s">
        <v>402</v>
      </c>
      <c r="E277" s="12" t="s">
        <v>994</v>
      </c>
      <c r="F277" s="12" t="s">
        <v>430</v>
      </c>
      <c r="G277" s="13">
        <v>44970</v>
      </c>
      <c r="H277" s="13">
        <v>45869</v>
      </c>
      <c r="I277" s="1">
        <v>150</v>
      </c>
      <c r="J277" s="1">
        <f t="shared" si="36"/>
        <v>0.58082191780821912</v>
      </c>
      <c r="K277" s="1">
        <f t="shared" si="37"/>
        <v>87.123287671232873</v>
      </c>
      <c r="L277" s="26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47"/>
      <c r="X277" s="1">
        <f t="shared" si="38"/>
        <v>87.123287671232873</v>
      </c>
      <c r="Y277" s="12"/>
      <c r="Z277" s="12" t="s">
        <v>963</v>
      </c>
    </row>
    <row r="278" spans="1:26" s="7" customFormat="1" ht="19.5" customHeight="1" x14ac:dyDescent="0.25">
      <c r="A278" s="12" t="s">
        <v>785</v>
      </c>
      <c r="B278" s="12" t="s">
        <v>786</v>
      </c>
      <c r="C278" s="35" t="s">
        <v>787</v>
      </c>
      <c r="D278" s="12" t="s">
        <v>402</v>
      </c>
      <c r="E278" s="12" t="s">
        <v>403</v>
      </c>
      <c r="F278" s="12" t="s">
        <v>430</v>
      </c>
      <c r="G278" s="13">
        <v>44970</v>
      </c>
      <c r="H278" s="13">
        <v>45869</v>
      </c>
      <c r="I278" s="1">
        <v>150</v>
      </c>
      <c r="J278" s="1">
        <f t="shared" si="36"/>
        <v>0.58082191780821912</v>
      </c>
      <c r="K278" s="1">
        <f t="shared" si="37"/>
        <v>87.123287671232873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47"/>
      <c r="X278" s="1">
        <f t="shared" si="38"/>
        <v>87.123287671232873</v>
      </c>
      <c r="Y278" s="12"/>
      <c r="Z278" s="12" t="s">
        <v>963</v>
      </c>
    </row>
    <row r="279" spans="1:26" s="7" customFormat="1" ht="19.5" customHeight="1" x14ac:dyDescent="0.25">
      <c r="A279" s="12" t="s">
        <v>788</v>
      </c>
      <c r="B279" s="12" t="s">
        <v>789</v>
      </c>
      <c r="C279" s="35" t="s">
        <v>790</v>
      </c>
      <c r="D279" s="12" t="s">
        <v>402</v>
      </c>
      <c r="E279" s="12" t="s">
        <v>403</v>
      </c>
      <c r="F279" s="12" t="s">
        <v>404</v>
      </c>
      <c r="G279" s="13">
        <v>44966</v>
      </c>
      <c r="H279" s="13">
        <v>45869</v>
      </c>
      <c r="I279" s="1">
        <v>150</v>
      </c>
      <c r="J279" s="1">
        <f t="shared" si="36"/>
        <v>0.58082191780821912</v>
      </c>
      <c r="K279" s="1">
        <f t="shared" si="37"/>
        <v>87.123287671232873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47"/>
      <c r="X279" s="1">
        <f t="shared" si="38"/>
        <v>87.123287671232873</v>
      </c>
      <c r="Y279" s="12"/>
      <c r="Z279" s="12" t="s">
        <v>963</v>
      </c>
    </row>
    <row r="280" spans="1:26" s="7" customFormat="1" ht="19.5" customHeight="1" x14ac:dyDescent="0.25">
      <c r="A280" s="12" t="s">
        <v>791</v>
      </c>
      <c r="B280" s="12" t="s">
        <v>792</v>
      </c>
      <c r="C280" s="35" t="s">
        <v>793</v>
      </c>
      <c r="D280" s="12" t="s">
        <v>402</v>
      </c>
      <c r="E280" s="12" t="s">
        <v>403</v>
      </c>
      <c r="F280" s="12" t="s">
        <v>404</v>
      </c>
      <c r="G280" s="13">
        <v>44972</v>
      </c>
      <c r="H280" s="13">
        <v>45869</v>
      </c>
      <c r="I280" s="1">
        <v>150</v>
      </c>
      <c r="J280" s="1">
        <f t="shared" si="36"/>
        <v>0.58082191780821912</v>
      </c>
      <c r="K280" s="1">
        <f t="shared" si="37"/>
        <v>87.123287671232873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47"/>
      <c r="X280" s="1">
        <f t="shared" si="38"/>
        <v>87.123287671232873</v>
      </c>
      <c r="Y280" s="12"/>
      <c r="Z280" s="12" t="s">
        <v>963</v>
      </c>
    </row>
    <row r="281" spans="1:26" s="7" customFormat="1" ht="19.5" customHeight="1" x14ac:dyDescent="0.25">
      <c r="A281" s="12" t="s">
        <v>794</v>
      </c>
      <c r="B281" s="12" t="s">
        <v>795</v>
      </c>
      <c r="C281" s="35" t="s">
        <v>796</v>
      </c>
      <c r="D281" s="12" t="s">
        <v>402</v>
      </c>
      <c r="E281" s="12" t="s">
        <v>403</v>
      </c>
      <c r="F281" s="12" t="s">
        <v>404</v>
      </c>
      <c r="G281" s="13">
        <v>44973</v>
      </c>
      <c r="H281" s="13">
        <v>45869</v>
      </c>
      <c r="I281" s="1">
        <v>150</v>
      </c>
      <c r="J281" s="1">
        <f t="shared" si="36"/>
        <v>0.58082191780821912</v>
      </c>
      <c r="K281" s="1">
        <f t="shared" si="37"/>
        <v>87.123287671232873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47"/>
      <c r="X281" s="1">
        <f t="shared" si="38"/>
        <v>87.123287671232873</v>
      </c>
      <c r="Y281" s="12"/>
      <c r="Z281" s="12" t="s">
        <v>963</v>
      </c>
    </row>
    <row r="282" spans="1:26" s="7" customFormat="1" ht="19.5" customHeight="1" x14ac:dyDescent="0.25">
      <c r="A282" s="12" t="s">
        <v>797</v>
      </c>
      <c r="B282" s="12" t="s">
        <v>798</v>
      </c>
      <c r="C282" s="35" t="s">
        <v>799</v>
      </c>
      <c r="D282" s="12" t="s">
        <v>402</v>
      </c>
      <c r="E282" s="12" t="s">
        <v>403</v>
      </c>
      <c r="F282" s="12" t="s">
        <v>404</v>
      </c>
      <c r="G282" s="13">
        <v>44977</v>
      </c>
      <c r="H282" s="13">
        <v>45869</v>
      </c>
      <c r="I282" s="1">
        <v>150</v>
      </c>
      <c r="J282" s="1">
        <f t="shared" si="36"/>
        <v>0.58082191780821912</v>
      </c>
      <c r="K282" s="1">
        <f t="shared" si="37"/>
        <v>87.123287671232873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47"/>
      <c r="X282" s="1">
        <f t="shared" si="38"/>
        <v>87.123287671232873</v>
      </c>
      <c r="Y282" s="12"/>
      <c r="Z282" s="12" t="s">
        <v>963</v>
      </c>
    </row>
    <row r="283" spans="1:26" s="7" customFormat="1" ht="19.5" customHeight="1" x14ac:dyDescent="0.25">
      <c r="A283" s="12" t="s">
        <v>800</v>
      </c>
      <c r="B283" s="12" t="s">
        <v>801</v>
      </c>
      <c r="C283" s="35" t="s">
        <v>802</v>
      </c>
      <c r="D283" s="12" t="s">
        <v>402</v>
      </c>
      <c r="E283" s="12" t="s">
        <v>403</v>
      </c>
      <c r="F283" s="12" t="s">
        <v>404</v>
      </c>
      <c r="G283" s="13">
        <v>44986</v>
      </c>
      <c r="H283" s="13">
        <v>45869</v>
      </c>
      <c r="I283" s="1">
        <v>150</v>
      </c>
      <c r="J283" s="1">
        <f t="shared" si="36"/>
        <v>0.58082191780821912</v>
      </c>
      <c r="K283" s="1">
        <f t="shared" si="37"/>
        <v>87.123287671232873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47"/>
      <c r="X283" s="1">
        <f t="shared" si="38"/>
        <v>87.123287671232873</v>
      </c>
      <c r="Y283" s="12"/>
      <c r="Z283" s="12" t="s">
        <v>963</v>
      </c>
    </row>
    <row r="284" spans="1:26" s="7" customFormat="1" ht="19.5" customHeight="1" x14ac:dyDescent="0.25">
      <c r="A284" s="12" t="s">
        <v>803</v>
      </c>
      <c r="B284" s="12" t="s">
        <v>804</v>
      </c>
      <c r="C284" s="35" t="s">
        <v>805</v>
      </c>
      <c r="D284" s="12" t="s">
        <v>402</v>
      </c>
      <c r="E284" s="12" t="s">
        <v>403</v>
      </c>
      <c r="F284" s="12" t="s">
        <v>430</v>
      </c>
      <c r="G284" s="13">
        <v>44986</v>
      </c>
      <c r="H284" s="13">
        <v>45869</v>
      </c>
      <c r="I284" s="1">
        <v>150</v>
      </c>
      <c r="J284" s="1">
        <f t="shared" ref="J284:J303" si="39">($H284-$J$4)/365</f>
        <v>0.58082191780821912</v>
      </c>
      <c r="K284" s="1">
        <f t="shared" ref="K284:K306" si="40">I284*J284</f>
        <v>87.123287671232873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47"/>
      <c r="X284" s="1">
        <f t="shared" si="38"/>
        <v>87.123287671232873</v>
      </c>
      <c r="Y284" s="12"/>
      <c r="Z284" s="12" t="s">
        <v>963</v>
      </c>
    </row>
    <row r="285" spans="1:26" s="7" customFormat="1" ht="19.5" customHeight="1" x14ac:dyDescent="0.25">
      <c r="A285" s="12" t="s">
        <v>806</v>
      </c>
      <c r="B285" s="12" t="s">
        <v>807</v>
      </c>
      <c r="C285" s="35" t="s">
        <v>808</v>
      </c>
      <c r="D285" s="12" t="s">
        <v>402</v>
      </c>
      <c r="E285" s="12" t="s">
        <v>403</v>
      </c>
      <c r="F285" s="12" t="s">
        <v>404</v>
      </c>
      <c r="G285" s="13">
        <v>44991</v>
      </c>
      <c r="H285" s="13">
        <v>45869</v>
      </c>
      <c r="I285" s="1">
        <v>150</v>
      </c>
      <c r="J285" s="1">
        <f t="shared" si="39"/>
        <v>0.58082191780821912</v>
      </c>
      <c r="K285" s="1">
        <f t="shared" si="40"/>
        <v>87.123287671232873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47"/>
      <c r="X285" s="1">
        <f t="shared" si="38"/>
        <v>87.123287671232873</v>
      </c>
      <c r="Y285" s="12"/>
      <c r="Z285" s="12" t="s">
        <v>963</v>
      </c>
    </row>
    <row r="286" spans="1:26" s="7" customFormat="1" ht="19.5" customHeight="1" x14ac:dyDescent="0.25">
      <c r="A286" s="12" t="s">
        <v>823</v>
      </c>
      <c r="B286" s="12" t="s">
        <v>824</v>
      </c>
      <c r="C286" s="30" t="s">
        <v>947</v>
      </c>
      <c r="D286" s="12" t="s">
        <v>402</v>
      </c>
      <c r="E286" s="12" t="s">
        <v>403</v>
      </c>
      <c r="F286" s="12" t="s">
        <v>404</v>
      </c>
      <c r="G286" s="13">
        <v>45069</v>
      </c>
      <c r="H286" s="13">
        <v>45869</v>
      </c>
      <c r="I286" s="1">
        <v>150</v>
      </c>
      <c r="J286" s="1">
        <f t="shared" si="39"/>
        <v>0.58082191780821912</v>
      </c>
      <c r="K286" s="1">
        <f t="shared" si="40"/>
        <v>87.123287671232873</v>
      </c>
      <c r="L286" s="26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47"/>
      <c r="X286" s="1">
        <f t="shared" si="38"/>
        <v>87.123287671232873</v>
      </c>
      <c r="Y286" s="12"/>
      <c r="Z286" s="12" t="s">
        <v>963</v>
      </c>
    </row>
    <row r="287" spans="1:26" s="7" customFormat="1" ht="19.5" customHeight="1" x14ac:dyDescent="0.25">
      <c r="A287" s="11" t="s">
        <v>886</v>
      </c>
      <c r="B287" s="12" t="s">
        <v>887</v>
      </c>
      <c r="C287" s="30" t="s">
        <v>888</v>
      </c>
      <c r="D287" s="12" t="s">
        <v>402</v>
      </c>
      <c r="E287" s="12" t="s">
        <v>403</v>
      </c>
      <c r="F287" s="12" t="s">
        <v>404</v>
      </c>
      <c r="G287" s="13">
        <v>45069</v>
      </c>
      <c r="H287" s="15">
        <v>45869</v>
      </c>
      <c r="I287" s="1">
        <v>150</v>
      </c>
      <c r="J287" s="1">
        <f t="shared" si="39"/>
        <v>0.58082191780821912</v>
      </c>
      <c r="K287" s="1">
        <f t="shared" si="40"/>
        <v>87.123287671232873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47"/>
      <c r="X287" s="1">
        <f t="shared" si="38"/>
        <v>87.123287671232873</v>
      </c>
      <c r="Y287" s="12"/>
      <c r="Z287" s="12" t="s">
        <v>963</v>
      </c>
    </row>
    <row r="288" spans="1:26" s="7" customFormat="1" ht="19.5" customHeight="1" x14ac:dyDescent="0.25">
      <c r="A288" s="12" t="s">
        <v>818</v>
      </c>
      <c r="B288" s="12" t="s">
        <v>819</v>
      </c>
      <c r="C288" s="35" t="s">
        <v>820</v>
      </c>
      <c r="D288" s="12" t="s">
        <v>402</v>
      </c>
      <c r="E288" s="12" t="s">
        <v>403</v>
      </c>
      <c r="F288" s="12" t="s">
        <v>404</v>
      </c>
      <c r="G288" s="13">
        <v>45103</v>
      </c>
      <c r="H288" s="13">
        <v>45869</v>
      </c>
      <c r="I288" s="1">
        <v>150</v>
      </c>
      <c r="J288" s="1">
        <f t="shared" si="39"/>
        <v>0.58082191780821912</v>
      </c>
      <c r="K288" s="1">
        <f t="shared" si="40"/>
        <v>87.123287671232873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47"/>
      <c r="X288" s="1">
        <f t="shared" si="38"/>
        <v>87.123287671232873</v>
      </c>
      <c r="Y288" s="1"/>
      <c r="Z288" s="12" t="s">
        <v>963</v>
      </c>
    </row>
    <row r="289" spans="1:26" s="7" customFormat="1" ht="19.5" customHeight="1" x14ac:dyDescent="0.25">
      <c r="A289" s="12" t="s">
        <v>825</v>
      </c>
      <c r="B289" s="12" t="s">
        <v>826</v>
      </c>
      <c r="C289" s="30" t="s">
        <v>948</v>
      </c>
      <c r="D289" s="12" t="s">
        <v>402</v>
      </c>
      <c r="E289" s="12" t="s">
        <v>403</v>
      </c>
      <c r="F289" s="12" t="s">
        <v>430</v>
      </c>
      <c r="G289" s="13">
        <v>45159</v>
      </c>
      <c r="H289" s="13">
        <v>45869</v>
      </c>
      <c r="I289" s="1">
        <v>150</v>
      </c>
      <c r="J289" s="1">
        <f t="shared" si="39"/>
        <v>0.58082191780821912</v>
      </c>
      <c r="K289" s="1">
        <f t="shared" si="40"/>
        <v>87.123287671232873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47"/>
      <c r="X289" s="1">
        <f t="shared" si="38"/>
        <v>87.123287671232873</v>
      </c>
      <c r="Y289" s="12"/>
      <c r="Z289" s="12" t="s">
        <v>963</v>
      </c>
    </row>
    <row r="290" spans="1:26" s="7" customFormat="1" ht="19.5" customHeight="1" x14ac:dyDescent="0.25">
      <c r="A290" s="12" t="s">
        <v>827</v>
      </c>
      <c r="B290" s="12" t="s">
        <v>828</v>
      </c>
      <c r="C290" s="30" t="s">
        <v>949</v>
      </c>
      <c r="D290" s="12" t="s">
        <v>402</v>
      </c>
      <c r="E290" s="12" t="s">
        <v>403</v>
      </c>
      <c r="F290" s="12" t="s">
        <v>404</v>
      </c>
      <c r="G290" s="13">
        <v>45195</v>
      </c>
      <c r="H290" s="13">
        <v>45869</v>
      </c>
      <c r="I290" s="1">
        <v>150</v>
      </c>
      <c r="J290" s="1">
        <f t="shared" si="39"/>
        <v>0.58082191780821912</v>
      </c>
      <c r="K290" s="1">
        <f t="shared" si="40"/>
        <v>87.123287671232873</v>
      </c>
      <c r="L290" s="1"/>
      <c r="M290" s="1"/>
      <c r="N290" s="1"/>
      <c r="O290" s="1"/>
      <c r="P290" s="1"/>
      <c r="Q290" s="1"/>
      <c r="R290" s="1"/>
      <c r="S290" s="1"/>
      <c r="T290" s="1"/>
      <c r="U290" s="19"/>
      <c r="V290" s="19"/>
      <c r="W290" s="47"/>
      <c r="X290" s="1">
        <f t="shared" si="38"/>
        <v>87.123287671232873</v>
      </c>
      <c r="Y290" s="12"/>
      <c r="Z290" s="12" t="s">
        <v>963</v>
      </c>
    </row>
    <row r="291" spans="1:26" s="7" customFormat="1" ht="19.5" customHeight="1" x14ac:dyDescent="0.25">
      <c r="A291" s="17" t="s">
        <v>843</v>
      </c>
      <c r="B291" s="17" t="s">
        <v>844</v>
      </c>
      <c r="C291" s="40" t="s">
        <v>950</v>
      </c>
      <c r="D291" s="17" t="s">
        <v>402</v>
      </c>
      <c r="E291" s="12" t="s">
        <v>403</v>
      </c>
      <c r="F291" s="12" t="s">
        <v>404</v>
      </c>
      <c r="G291" s="13">
        <v>45233</v>
      </c>
      <c r="H291" s="14">
        <v>45869</v>
      </c>
      <c r="I291" s="1">
        <v>150</v>
      </c>
      <c r="J291" s="1">
        <f t="shared" si="39"/>
        <v>0.58082191780821912</v>
      </c>
      <c r="K291" s="1">
        <f t="shared" si="40"/>
        <v>87.123287671232873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"/>
      <c r="V291" s="17"/>
      <c r="W291" s="50"/>
      <c r="X291" s="1">
        <f t="shared" si="38"/>
        <v>87.123287671232873</v>
      </c>
      <c r="Y291" s="17"/>
      <c r="Z291" s="12" t="s">
        <v>963</v>
      </c>
    </row>
    <row r="292" spans="1:26" s="7" customFormat="1" ht="19.5" customHeight="1" x14ac:dyDescent="0.25">
      <c r="A292" s="11" t="s">
        <v>889</v>
      </c>
      <c r="B292" s="12" t="s">
        <v>890</v>
      </c>
      <c r="C292" s="30" t="s">
        <v>891</v>
      </c>
      <c r="D292" s="12" t="s">
        <v>402</v>
      </c>
      <c r="E292" s="12" t="s">
        <v>403</v>
      </c>
      <c r="F292" s="12" t="s">
        <v>404</v>
      </c>
      <c r="G292" s="15">
        <v>45293</v>
      </c>
      <c r="H292" s="13">
        <v>45869</v>
      </c>
      <c r="I292" s="1">
        <v>150</v>
      </c>
      <c r="J292" s="1">
        <f t="shared" si="39"/>
        <v>0.58082191780821912</v>
      </c>
      <c r="K292" s="1">
        <f t="shared" si="40"/>
        <v>87.123287671232873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47"/>
      <c r="X292" s="1">
        <f t="shared" si="38"/>
        <v>87.123287671232873</v>
      </c>
      <c r="Y292" s="12"/>
      <c r="Z292" s="12" t="s">
        <v>963</v>
      </c>
    </row>
    <row r="293" spans="1:26" s="7" customFormat="1" ht="19.5" customHeight="1" x14ac:dyDescent="0.25">
      <c r="A293" s="11" t="s">
        <v>846</v>
      </c>
      <c r="B293" s="12" t="s">
        <v>847</v>
      </c>
      <c r="C293" s="30" t="s">
        <v>848</v>
      </c>
      <c r="D293" s="12" t="s">
        <v>402</v>
      </c>
      <c r="E293" s="12" t="s">
        <v>403</v>
      </c>
      <c r="F293" s="12" t="s">
        <v>404</v>
      </c>
      <c r="G293" s="13">
        <v>45327</v>
      </c>
      <c r="H293" s="13">
        <v>45869</v>
      </c>
      <c r="I293" s="1">
        <v>150</v>
      </c>
      <c r="J293" s="1">
        <f t="shared" si="39"/>
        <v>0.58082191780821912</v>
      </c>
      <c r="K293" s="1">
        <f t="shared" si="40"/>
        <v>87.123287671232873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47"/>
      <c r="X293" s="1">
        <f t="shared" si="38"/>
        <v>87.123287671232873</v>
      </c>
      <c r="Y293" s="12"/>
      <c r="Z293" s="12" t="s">
        <v>963</v>
      </c>
    </row>
    <row r="294" spans="1:26" s="16" customFormat="1" ht="19.5" customHeight="1" x14ac:dyDescent="0.25">
      <c r="A294" s="11" t="s">
        <v>892</v>
      </c>
      <c r="B294" s="12" t="s">
        <v>893</v>
      </c>
      <c r="C294" s="30" t="s">
        <v>896</v>
      </c>
      <c r="D294" s="12" t="s">
        <v>402</v>
      </c>
      <c r="E294" s="12" t="s">
        <v>403</v>
      </c>
      <c r="F294" s="12" t="s">
        <v>404</v>
      </c>
      <c r="G294" s="15">
        <v>45390</v>
      </c>
      <c r="H294" s="13">
        <v>45754</v>
      </c>
      <c r="I294" s="1">
        <v>150</v>
      </c>
      <c r="J294" s="1">
        <f t="shared" si="39"/>
        <v>0.26575342465753427</v>
      </c>
      <c r="K294" s="1">
        <f t="shared" si="40"/>
        <v>39.863013698630141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47"/>
      <c r="X294" s="1">
        <f t="shared" si="38"/>
        <v>39.863013698630141</v>
      </c>
      <c r="Y294" s="12"/>
      <c r="Z294" s="12" t="s">
        <v>963</v>
      </c>
    </row>
    <row r="295" spans="1:26" s="16" customFormat="1" ht="19.5" customHeight="1" x14ac:dyDescent="0.25">
      <c r="A295" s="21" t="s">
        <v>914</v>
      </c>
      <c r="B295" s="22" t="s">
        <v>921</v>
      </c>
      <c r="C295" s="41" t="s">
        <v>951</v>
      </c>
      <c r="D295" s="22" t="s">
        <v>402</v>
      </c>
      <c r="E295" s="12" t="s">
        <v>403</v>
      </c>
      <c r="F295" s="22" t="s">
        <v>404</v>
      </c>
      <c r="G295" s="23">
        <v>45544</v>
      </c>
      <c r="H295" s="23">
        <v>45869</v>
      </c>
      <c r="I295" s="1">
        <v>150</v>
      </c>
      <c r="J295" s="1">
        <f t="shared" si="39"/>
        <v>0.58082191780821912</v>
      </c>
      <c r="K295" s="1">
        <f t="shared" si="40"/>
        <v>87.123287671232873</v>
      </c>
      <c r="L295" s="1"/>
      <c r="M295" s="1"/>
      <c r="N295" s="1">
        <v>110</v>
      </c>
      <c r="O295" s="1"/>
      <c r="P295" s="1"/>
      <c r="Q295" s="1"/>
      <c r="R295" s="1"/>
      <c r="S295" s="1"/>
      <c r="T295" s="1"/>
      <c r="U295" s="1"/>
      <c r="V295" s="1"/>
      <c r="W295" s="47"/>
      <c r="X295" s="1">
        <f t="shared" si="38"/>
        <v>-22.876712328767127</v>
      </c>
      <c r="Y295" s="12"/>
      <c r="Z295" s="12" t="s">
        <v>963</v>
      </c>
    </row>
    <row r="296" spans="1:26" s="16" customFormat="1" ht="19.5" customHeight="1" x14ac:dyDescent="0.25">
      <c r="A296" s="21" t="s">
        <v>915</v>
      </c>
      <c r="B296" s="22" t="s">
        <v>922</v>
      </c>
      <c r="C296" s="41" t="s">
        <v>952</v>
      </c>
      <c r="D296" s="22" t="s">
        <v>402</v>
      </c>
      <c r="E296" s="12" t="s">
        <v>403</v>
      </c>
      <c r="F296" s="22" t="s">
        <v>404</v>
      </c>
      <c r="G296" s="23">
        <v>45566</v>
      </c>
      <c r="H296" s="23">
        <v>45869</v>
      </c>
      <c r="I296" s="1">
        <v>150</v>
      </c>
      <c r="J296" s="1">
        <f t="shared" si="39"/>
        <v>0.58082191780821912</v>
      </c>
      <c r="K296" s="1">
        <f t="shared" si="40"/>
        <v>87.123287671232873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47"/>
      <c r="X296" s="1">
        <f t="shared" si="38"/>
        <v>87.123287671232873</v>
      </c>
      <c r="Y296" s="12"/>
      <c r="Z296" s="12" t="s">
        <v>963</v>
      </c>
    </row>
    <row r="297" spans="1:26" s="16" customFormat="1" ht="19.5" customHeight="1" x14ac:dyDescent="0.25">
      <c r="A297" s="21" t="s">
        <v>916</v>
      </c>
      <c r="B297" s="22" t="s">
        <v>923</v>
      </c>
      <c r="C297" s="41" t="s">
        <v>953</v>
      </c>
      <c r="D297" s="22" t="s">
        <v>402</v>
      </c>
      <c r="E297" s="12" t="s">
        <v>403</v>
      </c>
      <c r="F297" s="22" t="s">
        <v>404</v>
      </c>
      <c r="G297" s="23">
        <v>45566</v>
      </c>
      <c r="H297" s="23">
        <v>45780</v>
      </c>
      <c r="I297" s="1">
        <v>150</v>
      </c>
      <c r="J297" s="1">
        <f t="shared" si="39"/>
        <v>0.33698630136986302</v>
      </c>
      <c r="K297" s="1">
        <f t="shared" si="40"/>
        <v>50.547945205479451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47"/>
      <c r="X297" s="1">
        <f t="shared" si="38"/>
        <v>50.547945205479451</v>
      </c>
      <c r="Y297" s="12"/>
      <c r="Z297" s="12" t="s">
        <v>963</v>
      </c>
    </row>
    <row r="298" spans="1:26" s="16" customFormat="1" ht="19.5" customHeight="1" x14ac:dyDescent="0.25">
      <c r="A298" s="21" t="s">
        <v>917</v>
      </c>
      <c r="B298" s="22" t="s">
        <v>924</v>
      </c>
      <c r="C298" s="41" t="s">
        <v>954</v>
      </c>
      <c r="D298" s="22" t="s">
        <v>402</v>
      </c>
      <c r="E298" s="12" t="s">
        <v>403</v>
      </c>
      <c r="F298" s="22" t="s">
        <v>404</v>
      </c>
      <c r="G298" s="23">
        <v>45582</v>
      </c>
      <c r="H298" s="23">
        <v>45704</v>
      </c>
      <c r="I298" s="1">
        <v>150</v>
      </c>
      <c r="J298" s="1">
        <f t="shared" si="39"/>
        <v>0.12876712328767123</v>
      </c>
      <c r="K298" s="1">
        <f t="shared" si="40"/>
        <v>19.315068493150683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47"/>
      <c r="X298" s="1">
        <f t="shared" si="38"/>
        <v>19.315068493150683</v>
      </c>
      <c r="Y298" s="12"/>
      <c r="Z298" s="12" t="s">
        <v>963</v>
      </c>
    </row>
    <row r="299" spans="1:26" s="16" customFormat="1" ht="19.5" customHeight="1" x14ac:dyDescent="0.25">
      <c r="A299" s="21" t="s">
        <v>918</v>
      </c>
      <c r="B299" s="22" t="s">
        <v>925</v>
      </c>
      <c r="C299" s="41" t="s">
        <v>955</v>
      </c>
      <c r="D299" s="22" t="s">
        <v>402</v>
      </c>
      <c r="E299" s="12" t="s">
        <v>403</v>
      </c>
      <c r="F299" s="22" t="s">
        <v>404</v>
      </c>
      <c r="G299" s="23">
        <v>45583</v>
      </c>
      <c r="H299" s="23">
        <v>45869</v>
      </c>
      <c r="I299" s="1">
        <v>150</v>
      </c>
      <c r="J299" s="1">
        <f t="shared" si="39"/>
        <v>0.58082191780821912</v>
      </c>
      <c r="K299" s="1">
        <f t="shared" si="40"/>
        <v>87.123287671232873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47"/>
      <c r="X299" s="1">
        <f t="shared" si="38"/>
        <v>87.123287671232873</v>
      </c>
      <c r="Y299" s="12"/>
      <c r="Z299" s="12" t="s">
        <v>963</v>
      </c>
    </row>
    <row r="300" spans="1:26" s="16" customFormat="1" ht="19.5" customHeight="1" x14ac:dyDescent="0.25">
      <c r="A300" s="21" t="s">
        <v>919</v>
      </c>
      <c r="B300" s="22" t="s">
        <v>926</v>
      </c>
      <c r="C300" s="41" t="s">
        <v>956</v>
      </c>
      <c r="D300" s="22" t="s">
        <v>402</v>
      </c>
      <c r="E300" s="12" t="s">
        <v>403</v>
      </c>
      <c r="F300" s="12" t="s">
        <v>430</v>
      </c>
      <c r="G300" s="23">
        <v>45586</v>
      </c>
      <c r="H300" s="23">
        <v>45869</v>
      </c>
      <c r="I300" s="1">
        <v>150</v>
      </c>
      <c r="J300" s="1">
        <f t="shared" si="39"/>
        <v>0.58082191780821912</v>
      </c>
      <c r="K300" s="1">
        <f t="shared" si="40"/>
        <v>87.123287671232873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47"/>
      <c r="X300" s="1">
        <f t="shared" si="38"/>
        <v>87.123287671232873</v>
      </c>
      <c r="Y300" s="12"/>
      <c r="Z300" s="12" t="s">
        <v>963</v>
      </c>
    </row>
    <row r="301" spans="1:26" s="16" customFormat="1" ht="19.5" customHeight="1" x14ac:dyDescent="0.25">
      <c r="A301" s="21" t="s">
        <v>995</v>
      </c>
      <c r="B301" s="22" t="s">
        <v>996</v>
      </c>
      <c r="C301" s="41" t="s">
        <v>1005</v>
      </c>
      <c r="D301" s="22" t="s">
        <v>402</v>
      </c>
      <c r="E301" s="12" t="s">
        <v>403</v>
      </c>
      <c r="F301" s="12" t="s">
        <v>404</v>
      </c>
      <c r="G301" s="23">
        <v>45642</v>
      </c>
      <c r="H301" s="23">
        <v>45739</v>
      </c>
      <c r="I301" s="1">
        <v>150</v>
      </c>
      <c r="J301" s="1">
        <f t="shared" si="39"/>
        <v>0.22465753424657534</v>
      </c>
      <c r="K301" s="1">
        <f t="shared" si="40"/>
        <v>33.698630136986303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47"/>
      <c r="X301" s="1">
        <f t="shared" si="38"/>
        <v>33.698630136986303</v>
      </c>
      <c r="Y301" s="12"/>
      <c r="Z301" s="12" t="s">
        <v>963</v>
      </c>
    </row>
    <row r="302" spans="1:26" s="16" customFormat="1" ht="19.5" customHeight="1" x14ac:dyDescent="0.25">
      <c r="A302" s="21" t="s">
        <v>997</v>
      </c>
      <c r="B302" s="22" t="s">
        <v>998</v>
      </c>
      <c r="C302" s="41" t="s">
        <v>1006</v>
      </c>
      <c r="D302" s="22" t="s">
        <v>402</v>
      </c>
      <c r="E302" s="12" t="s">
        <v>403</v>
      </c>
      <c r="F302" s="12" t="s">
        <v>404</v>
      </c>
      <c r="G302" s="23">
        <v>45649</v>
      </c>
      <c r="H302" s="23">
        <v>45869</v>
      </c>
      <c r="I302" s="1">
        <v>150</v>
      </c>
      <c r="J302" s="1">
        <f t="shared" si="39"/>
        <v>0.58082191780821912</v>
      </c>
      <c r="K302" s="1">
        <f t="shared" si="40"/>
        <v>87.123287671232873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47"/>
      <c r="X302" s="1">
        <f t="shared" si="38"/>
        <v>87.123287671232873</v>
      </c>
      <c r="Y302" s="12"/>
      <c r="Z302" s="12" t="s">
        <v>963</v>
      </c>
    </row>
    <row r="303" spans="1:26" s="16" customFormat="1" ht="19.5" customHeight="1" x14ac:dyDescent="0.25">
      <c r="A303" s="21" t="s">
        <v>999</v>
      </c>
      <c r="B303" s="22" t="s">
        <v>1000</v>
      </c>
      <c r="C303" s="41" t="s">
        <v>1007</v>
      </c>
      <c r="D303" s="22" t="s">
        <v>402</v>
      </c>
      <c r="E303" s="12" t="s">
        <v>403</v>
      </c>
      <c r="F303" s="12" t="s">
        <v>404</v>
      </c>
      <c r="G303" s="23">
        <v>45649</v>
      </c>
      <c r="H303" s="23">
        <v>45738</v>
      </c>
      <c r="I303" s="1">
        <v>150</v>
      </c>
      <c r="J303" s="1">
        <f t="shared" si="39"/>
        <v>0.22191780821917809</v>
      </c>
      <c r="K303" s="1">
        <f t="shared" si="40"/>
        <v>33.287671232876711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47"/>
      <c r="X303" s="1">
        <f t="shared" si="38"/>
        <v>33.287671232876711</v>
      </c>
      <c r="Y303" s="12"/>
      <c r="Z303" s="12" t="s">
        <v>963</v>
      </c>
    </row>
    <row r="304" spans="1:26" s="16" customFormat="1" ht="19.5" customHeight="1" x14ac:dyDescent="0.25">
      <c r="A304" s="21" t="s">
        <v>1001</v>
      </c>
      <c r="B304" s="22" t="s">
        <v>1002</v>
      </c>
      <c r="C304" s="41" t="s">
        <v>1008</v>
      </c>
      <c r="D304" s="22" t="s">
        <v>402</v>
      </c>
      <c r="E304" s="12" t="s">
        <v>403</v>
      </c>
      <c r="F304" s="12" t="s">
        <v>404</v>
      </c>
      <c r="G304" s="23">
        <v>45663</v>
      </c>
      <c r="H304" s="23">
        <v>45752</v>
      </c>
      <c r="I304" s="1">
        <v>150</v>
      </c>
      <c r="J304" s="1">
        <f>($J5-$G$304)/365</f>
        <v>0.98630136986301364</v>
      </c>
      <c r="K304" s="1">
        <f t="shared" si="40"/>
        <v>147.94520547945206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47"/>
      <c r="X304" s="1">
        <f t="shared" si="38"/>
        <v>147.94520547945206</v>
      </c>
      <c r="Y304" s="12"/>
      <c r="Z304" s="12" t="s">
        <v>963</v>
      </c>
    </row>
    <row r="305" spans="1:26" s="16" customFormat="1" ht="19.5" customHeight="1" x14ac:dyDescent="0.25">
      <c r="A305" s="21" t="s">
        <v>1003</v>
      </c>
      <c r="B305" s="22" t="s">
        <v>1004</v>
      </c>
      <c r="C305" s="41" t="s">
        <v>1009</v>
      </c>
      <c r="D305" s="22" t="s">
        <v>402</v>
      </c>
      <c r="E305" s="12" t="s">
        <v>403</v>
      </c>
      <c r="F305" s="12" t="s">
        <v>430</v>
      </c>
      <c r="G305" s="23">
        <v>45663</v>
      </c>
      <c r="H305" s="23">
        <v>45869</v>
      </c>
      <c r="I305" s="1">
        <v>150</v>
      </c>
      <c r="J305" s="1">
        <v>0.98630136986301364</v>
      </c>
      <c r="K305" s="1">
        <f t="shared" si="40"/>
        <v>147.94520547945206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47"/>
      <c r="X305" s="1">
        <f t="shared" si="38"/>
        <v>147.94520547945206</v>
      </c>
      <c r="Y305" s="12"/>
      <c r="Z305" s="12" t="s">
        <v>963</v>
      </c>
    </row>
    <row r="306" spans="1:26" s="16" customFormat="1" ht="19.5" customHeight="1" x14ac:dyDescent="0.25">
      <c r="A306" s="11" t="s">
        <v>894</v>
      </c>
      <c r="B306" s="12" t="s">
        <v>895</v>
      </c>
      <c r="C306" s="30" t="s">
        <v>897</v>
      </c>
      <c r="D306" s="12" t="s">
        <v>402</v>
      </c>
      <c r="E306" s="12" t="s">
        <v>403</v>
      </c>
      <c r="F306" s="12" t="s">
        <v>404</v>
      </c>
      <c r="G306" s="15">
        <v>45414</v>
      </c>
      <c r="H306" s="13">
        <v>45869</v>
      </c>
      <c r="I306" s="1">
        <v>150</v>
      </c>
      <c r="J306" s="1">
        <f>($H306-$J$4)/365</f>
        <v>0.58082191780821912</v>
      </c>
      <c r="K306" s="1">
        <f t="shared" si="40"/>
        <v>87.123287671232873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47"/>
      <c r="X306" s="1">
        <f t="shared" si="38"/>
        <v>87.123287671232873</v>
      </c>
      <c r="Y306" s="12"/>
      <c r="Z306" s="12" t="s">
        <v>963</v>
      </c>
    </row>
    <row r="307" spans="1:26" s="8" customFormat="1" ht="19" customHeight="1" x14ac:dyDescent="0.25">
      <c r="C307" s="42"/>
      <c r="J307" s="9"/>
      <c r="L307" s="10">
        <f t="shared" ref="L307:T307" si="41">SUM(L7:L306)</f>
        <v>150</v>
      </c>
      <c r="M307" s="10">
        <f t="shared" si="41"/>
        <v>250</v>
      </c>
      <c r="N307" s="10">
        <f t="shared" si="41"/>
        <v>530</v>
      </c>
      <c r="O307" s="10">
        <f t="shared" si="41"/>
        <v>0</v>
      </c>
      <c r="P307" s="10">
        <f t="shared" si="41"/>
        <v>0</v>
      </c>
      <c r="Q307" s="10">
        <f t="shared" si="41"/>
        <v>0</v>
      </c>
      <c r="R307" s="10">
        <f t="shared" si="41"/>
        <v>0</v>
      </c>
      <c r="S307" s="10">
        <f t="shared" si="41"/>
        <v>0</v>
      </c>
      <c r="T307" s="10">
        <f t="shared" si="41"/>
        <v>0</v>
      </c>
      <c r="U307" s="10">
        <f>SUM(U7:U306)</f>
        <v>0</v>
      </c>
      <c r="V307" s="10">
        <f>SUM(V7:V306)</f>
        <v>0</v>
      </c>
      <c r="W307" s="10">
        <f>SUM(W7:W306)</f>
        <v>0</v>
      </c>
      <c r="Z307" s="9"/>
    </row>
    <row r="308" spans="1:26" ht="12" customHeight="1" x14ac:dyDescent="0.25">
      <c r="J308" s="4"/>
      <c r="Z308" s="4"/>
    </row>
    <row r="309" spans="1:26" ht="12" customHeight="1" x14ac:dyDescent="0.25">
      <c r="J309" s="4"/>
      <c r="Z309" s="4"/>
    </row>
    <row r="310" spans="1:26" ht="12" customHeight="1" x14ac:dyDescent="0.25">
      <c r="J310" s="4"/>
      <c r="Z310" s="4"/>
    </row>
    <row r="311" spans="1:26" ht="12" customHeight="1" x14ac:dyDescent="0.25">
      <c r="J311" s="4"/>
      <c r="Z311" s="4"/>
    </row>
    <row r="312" spans="1:26" ht="12" customHeight="1" x14ac:dyDescent="0.25">
      <c r="J312" s="4"/>
      <c r="Z312" s="4"/>
    </row>
    <row r="313" spans="1:26" ht="12" customHeight="1" x14ac:dyDescent="0.25">
      <c r="J313" s="4"/>
      <c r="Z313" s="4"/>
    </row>
    <row r="314" spans="1:26" ht="12" customHeight="1" x14ac:dyDescent="0.25">
      <c r="J314" s="4"/>
      <c r="Z314" s="4"/>
    </row>
    <row r="315" spans="1:26" ht="12" customHeight="1" x14ac:dyDescent="0.25">
      <c r="J315" s="4"/>
      <c r="Z315" s="4"/>
    </row>
    <row r="316" spans="1:26" ht="12" customHeight="1" x14ac:dyDescent="0.25">
      <c r="J316" s="4"/>
      <c r="Z316" s="4"/>
    </row>
    <row r="317" spans="1:26" ht="12" customHeight="1" x14ac:dyDescent="0.25">
      <c r="J317" s="4"/>
      <c r="Z317" s="4"/>
    </row>
    <row r="318" spans="1:26" ht="12" customHeight="1" x14ac:dyDescent="0.25">
      <c r="J318" s="4"/>
      <c r="Z318" s="4"/>
    </row>
    <row r="319" spans="1:26" ht="12" customHeight="1" x14ac:dyDescent="0.25">
      <c r="J319" s="4"/>
      <c r="Z319" s="4"/>
    </row>
    <row r="320" spans="1:26" ht="12" customHeight="1" x14ac:dyDescent="0.25">
      <c r="J320" s="4"/>
      <c r="Z320" s="4"/>
    </row>
    <row r="321" spans="10:26" ht="12" customHeight="1" x14ac:dyDescent="0.25">
      <c r="J321" s="4"/>
      <c r="Z321" s="4"/>
    </row>
    <row r="322" spans="10:26" ht="12" customHeight="1" x14ac:dyDescent="0.25">
      <c r="J322" s="4"/>
      <c r="Z322" s="4"/>
    </row>
    <row r="323" spans="10:26" ht="12" customHeight="1" x14ac:dyDescent="0.25">
      <c r="J323" s="4"/>
      <c r="Z323" s="4"/>
    </row>
    <row r="324" spans="10:26" ht="12" customHeight="1" x14ac:dyDescent="0.25">
      <c r="J324" s="4"/>
      <c r="Z324" s="4"/>
    </row>
    <row r="325" spans="10:26" ht="12" customHeight="1" x14ac:dyDescent="0.25">
      <c r="J325" s="4"/>
      <c r="Z325" s="4"/>
    </row>
    <row r="326" spans="10:26" ht="12" customHeight="1" x14ac:dyDescent="0.25">
      <c r="J326" s="4"/>
      <c r="Z326" s="4"/>
    </row>
    <row r="327" spans="10:26" ht="12" customHeight="1" x14ac:dyDescent="0.25">
      <c r="J327" s="4"/>
      <c r="Z327" s="4"/>
    </row>
    <row r="328" spans="10:26" ht="12" customHeight="1" x14ac:dyDescent="0.25">
      <c r="J328" s="4"/>
      <c r="Z328" s="4"/>
    </row>
    <row r="329" spans="10:26" ht="12" customHeight="1" x14ac:dyDescent="0.25">
      <c r="J329" s="4"/>
      <c r="Z329" s="4"/>
    </row>
    <row r="330" spans="10:26" ht="12" customHeight="1" x14ac:dyDescent="0.25">
      <c r="J330" s="4"/>
      <c r="Z330" s="4"/>
    </row>
    <row r="331" spans="10:26" ht="12" customHeight="1" x14ac:dyDescent="0.25">
      <c r="J331" s="4"/>
      <c r="Z331" s="4"/>
    </row>
    <row r="332" spans="10:26" ht="12" customHeight="1" x14ac:dyDescent="0.25">
      <c r="J332" s="4"/>
      <c r="Z332" s="4"/>
    </row>
    <row r="333" spans="10:26" ht="12" customHeight="1" x14ac:dyDescent="0.25">
      <c r="J333" s="4"/>
      <c r="Z333" s="4"/>
    </row>
    <row r="334" spans="10:26" ht="12" customHeight="1" x14ac:dyDescent="0.25">
      <c r="J334" s="4"/>
      <c r="Z334" s="4"/>
    </row>
    <row r="335" spans="10:26" ht="12" customHeight="1" x14ac:dyDescent="0.25">
      <c r="J335" s="4"/>
      <c r="Z335" s="4"/>
    </row>
    <row r="336" spans="10:26" ht="12" customHeight="1" x14ac:dyDescent="0.25">
      <c r="J336" s="4"/>
      <c r="Z336" s="4"/>
    </row>
    <row r="337" spans="10:26" ht="12" customHeight="1" x14ac:dyDescent="0.25">
      <c r="J337" s="4"/>
      <c r="Z337" s="4"/>
    </row>
    <row r="338" spans="10:26" ht="12" customHeight="1" x14ac:dyDescent="0.25">
      <c r="J338" s="4"/>
      <c r="Z338" s="4"/>
    </row>
    <row r="339" spans="10:26" ht="12" customHeight="1" x14ac:dyDescent="0.25">
      <c r="J339" s="4"/>
      <c r="Z339" s="4"/>
    </row>
    <row r="340" spans="10:26" ht="12" customHeight="1" x14ac:dyDescent="0.25">
      <c r="J340" s="4"/>
      <c r="Z340" s="4"/>
    </row>
    <row r="341" spans="10:26" ht="12" customHeight="1" x14ac:dyDescent="0.25">
      <c r="J341" s="4"/>
      <c r="Z341" s="4"/>
    </row>
    <row r="342" spans="10:26" ht="12" customHeight="1" x14ac:dyDescent="0.25">
      <c r="J342" s="4"/>
      <c r="Z342" s="4"/>
    </row>
    <row r="343" spans="10:26" ht="12" customHeight="1" x14ac:dyDescent="0.25">
      <c r="J343" s="4"/>
      <c r="Z343" s="4"/>
    </row>
    <row r="344" spans="10:26" ht="12" customHeight="1" x14ac:dyDescent="0.25">
      <c r="J344" s="4"/>
      <c r="Z344" s="4"/>
    </row>
    <row r="345" spans="10:26" ht="12" customHeight="1" x14ac:dyDescent="0.25">
      <c r="J345" s="4"/>
      <c r="Z345" s="4"/>
    </row>
    <row r="346" spans="10:26" ht="12" customHeight="1" x14ac:dyDescent="0.25">
      <c r="J346" s="4"/>
      <c r="Z346" s="4"/>
    </row>
    <row r="347" spans="10:26" ht="12" customHeight="1" x14ac:dyDescent="0.25">
      <c r="J347" s="4"/>
      <c r="Z347" s="4"/>
    </row>
    <row r="348" spans="10:26" ht="12" customHeight="1" x14ac:dyDescent="0.25">
      <c r="J348" s="4"/>
      <c r="Z348" s="4"/>
    </row>
    <row r="349" spans="10:26" ht="12" customHeight="1" x14ac:dyDescent="0.25">
      <c r="J349" s="4"/>
      <c r="Z349" s="4"/>
    </row>
    <row r="350" spans="10:26" ht="12" customHeight="1" x14ac:dyDescent="0.25">
      <c r="J350" s="4"/>
      <c r="Z350" s="4"/>
    </row>
    <row r="351" spans="10:26" ht="12" customHeight="1" x14ac:dyDescent="0.25">
      <c r="J351" s="4"/>
      <c r="Z351" s="4"/>
    </row>
    <row r="352" spans="10:26" ht="12" customHeight="1" x14ac:dyDescent="0.25">
      <c r="J352" s="4"/>
      <c r="Z352" s="4"/>
    </row>
    <row r="353" spans="10:26" ht="12" customHeight="1" x14ac:dyDescent="0.25">
      <c r="J353" s="4"/>
      <c r="Z353" s="4"/>
    </row>
    <row r="354" spans="10:26" ht="12" customHeight="1" x14ac:dyDescent="0.25">
      <c r="J354" s="4"/>
      <c r="Z354" s="4"/>
    </row>
    <row r="355" spans="10:26" ht="12" customHeight="1" x14ac:dyDescent="0.25">
      <c r="J355" s="4"/>
      <c r="Z355" s="4"/>
    </row>
    <row r="356" spans="10:26" ht="12" customHeight="1" x14ac:dyDescent="0.25">
      <c r="J356" s="4"/>
      <c r="Z356" s="4"/>
    </row>
    <row r="357" spans="10:26" ht="12" customHeight="1" x14ac:dyDescent="0.25">
      <c r="J357" s="4"/>
      <c r="Z357" s="4"/>
    </row>
    <row r="358" spans="10:26" ht="12" customHeight="1" x14ac:dyDescent="0.25">
      <c r="J358" s="4"/>
      <c r="Z358" s="4"/>
    </row>
    <row r="359" spans="10:26" ht="12" customHeight="1" x14ac:dyDescent="0.25">
      <c r="J359" s="4"/>
      <c r="Z359" s="4"/>
    </row>
    <row r="360" spans="10:26" ht="12" customHeight="1" x14ac:dyDescent="0.25">
      <c r="J360" s="4"/>
      <c r="Z360" s="4"/>
    </row>
    <row r="361" spans="10:26" ht="12" customHeight="1" x14ac:dyDescent="0.25">
      <c r="J361" s="4"/>
      <c r="Z361" s="4"/>
    </row>
    <row r="362" spans="10:26" ht="12" customHeight="1" x14ac:dyDescent="0.25">
      <c r="J362" s="4"/>
      <c r="Z362" s="4"/>
    </row>
    <row r="363" spans="10:26" ht="12" customHeight="1" x14ac:dyDescent="0.25">
      <c r="J363" s="4"/>
      <c r="Z363" s="4"/>
    </row>
    <row r="364" spans="10:26" ht="12" customHeight="1" x14ac:dyDescent="0.25">
      <c r="J364" s="4"/>
      <c r="Z364" s="4"/>
    </row>
    <row r="365" spans="10:26" ht="12" customHeight="1" x14ac:dyDescent="0.25">
      <c r="J365" s="4"/>
      <c r="Z365" s="4"/>
    </row>
    <row r="366" spans="10:26" ht="12" customHeight="1" x14ac:dyDescent="0.25">
      <c r="J366" s="4"/>
      <c r="Z366" s="4"/>
    </row>
    <row r="367" spans="10:26" ht="12" customHeight="1" x14ac:dyDescent="0.25">
      <c r="J367" s="4"/>
      <c r="Z367" s="4"/>
    </row>
    <row r="368" spans="10:26" ht="12" customHeight="1" x14ac:dyDescent="0.25">
      <c r="J368" s="4"/>
      <c r="Z368" s="4"/>
    </row>
    <row r="369" spans="10:26" ht="12" customHeight="1" x14ac:dyDescent="0.25">
      <c r="J369" s="4"/>
      <c r="Z369" s="4"/>
    </row>
    <row r="370" spans="10:26" ht="12" customHeight="1" x14ac:dyDescent="0.25">
      <c r="J370" s="4"/>
      <c r="Z370" s="4"/>
    </row>
    <row r="371" spans="10:26" ht="12" customHeight="1" x14ac:dyDescent="0.25">
      <c r="J371" s="4"/>
      <c r="Z371" s="4"/>
    </row>
    <row r="372" spans="10:26" ht="12" customHeight="1" x14ac:dyDescent="0.25">
      <c r="J372" s="4"/>
      <c r="Z372" s="4"/>
    </row>
    <row r="373" spans="10:26" ht="12" customHeight="1" x14ac:dyDescent="0.25">
      <c r="J373" s="4"/>
      <c r="Z373" s="4"/>
    </row>
    <row r="374" spans="10:26" ht="12" customHeight="1" x14ac:dyDescent="0.25">
      <c r="J374" s="4"/>
      <c r="Z374" s="4"/>
    </row>
    <row r="375" spans="10:26" ht="12" customHeight="1" x14ac:dyDescent="0.25">
      <c r="J375" s="4"/>
      <c r="Z375" s="4"/>
    </row>
    <row r="376" spans="10:26" ht="12" customHeight="1" x14ac:dyDescent="0.25">
      <c r="J376" s="4"/>
      <c r="Z376" s="4"/>
    </row>
    <row r="377" spans="10:26" ht="12" customHeight="1" x14ac:dyDescent="0.25">
      <c r="J377" s="4"/>
      <c r="Z377" s="4"/>
    </row>
    <row r="378" spans="10:26" ht="12" customHeight="1" x14ac:dyDescent="0.25">
      <c r="J378" s="4"/>
      <c r="Z378" s="4"/>
    </row>
    <row r="379" spans="10:26" ht="12" customHeight="1" x14ac:dyDescent="0.25">
      <c r="J379" s="4"/>
      <c r="Z379" s="4"/>
    </row>
    <row r="380" spans="10:26" ht="12" customHeight="1" x14ac:dyDescent="0.25">
      <c r="J380" s="4"/>
      <c r="Z380" s="4"/>
    </row>
    <row r="381" spans="10:26" ht="12" customHeight="1" x14ac:dyDescent="0.25">
      <c r="J381" s="4"/>
      <c r="Z381" s="4"/>
    </row>
    <row r="382" spans="10:26" ht="12" customHeight="1" x14ac:dyDescent="0.25">
      <c r="J382" s="4"/>
      <c r="Z382" s="4"/>
    </row>
    <row r="383" spans="10:26" ht="12" customHeight="1" x14ac:dyDescent="0.25">
      <c r="J383" s="4"/>
      <c r="Z383" s="4"/>
    </row>
    <row r="384" spans="10:26" ht="12" customHeight="1" x14ac:dyDescent="0.25">
      <c r="J384" s="4"/>
      <c r="Z384" s="4"/>
    </row>
    <row r="385" spans="10:26" ht="12" customHeight="1" x14ac:dyDescent="0.25">
      <c r="J385" s="4"/>
      <c r="Z385" s="4"/>
    </row>
    <row r="386" spans="10:26" ht="12" customHeight="1" x14ac:dyDescent="0.25">
      <c r="J386" s="4"/>
      <c r="Z386" s="4"/>
    </row>
    <row r="387" spans="10:26" ht="12" customHeight="1" x14ac:dyDescent="0.25">
      <c r="J387" s="4"/>
      <c r="Z387" s="4"/>
    </row>
    <row r="388" spans="10:26" ht="12" customHeight="1" x14ac:dyDescent="0.25">
      <c r="J388" s="4"/>
      <c r="Z388" s="4"/>
    </row>
    <row r="389" spans="10:26" ht="12" customHeight="1" x14ac:dyDescent="0.25">
      <c r="J389" s="4"/>
      <c r="Z389" s="4"/>
    </row>
    <row r="390" spans="10:26" ht="12" customHeight="1" x14ac:dyDescent="0.25">
      <c r="J390" s="4"/>
      <c r="Z390" s="4"/>
    </row>
    <row r="391" spans="10:26" ht="12" customHeight="1" x14ac:dyDescent="0.25">
      <c r="J391" s="4"/>
      <c r="Z391" s="4"/>
    </row>
    <row r="392" spans="10:26" ht="12" customHeight="1" x14ac:dyDescent="0.25">
      <c r="J392" s="4"/>
      <c r="Z392" s="4"/>
    </row>
    <row r="393" spans="10:26" ht="12" customHeight="1" x14ac:dyDescent="0.25">
      <c r="J393" s="4"/>
      <c r="Z393" s="4"/>
    </row>
    <row r="394" spans="10:26" ht="12" customHeight="1" x14ac:dyDescent="0.25">
      <c r="J394" s="4"/>
      <c r="Z394" s="4"/>
    </row>
    <row r="395" spans="10:26" ht="12" customHeight="1" x14ac:dyDescent="0.25">
      <c r="J395" s="4"/>
      <c r="Z395" s="4"/>
    </row>
    <row r="396" spans="10:26" ht="12" customHeight="1" x14ac:dyDescent="0.25">
      <c r="J396" s="4"/>
      <c r="Z396" s="4"/>
    </row>
    <row r="397" spans="10:26" ht="12" customHeight="1" x14ac:dyDescent="0.25">
      <c r="J397" s="4"/>
      <c r="Z397" s="4"/>
    </row>
    <row r="398" spans="10:26" ht="12" customHeight="1" x14ac:dyDescent="0.25">
      <c r="J398" s="4"/>
      <c r="Z398" s="4"/>
    </row>
    <row r="399" spans="10:26" ht="12" customHeight="1" x14ac:dyDescent="0.25">
      <c r="J399" s="4"/>
      <c r="Z399" s="4"/>
    </row>
    <row r="400" spans="10:26" ht="12" customHeight="1" x14ac:dyDescent="0.25">
      <c r="J400" s="4"/>
      <c r="Z400" s="4"/>
    </row>
    <row r="401" spans="10:26" ht="12" customHeight="1" x14ac:dyDescent="0.25">
      <c r="J401" s="4"/>
      <c r="Z401" s="4"/>
    </row>
    <row r="402" spans="10:26" ht="12" customHeight="1" x14ac:dyDescent="0.25">
      <c r="J402" s="4"/>
      <c r="Z402" s="4"/>
    </row>
    <row r="403" spans="10:26" ht="12" customHeight="1" x14ac:dyDescent="0.25">
      <c r="J403" s="4"/>
      <c r="Z403" s="4"/>
    </row>
    <row r="404" spans="10:26" ht="12" customHeight="1" x14ac:dyDescent="0.25">
      <c r="J404" s="4"/>
      <c r="Z404" s="4"/>
    </row>
    <row r="405" spans="10:26" ht="12" customHeight="1" x14ac:dyDescent="0.25">
      <c r="J405" s="4"/>
      <c r="Z405" s="4"/>
    </row>
    <row r="406" spans="10:26" ht="12" customHeight="1" x14ac:dyDescent="0.25">
      <c r="J406" s="4"/>
      <c r="Z406" s="4"/>
    </row>
    <row r="407" spans="10:26" ht="12" customHeight="1" x14ac:dyDescent="0.25">
      <c r="J407" s="4"/>
      <c r="Z407" s="4"/>
    </row>
    <row r="408" spans="10:26" ht="12" customHeight="1" x14ac:dyDescent="0.25">
      <c r="J408" s="4"/>
      <c r="Z408" s="4"/>
    </row>
    <row r="409" spans="10:26" ht="12" customHeight="1" x14ac:dyDescent="0.25">
      <c r="J409" s="4"/>
      <c r="Z409" s="4"/>
    </row>
    <row r="410" spans="10:26" ht="12" customHeight="1" x14ac:dyDescent="0.25">
      <c r="J410" s="4"/>
      <c r="Z410" s="4"/>
    </row>
    <row r="411" spans="10:26" ht="12" customHeight="1" x14ac:dyDescent="0.25">
      <c r="J411" s="4"/>
      <c r="Z411" s="4"/>
    </row>
    <row r="412" spans="10:26" ht="12" customHeight="1" x14ac:dyDescent="0.25">
      <c r="J412" s="4"/>
      <c r="Z412" s="4"/>
    </row>
    <row r="413" spans="10:26" ht="12" customHeight="1" x14ac:dyDescent="0.25">
      <c r="J413" s="4"/>
      <c r="Z413" s="4"/>
    </row>
    <row r="414" spans="10:26" ht="12" customHeight="1" x14ac:dyDescent="0.25">
      <c r="J414" s="4"/>
      <c r="Z414" s="4"/>
    </row>
    <row r="415" spans="10:26" ht="12" customHeight="1" x14ac:dyDescent="0.25">
      <c r="J415" s="4"/>
      <c r="Z415" s="4"/>
    </row>
    <row r="416" spans="10:26" ht="12" customHeight="1" x14ac:dyDescent="0.25">
      <c r="J416" s="4"/>
      <c r="Z416" s="4"/>
    </row>
    <row r="417" spans="10:26" ht="12" customHeight="1" x14ac:dyDescent="0.25">
      <c r="J417" s="4"/>
      <c r="Z417" s="4"/>
    </row>
    <row r="418" spans="10:26" ht="12" customHeight="1" x14ac:dyDescent="0.25">
      <c r="J418" s="4"/>
      <c r="Z418" s="4"/>
    </row>
    <row r="419" spans="10:26" ht="12" customHeight="1" x14ac:dyDescent="0.25">
      <c r="J419" s="4"/>
      <c r="Z419" s="4"/>
    </row>
    <row r="420" spans="10:26" ht="12" customHeight="1" x14ac:dyDescent="0.25">
      <c r="J420" s="4"/>
      <c r="Z420" s="4"/>
    </row>
    <row r="421" spans="10:26" ht="12" customHeight="1" x14ac:dyDescent="0.25">
      <c r="J421" s="4"/>
      <c r="Z421" s="4"/>
    </row>
    <row r="422" spans="10:26" ht="12" customHeight="1" x14ac:dyDescent="0.25">
      <c r="J422" s="4"/>
      <c r="Z422" s="4"/>
    </row>
    <row r="423" spans="10:26" ht="12" customHeight="1" x14ac:dyDescent="0.25">
      <c r="J423" s="4"/>
      <c r="Z423" s="4"/>
    </row>
    <row r="424" spans="10:26" ht="12" customHeight="1" x14ac:dyDescent="0.25">
      <c r="J424" s="4"/>
      <c r="Z424" s="4"/>
    </row>
    <row r="425" spans="10:26" ht="12" customHeight="1" x14ac:dyDescent="0.25">
      <c r="J425" s="4"/>
      <c r="Z425" s="4"/>
    </row>
    <row r="426" spans="10:26" ht="12" customHeight="1" x14ac:dyDescent="0.25">
      <c r="J426" s="4"/>
      <c r="Z426" s="4"/>
    </row>
    <row r="427" spans="10:26" ht="12" customHeight="1" x14ac:dyDescent="0.25">
      <c r="J427" s="4"/>
      <c r="Z427" s="4"/>
    </row>
    <row r="428" spans="10:26" ht="12" customHeight="1" x14ac:dyDescent="0.25">
      <c r="J428" s="4"/>
      <c r="Z428" s="4"/>
    </row>
    <row r="429" spans="10:26" ht="12" customHeight="1" x14ac:dyDescent="0.25">
      <c r="J429" s="4"/>
      <c r="Z429" s="4"/>
    </row>
    <row r="430" spans="10:26" ht="12" customHeight="1" x14ac:dyDescent="0.25">
      <c r="J430" s="4"/>
      <c r="Z430" s="4"/>
    </row>
    <row r="431" spans="10:26" ht="12" customHeight="1" x14ac:dyDescent="0.25">
      <c r="J431" s="4"/>
      <c r="Z431" s="4"/>
    </row>
    <row r="432" spans="10:26" ht="12" customHeight="1" x14ac:dyDescent="0.25">
      <c r="J432" s="4"/>
      <c r="Z432" s="4"/>
    </row>
    <row r="433" spans="10:26" ht="12" customHeight="1" x14ac:dyDescent="0.25">
      <c r="J433" s="4"/>
      <c r="Z433" s="4"/>
    </row>
    <row r="434" spans="10:26" ht="12" customHeight="1" x14ac:dyDescent="0.25">
      <c r="J434" s="4"/>
      <c r="Z434" s="4"/>
    </row>
    <row r="435" spans="10:26" ht="12" customHeight="1" x14ac:dyDescent="0.25">
      <c r="J435" s="4"/>
      <c r="Z435" s="4"/>
    </row>
    <row r="436" spans="10:26" ht="12" customHeight="1" x14ac:dyDescent="0.25">
      <c r="J436" s="4"/>
      <c r="Z436" s="4"/>
    </row>
    <row r="437" spans="10:26" ht="12" customHeight="1" x14ac:dyDescent="0.25">
      <c r="J437" s="4"/>
      <c r="Z437" s="4"/>
    </row>
    <row r="438" spans="10:26" ht="12" customHeight="1" x14ac:dyDescent="0.25">
      <c r="J438" s="4"/>
      <c r="Z438" s="4"/>
    </row>
    <row r="439" spans="10:26" ht="12" customHeight="1" x14ac:dyDescent="0.25">
      <c r="J439" s="4"/>
      <c r="Z439" s="4"/>
    </row>
    <row r="440" spans="10:26" ht="12" customHeight="1" x14ac:dyDescent="0.25">
      <c r="J440" s="4"/>
      <c r="Z440" s="4"/>
    </row>
    <row r="441" spans="10:26" ht="12" customHeight="1" x14ac:dyDescent="0.25">
      <c r="J441" s="4"/>
      <c r="Z441" s="4"/>
    </row>
    <row r="442" spans="10:26" ht="12" customHeight="1" x14ac:dyDescent="0.25">
      <c r="J442" s="4"/>
      <c r="Z442" s="4"/>
    </row>
    <row r="443" spans="10:26" ht="12" customHeight="1" x14ac:dyDescent="0.25">
      <c r="J443" s="4"/>
      <c r="Z443" s="4"/>
    </row>
    <row r="444" spans="10:26" ht="12" customHeight="1" x14ac:dyDescent="0.25">
      <c r="J444" s="4"/>
      <c r="Z444" s="4"/>
    </row>
    <row r="445" spans="10:26" ht="12" customHeight="1" x14ac:dyDescent="0.25">
      <c r="J445" s="4"/>
      <c r="Z445" s="4"/>
    </row>
    <row r="446" spans="10:26" ht="12" customHeight="1" x14ac:dyDescent="0.25">
      <c r="J446" s="4"/>
      <c r="Z446" s="4"/>
    </row>
    <row r="447" spans="10:26" ht="12" customHeight="1" x14ac:dyDescent="0.25">
      <c r="J447" s="4"/>
      <c r="Z447" s="4"/>
    </row>
    <row r="448" spans="10:26" ht="12" customHeight="1" x14ac:dyDescent="0.25">
      <c r="J448" s="4"/>
      <c r="Z448" s="4"/>
    </row>
    <row r="449" spans="10:26" ht="12" customHeight="1" x14ac:dyDescent="0.25">
      <c r="J449" s="4"/>
      <c r="Z449" s="4"/>
    </row>
    <row r="450" spans="10:26" ht="12" customHeight="1" x14ac:dyDescent="0.25">
      <c r="J450" s="4"/>
      <c r="Z450" s="4"/>
    </row>
    <row r="451" spans="10:26" ht="12" customHeight="1" x14ac:dyDescent="0.25">
      <c r="J451" s="4"/>
      <c r="Z451" s="4"/>
    </row>
    <row r="452" spans="10:26" ht="12" customHeight="1" x14ac:dyDescent="0.25">
      <c r="J452" s="4"/>
      <c r="Z452" s="4"/>
    </row>
    <row r="453" spans="10:26" ht="12" customHeight="1" x14ac:dyDescent="0.25">
      <c r="J453" s="4"/>
      <c r="Z453" s="4"/>
    </row>
    <row r="454" spans="10:26" ht="12" customHeight="1" x14ac:dyDescent="0.25">
      <c r="J454" s="4"/>
      <c r="Z454" s="4"/>
    </row>
    <row r="455" spans="10:26" ht="12" customHeight="1" x14ac:dyDescent="0.25">
      <c r="J455" s="4"/>
      <c r="Z455" s="4"/>
    </row>
    <row r="456" spans="10:26" ht="12" customHeight="1" x14ac:dyDescent="0.25">
      <c r="J456" s="4"/>
      <c r="Z456" s="4"/>
    </row>
    <row r="457" spans="10:26" ht="12" customHeight="1" x14ac:dyDescent="0.25">
      <c r="J457" s="4"/>
      <c r="Z457" s="4"/>
    </row>
    <row r="458" spans="10:26" ht="12" customHeight="1" x14ac:dyDescent="0.25">
      <c r="J458" s="4"/>
      <c r="Z458" s="4"/>
    </row>
    <row r="459" spans="10:26" ht="12" customHeight="1" x14ac:dyDescent="0.25">
      <c r="J459" s="4"/>
      <c r="Z459" s="4"/>
    </row>
    <row r="460" spans="10:26" ht="12" customHeight="1" x14ac:dyDescent="0.25">
      <c r="J460" s="4"/>
      <c r="Z460" s="4"/>
    </row>
    <row r="461" spans="10:26" ht="12" customHeight="1" x14ac:dyDescent="0.25">
      <c r="J461" s="4"/>
      <c r="Z461" s="4"/>
    </row>
    <row r="462" spans="10:26" ht="12" customHeight="1" x14ac:dyDescent="0.25">
      <c r="J462" s="4"/>
      <c r="Z462" s="4"/>
    </row>
    <row r="463" spans="10:26" ht="12" customHeight="1" x14ac:dyDescent="0.25">
      <c r="J463" s="4"/>
      <c r="Z463" s="4"/>
    </row>
    <row r="464" spans="10:26" ht="12" customHeight="1" x14ac:dyDescent="0.25">
      <c r="J464" s="4"/>
      <c r="Z464" s="4"/>
    </row>
    <row r="465" spans="10:26" ht="12" customHeight="1" x14ac:dyDescent="0.25">
      <c r="J465" s="4"/>
      <c r="Z465" s="4"/>
    </row>
    <row r="466" spans="10:26" ht="12" customHeight="1" x14ac:dyDescent="0.25">
      <c r="J466" s="4"/>
      <c r="Z466" s="4"/>
    </row>
    <row r="467" spans="10:26" ht="12" customHeight="1" x14ac:dyDescent="0.25">
      <c r="J467" s="4"/>
      <c r="Z467" s="4"/>
    </row>
    <row r="468" spans="10:26" ht="12" customHeight="1" x14ac:dyDescent="0.25">
      <c r="J468" s="4"/>
      <c r="Z468" s="4"/>
    </row>
    <row r="469" spans="10:26" ht="12" customHeight="1" x14ac:dyDescent="0.25">
      <c r="J469" s="4"/>
      <c r="Z469" s="4"/>
    </row>
    <row r="470" spans="10:26" ht="12" customHeight="1" x14ac:dyDescent="0.25">
      <c r="J470" s="4"/>
      <c r="Z470" s="4"/>
    </row>
    <row r="471" spans="10:26" ht="12" customHeight="1" x14ac:dyDescent="0.25">
      <c r="J471" s="4"/>
      <c r="Z471" s="4"/>
    </row>
    <row r="472" spans="10:26" ht="12" customHeight="1" x14ac:dyDescent="0.25">
      <c r="J472" s="4"/>
      <c r="Z472" s="4"/>
    </row>
    <row r="473" spans="10:26" ht="12" customHeight="1" x14ac:dyDescent="0.25">
      <c r="J473" s="4"/>
      <c r="Z473" s="4"/>
    </row>
    <row r="474" spans="10:26" ht="12" customHeight="1" x14ac:dyDescent="0.25">
      <c r="J474" s="4"/>
      <c r="Z474" s="4"/>
    </row>
    <row r="475" spans="10:26" ht="12" customHeight="1" x14ac:dyDescent="0.25">
      <c r="J475" s="4"/>
      <c r="Z475" s="4"/>
    </row>
    <row r="476" spans="10:26" ht="12" customHeight="1" x14ac:dyDescent="0.25">
      <c r="J476" s="4"/>
      <c r="Z476" s="4"/>
    </row>
    <row r="477" spans="10:26" ht="12" customHeight="1" x14ac:dyDescent="0.25">
      <c r="J477" s="4"/>
      <c r="Z477" s="4"/>
    </row>
    <row r="478" spans="10:26" ht="12" customHeight="1" x14ac:dyDescent="0.25">
      <c r="J478" s="4"/>
      <c r="Z478" s="4"/>
    </row>
    <row r="479" spans="10:26" ht="12" customHeight="1" x14ac:dyDescent="0.25">
      <c r="J479" s="4"/>
      <c r="Z479" s="4"/>
    </row>
    <row r="480" spans="10:26" ht="12" customHeight="1" x14ac:dyDescent="0.25">
      <c r="J480" s="4"/>
      <c r="Z480" s="4"/>
    </row>
    <row r="481" spans="10:26" ht="12" customHeight="1" x14ac:dyDescent="0.25">
      <c r="J481" s="4"/>
      <c r="Z481" s="4"/>
    </row>
    <row r="482" spans="10:26" ht="12" customHeight="1" x14ac:dyDescent="0.25">
      <c r="J482" s="4"/>
      <c r="Z482" s="4"/>
    </row>
    <row r="483" spans="10:26" ht="12" customHeight="1" x14ac:dyDescent="0.25">
      <c r="J483" s="4"/>
      <c r="Z483" s="4"/>
    </row>
    <row r="484" spans="10:26" ht="12" customHeight="1" x14ac:dyDescent="0.25">
      <c r="J484" s="4"/>
      <c r="Z484" s="4"/>
    </row>
    <row r="485" spans="10:26" ht="12" customHeight="1" x14ac:dyDescent="0.25">
      <c r="J485" s="4"/>
      <c r="Z485" s="4"/>
    </row>
    <row r="486" spans="10:26" ht="12" customHeight="1" x14ac:dyDescent="0.25">
      <c r="J486" s="4"/>
      <c r="Z486" s="4"/>
    </row>
    <row r="487" spans="10:26" ht="12" customHeight="1" x14ac:dyDescent="0.25">
      <c r="J487" s="4"/>
      <c r="Z487" s="4"/>
    </row>
    <row r="488" spans="10:26" ht="12" customHeight="1" x14ac:dyDescent="0.25">
      <c r="J488" s="4"/>
      <c r="Z488" s="4"/>
    </row>
    <row r="489" spans="10:26" ht="12" customHeight="1" x14ac:dyDescent="0.25">
      <c r="J489" s="4"/>
      <c r="Z489" s="4"/>
    </row>
    <row r="490" spans="10:26" ht="12" customHeight="1" x14ac:dyDescent="0.25">
      <c r="J490" s="4"/>
      <c r="Z490" s="4"/>
    </row>
    <row r="491" spans="10:26" ht="12" customHeight="1" x14ac:dyDescent="0.25">
      <c r="J491" s="4"/>
      <c r="Z491" s="4"/>
    </row>
    <row r="492" spans="10:26" ht="12" customHeight="1" x14ac:dyDescent="0.25">
      <c r="J492" s="4"/>
      <c r="Z492" s="4"/>
    </row>
    <row r="493" spans="10:26" ht="12" customHeight="1" x14ac:dyDescent="0.25">
      <c r="J493" s="4"/>
      <c r="Z493" s="4"/>
    </row>
    <row r="494" spans="10:26" ht="12" customHeight="1" x14ac:dyDescent="0.25">
      <c r="J494" s="4"/>
      <c r="Z494" s="4"/>
    </row>
    <row r="495" spans="10:26" ht="12" customHeight="1" x14ac:dyDescent="0.25">
      <c r="J495" s="4"/>
      <c r="Z495" s="4"/>
    </row>
    <row r="496" spans="10:26" ht="12" customHeight="1" x14ac:dyDescent="0.25">
      <c r="J496" s="4"/>
      <c r="Z496" s="4"/>
    </row>
    <row r="497" spans="10:26" ht="12" customHeight="1" x14ac:dyDescent="0.25">
      <c r="J497" s="4"/>
      <c r="Z497" s="4"/>
    </row>
    <row r="498" spans="10:26" ht="12" customHeight="1" x14ac:dyDescent="0.25">
      <c r="J498" s="4"/>
      <c r="Z498" s="4"/>
    </row>
    <row r="499" spans="10:26" ht="12" customHeight="1" x14ac:dyDescent="0.25">
      <c r="J499" s="4"/>
      <c r="Z499" s="4"/>
    </row>
    <row r="500" spans="10:26" ht="12" customHeight="1" x14ac:dyDescent="0.25">
      <c r="J500" s="4"/>
      <c r="Z500" s="4"/>
    </row>
    <row r="501" spans="10:26" ht="12" customHeight="1" x14ac:dyDescent="0.25">
      <c r="J501" s="4"/>
      <c r="Z501" s="4"/>
    </row>
    <row r="502" spans="10:26" ht="12" customHeight="1" x14ac:dyDescent="0.25">
      <c r="J502" s="4"/>
      <c r="Z502" s="4"/>
    </row>
    <row r="503" spans="10:26" ht="12" customHeight="1" x14ac:dyDescent="0.25">
      <c r="J503" s="4"/>
      <c r="Z503" s="4"/>
    </row>
    <row r="504" spans="10:26" ht="12" customHeight="1" x14ac:dyDescent="0.25">
      <c r="J504" s="4"/>
      <c r="Z504" s="4"/>
    </row>
    <row r="505" spans="10:26" ht="12" customHeight="1" x14ac:dyDescent="0.25">
      <c r="J505" s="4"/>
      <c r="Z505" s="4"/>
    </row>
    <row r="506" spans="10:26" ht="12" customHeight="1" x14ac:dyDescent="0.25">
      <c r="J506" s="4"/>
      <c r="Z506" s="4"/>
    </row>
    <row r="507" spans="10:26" ht="12" customHeight="1" x14ac:dyDescent="0.25">
      <c r="J507" s="4"/>
      <c r="Z507" s="4"/>
    </row>
    <row r="508" spans="10:26" ht="12" customHeight="1" x14ac:dyDescent="0.25">
      <c r="J508" s="4"/>
      <c r="Z508" s="4"/>
    </row>
    <row r="509" spans="10:26" ht="12" customHeight="1" x14ac:dyDescent="0.25">
      <c r="J509" s="4"/>
      <c r="Z509" s="4"/>
    </row>
    <row r="510" spans="10:26" ht="12" customHeight="1" x14ac:dyDescent="0.25">
      <c r="J510" s="4"/>
      <c r="Z510" s="4"/>
    </row>
    <row r="511" spans="10:26" ht="12" customHeight="1" x14ac:dyDescent="0.25">
      <c r="J511" s="4"/>
      <c r="Z511" s="4"/>
    </row>
    <row r="512" spans="10:26" ht="12" customHeight="1" x14ac:dyDescent="0.25">
      <c r="J512" s="4"/>
      <c r="Z512" s="4"/>
    </row>
    <row r="513" spans="10:26" ht="12" customHeight="1" x14ac:dyDescent="0.25">
      <c r="J513" s="4"/>
      <c r="Z513" s="4"/>
    </row>
    <row r="514" spans="10:26" ht="12" customHeight="1" x14ac:dyDescent="0.25">
      <c r="J514" s="4"/>
      <c r="Z514" s="4"/>
    </row>
    <row r="515" spans="10:26" ht="12" customHeight="1" x14ac:dyDescent="0.25">
      <c r="J515" s="4"/>
      <c r="Z515" s="4"/>
    </row>
    <row r="516" spans="10:26" ht="12" customHeight="1" x14ac:dyDescent="0.25">
      <c r="J516" s="4"/>
      <c r="Z516" s="4"/>
    </row>
    <row r="517" spans="10:26" ht="12" customHeight="1" x14ac:dyDescent="0.25">
      <c r="J517" s="4"/>
      <c r="Z517" s="4"/>
    </row>
    <row r="518" spans="10:26" ht="12" customHeight="1" x14ac:dyDescent="0.25">
      <c r="J518" s="4"/>
      <c r="Z518" s="4"/>
    </row>
    <row r="519" spans="10:26" ht="12" customHeight="1" x14ac:dyDescent="0.25">
      <c r="J519" s="4"/>
      <c r="Z519" s="4"/>
    </row>
    <row r="520" spans="10:26" ht="12" customHeight="1" x14ac:dyDescent="0.25">
      <c r="J520" s="4"/>
      <c r="Z520" s="4"/>
    </row>
    <row r="521" spans="10:26" ht="12" customHeight="1" x14ac:dyDescent="0.25">
      <c r="J521" s="4"/>
      <c r="Z521" s="4"/>
    </row>
    <row r="522" spans="10:26" ht="12" customHeight="1" x14ac:dyDescent="0.25">
      <c r="J522" s="4"/>
      <c r="Z522" s="4"/>
    </row>
    <row r="523" spans="10:26" ht="12" customHeight="1" x14ac:dyDescent="0.25">
      <c r="J523" s="4"/>
      <c r="Z523" s="4"/>
    </row>
    <row r="524" spans="10:26" ht="12" customHeight="1" x14ac:dyDescent="0.25">
      <c r="J524" s="4"/>
      <c r="Z524" s="4"/>
    </row>
    <row r="525" spans="10:26" ht="12" customHeight="1" x14ac:dyDescent="0.25">
      <c r="J525" s="4"/>
      <c r="Z525" s="4"/>
    </row>
    <row r="526" spans="10:26" ht="12" customHeight="1" x14ac:dyDescent="0.25">
      <c r="J526" s="4"/>
      <c r="Z526" s="4"/>
    </row>
    <row r="527" spans="10:26" ht="12" customHeight="1" x14ac:dyDescent="0.25">
      <c r="J527" s="4"/>
      <c r="Z527" s="4"/>
    </row>
    <row r="528" spans="10:26" ht="12" customHeight="1" x14ac:dyDescent="0.25">
      <c r="J528" s="4"/>
      <c r="Z528" s="4"/>
    </row>
    <row r="529" spans="10:26" ht="12" customHeight="1" x14ac:dyDescent="0.25">
      <c r="J529" s="4"/>
      <c r="Z529" s="4"/>
    </row>
    <row r="530" spans="10:26" ht="12" customHeight="1" x14ac:dyDescent="0.25">
      <c r="J530" s="4"/>
      <c r="Z530" s="4"/>
    </row>
    <row r="531" spans="10:26" ht="12" customHeight="1" x14ac:dyDescent="0.25">
      <c r="J531" s="4"/>
      <c r="Z531" s="4"/>
    </row>
    <row r="532" spans="10:26" ht="12" customHeight="1" x14ac:dyDescent="0.25">
      <c r="J532" s="4"/>
      <c r="Z532" s="4"/>
    </row>
    <row r="533" spans="10:26" ht="12" customHeight="1" x14ac:dyDescent="0.25">
      <c r="J533" s="4"/>
      <c r="Z533" s="4"/>
    </row>
    <row r="534" spans="10:26" ht="12" customHeight="1" x14ac:dyDescent="0.25">
      <c r="J534" s="4"/>
      <c r="Z534" s="4"/>
    </row>
    <row r="535" spans="10:26" ht="12" customHeight="1" x14ac:dyDescent="0.25">
      <c r="J535" s="4"/>
      <c r="Z535" s="4"/>
    </row>
    <row r="536" spans="10:26" ht="12" customHeight="1" x14ac:dyDescent="0.25">
      <c r="J536" s="4"/>
      <c r="Z536" s="4"/>
    </row>
    <row r="537" spans="10:26" ht="12" customHeight="1" x14ac:dyDescent="0.25">
      <c r="J537" s="4"/>
      <c r="Z537" s="4"/>
    </row>
    <row r="538" spans="10:26" ht="12" customHeight="1" x14ac:dyDescent="0.25">
      <c r="J538" s="4"/>
      <c r="Z538" s="4"/>
    </row>
    <row r="539" spans="10:26" ht="12" customHeight="1" x14ac:dyDescent="0.25">
      <c r="J539" s="4"/>
      <c r="Z539" s="4"/>
    </row>
    <row r="540" spans="10:26" ht="12" customHeight="1" x14ac:dyDescent="0.25">
      <c r="J540" s="4"/>
      <c r="Z540" s="4"/>
    </row>
    <row r="541" spans="10:26" ht="12" customHeight="1" x14ac:dyDescent="0.25">
      <c r="J541" s="4"/>
      <c r="Z541" s="4"/>
    </row>
    <row r="542" spans="10:26" ht="12" customHeight="1" x14ac:dyDescent="0.25">
      <c r="J542" s="4"/>
      <c r="Z542" s="4"/>
    </row>
    <row r="543" spans="10:26" ht="12" customHeight="1" x14ac:dyDescent="0.25">
      <c r="J543" s="4"/>
      <c r="Z543" s="4"/>
    </row>
    <row r="544" spans="10:26" ht="12" customHeight="1" x14ac:dyDescent="0.25">
      <c r="J544" s="4"/>
      <c r="Z544" s="4"/>
    </row>
    <row r="545" spans="10:26" ht="12" customHeight="1" x14ac:dyDescent="0.25">
      <c r="J545" s="4"/>
      <c r="Z545" s="4"/>
    </row>
    <row r="546" spans="10:26" ht="12" customHeight="1" x14ac:dyDescent="0.25">
      <c r="J546" s="4"/>
      <c r="Z546" s="4"/>
    </row>
    <row r="547" spans="10:26" ht="12" customHeight="1" x14ac:dyDescent="0.25">
      <c r="J547" s="4"/>
      <c r="Z547" s="4"/>
    </row>
    <row r="548" spans="10:26" ht="12" customHeight="1" x14ac:dyDescent="0.25">
      <c r="J548" s="4"/>
      <c r="Z548" s="4"/>
    </row>
    <row r="549" spans="10:26" ht="12" customHeight="1" x14ac:dyDescent="0.25">
      <c r="J549" s="4"/>
      <c r="Z549" s="4"/>
    </row>
    <row r="550" spans="10:26" ht="12" customHeight="1" x14ac:dyDescent="0.25">
      <c r="J550" s="4"/>
      <c r="Z550" s="4"/>
    </row>
    <row r="551" spans="10:26" ht="12" customHeight="1" x14ac:dyDescent="0.25">
      <c r="J551" s="4"/>
      <c r="Z551" s="4"/>
    </row>
    <row r="552" spans="10:26" ht="12" customHeight="1" x14ac:dyDescent="0.25">
      <c r="J552" s="4"/>
      <c r="Z552" s="4"/>
    </row>
    <row r="553" spans="10:26" ht="12" customHeight="1" x14ac:dyDescent="0.25">
      <c r="J553" s="4"/>
      <c r="Z553" s="4"/>
    </row>
    <row r="554" spans="10:26" ht="12" customHeight="1" x14ac:dyDescent="0.25">
      <c r="J554" s="4"/>
      <c r="Z554" s="4"/>
    </row>
    <row r="555" spans="10:26" ht="12" customHeight="1" x14ac:dyDescent="0.25">
      <c r="J555" s="4"/>
      <c r="Z555" s="4"/>
    </row>
    <row r="556" spans="10:26" ht="12" customHeight="1" x14ac:dyDescent="0.25">
      <c r="J556" s="4"/>
      <c r="Z556" s="4"/>
    </row>
    <row r="557" spans="10:26" ht="12" customHeight="1" x14ac:dyDescent="0.25">
      <c r="J557" s="4"/>
      <c r="Z557" s="4"/>
    </row>
    <row r="558" spans="10:26" ht="12" customHeight="1" x14ac:dyDescent="0.25">
      <c r="J558" s="4"/>
      <c r="Z558" s="4"/>
    </row>
    <row r="559" spans="10:26" ht="12" customHeight="1" x14ac:dyDescent="0.25">
      <c r="J559" s="4"/>
      <c r="Z559" s="4"/>
    </row>
    <row r="560" spans="10:26" ht="12" customHeight="1" x14ac:dyDescent="0.25">
      <c r="J560" s="4"/>
      <c r="Z560" s="4"/>
    </row>
    <row r="561" spans="10:26" ht="12" customHeight="1" x14ac:dyDescent="0.25">
      <c r="J561" s="4"/>
      <c r="Z561" s="4"/>
    </row>
    <row r="562" spans="10:26" ht="12" customHeight="1" x14ac:dyDescent="0.25">
      <c r="J562" s="4"/>
      <c r="Z562" s="4"/>
    </row>
    <row r="563" spans="10:26" ht="12" customHeight="1" x14ac:dyDescent="0.25">
      <c r="J563" s="4"/>
      <c r="Z563" s="4"/>
    </row>
    <row r="564" spans="10:26" ht="12" customHeight="1" x14ac:dyDescent="0.25">
      <c r="J564" s="4"/>
      <c r="Z564" s="4"/>
    </row>
    <row r="565" spans="10:26" ht="12" customHeight="1" x14ac:dyDescent="0.25">
      <c r="J565" s="4"/>
      <c r="Z565" s="4"/>
    </row>
    <row r="566" spans="10:26" ht="12" customHeight="1" x14ac:dyDescent="0.25">
      <c r="J566" s="4"/>
      <c r="Z566" s="4"/>
    </row>
    <row r="567" spans="10:26" ht="12" customHeight="1" x14ac:dyDescent="0.25">
      <c r="J567" s="4"/>
      <c r="Z567" s="4"/>
    </row>
    <row r="568" spans="10:26" ht="12" customHeight="1" x14ac:dyDescent="0.25">
      <c r="J568" s="4"/>
      <c r="Z568" s="4"/>
    </row>
    <row r="569" spans="10:26" ht="12" customHeight="1" x14ac:dyDescent="0.25">
      <c r="J569" s="4"/>
      <c r="Z569" s="4"/>
    </row>
    <row r="570" spans="10:26" ht="12" customHeight="1" x14ac:dyDescent="0.25">
      <c r="J570" s="4"/>
      <c r="Z570" s="4"/>
    </row>
    <row r="571" spans="10:26" ht="12" customHeight="1" x14ac:dyDescent="0.25">
      <c r="J571" s="4"/>
      <c r="Z571" s="4"/>
    </row>
    <row r="572" spans="10:26" ht="12" customHeight="1" x14ac:dyDescent="0.25">
      <c r="J572" s="4"/>
      <c r="Z572" s="4"/>
    </row>
    <row r="573" spans="10:26" ht="12" customHeight="1" x14ac:dyDescent="0.25">
      <c r="J573" s="4"/>
      <c r="Z573" s="4"/>
    </row>
    <row r="574" spans="10:26" ht="12" customHeight="1" x14ac:dyDescent="0.25">
      <c r="J574" s="4"/>
      <c r="Z574" s="4"/>
    </row>
    <row r="575" spans="10:26" ht="12" customHeight="1" x14ac:dyDescent="0.25">
      <c r="J575" s="4"/>
      <c r="Z575" s="4"/>
    </row>
    <row r="576" spans="10:26" ht="12" customHeight="1" x14ac:dyDescent="0.25">
      <c r="J576" s="4"/>
      <c r="Z576" s="4"/>
    </row>
    <row r="577" spans="10:26" ht="12" customHeight="1" x14ac:dyDescent="0.25">
      <c r="J577" s="4"/>
      <c r="Z577" s="4"/>
    </row>
    <row r="578" spans="10:26" ht="12" customHeight="1" x14ac:dyDescent="0.25">
      <c r="J578" s="4"/>
      <c r="Z578" s="4"/>
    </row>
    <row r="579" spans="10:26" ht="12" customHeight="1" x14ac:dyDescent="0.25">
      <c r="J579" s="4"/>
      <c r="Z579" s="4"/>
    </row>
    <row r="580" spans="10:26" ht="12" customHeight="1" x14ac:dyDescent="0.25">
      <c r="J580" s="4"/>
      <c r="Z580" s="4"/>
    </row>
    <row r="581" spans="10:26" ht="12" customHeight="1" x14ac:dyDescent="0.25">
      <c r="J581" s="4"/>
      <c r="Z581" s="4"/>
    </row>
    <row r="582" spans="10:26" ht="12" customHeight="1" x14ac:dyDescent="0.25">
      <c r="J582" s="4"/>
      <c r="Z582" s="4"/>
    </row>
    <row r="583" spans="10:26" ht="12" customHeight="1" x14ac:dyDescent="0.25">
      <c r="J583" s="4"/>
      <c r="Z583" s="4"/>
    </row>
    <row r="584" spans="10:26" ht="12" customHeight="1" x14ac:dyDescent="0.25">
      <c r="J584" s="4"/>
      <c r="Z584" s="4"/>
    </row>
    <row r="585" spans="10:26" ht="12" customHeight="1" x14ac:dyDescent="0.25">
      <c r="J585" s="4"/>
      <c r="Z585" s="4"/>
    </row>
    <row r="586" spans="10:26" ht="12" customHeight="1" x14ac:dyDescent="0.25">
      <c r="J586" s="4"/>
      <c r="Z586" s="4"/>
    </row>
    <row r="587" spans="10:26" ht="12" customHeight="1" x14ac:dyDescent="0.25">
      <c r="J587" s="4"/>
      <c r="Z587" s="4"/>
    </row>
    <row r="588" spans="10:26" ht="12" customHeight="1" x14ac:dyDescent="0.25">
      <c r="J588" s="4"/>
      <c r="Z588" s="4"/>
    </row>
    <row r="589" spans="10:26" ht="12" customHeight="1" x14ac:dyDescent="0.25">
      <c r="J589" s="4"/>
      <c r="Z589" s="4"/>
    </row>
    <row r="590" spans="10:26" ht="12" customHeight="1" x14ac:dyDescent="0.25">
      <c r="J590" s="4"/>
      <c r="Z590" s="4"/>
    </row>
    <row r="591" spans="10:26" ht="12" customHeight="1" x14ac:dyDescent="0.25">
      <c r="J591" s="4"/>
      <c r="Z591" s="4"/>
    </row>
    <row r="592" spans="10:26" ht="12" customHeight="1" x14ac:dyDescent="0.25">
      <c r="J592" s="4"/>
      <c r="Z592" s="4"/>
    </row>
    <row r="593" spans="10:26" ht="12" customHeight="1" x14ac:dyDescent="0.25">
      <c r="J593" s="4"/>
      <c r="Z593" s="4"/>
    </row>
    <row r="594" spans="10:26" ht="12" customHeight="1" x14ac:dyDescent="0.25">
      <c r="J594" s="4"/>
      <c r="Z594" s="4"/>
    </row>
    <row r="595" spans="10:26" ht="12" customHeight="1" x14ac:dyDescent="0.25">
      <c r="J595" s="4"/>
      <c r="Z595" s="4"/>
    </row>
    <row r="596" spans="10:26" ht="12" customHeight="1" x14ac:dyDescent="0.25">
      <c r="J596" s="4"/>
      <c r="Z596" s="4"/>
    </row>
    <row r="597" spans="10:26" ht="12" customHeight="1" x14ac:dyDescent="0.25">
      <c r="J597" s="4"/>
      <c r="Z597" s="4"/>
    </row>
    <row r="598" spans="10:26" ht="12" customHeight="1" x14ac:dyDescent="0.25">
      <c r="J598" s="4"/>
      <c r="Z598" s="4"/>
    </row>
    <row r="599" spans="10:26" ht="12" customHeight="1" x14ac:dyDescent="0.25">
      <c r="J599" s="4"/>
      <c r="Z599" s="4"/>
    </row>
    <row r="600" spans="10:26" ht="12" customHeight="1" x14ac:dyDescent="0.25">
      <c r="J600" s="4"/>
      <c r="Z600" s="4"/>
    </row>
    <row r="601" spans="10:26" ht="12" customHeight="1" x14ac:dyDescent="0.25">
      <c r="J601" s="4"/>
      <c r="Z601" s="4"/>
    </row>
    <row r="602" spans="10:26" ht="12" customHeight="1" x14ac:dyDescent="0.25">
      <c r="J602" s="4"/>
      <c r="Z602" s="4"/>
    </row>
    <row r="603" spans="10:26" ht="12" customHeight="1" x14ac:dyDescent="0.25">
      <c r="J603" s="4"/>
      <c r="Z603" s="4"/>
    </row>
    <row r="604" spans="10:26" ht="12" customHeight="1" x14ac:dyDescent="0.25">
      <c r="J604" s="4"/>
      <c r="Z604" s="4"/>
    </row>
    <row r="605" spans="10:26" ht="12" customHeight="1" x14ac:dyDescent="0.25">
      <c r="J605" s="4"/>
      <c r="Z605" s="4"/>
    </row>
    <row r="606" spans="10:26" ht="12" customHeight="1" x14ac:dyDescent="0.25">
      <c r="J606" s="4"/>
      <c r="Z606" s="4"/>
    </row>
    <row r="607" spans="10:26" ht="12" customHeight="1" x14ac:dyDescent="0.25">
      <c r="J607" s="4"/>
      <c r="Z607" s="4"/>
    </row>
    <row r="608" spans="10:26" ht="12" customHeight="1" x14ac:dyDescent="0.25">
      <c r="J608" s="4"/>
      <c r="Z608" s="4"/>
    </row>
    <row r="609" spans="10:26" ht="12" customHeight="1" x14ac:dyDescent="0.25">
      <c r="J609" s="4"/>
      <c r="Z609" s="4"/>
    </row>
    <row r="610" spans="10:26" ht="12" customHeight="1" x14ac:dyDescent="0.25">
      <c r="J610" s="4"/>
      <c r="Z610" s="4"/>
    </row>
    <row r="611" spans="10:26" ht="12" customHeight="1" x14ac:dyDescent="0.25">
      <c r="J611" s="4"/>
      <c r="Z611" s="4"/>
    </row>
    <row r="612" spans="10:26" ht="12" customHeight="1" x14ac:dyDescent="0.25">
      <c r="J612" s="4"/>
      <c r="Z612" s="4"/>
    </row>
    <row r="613" spans="10:26" ht="12" customHeight="1" x14ac:dyDescent="0.25">
      <c r="J613" s="4"/>
      <c r="Z613" s="4"/>
    </row>
    <row r="614" spans="10:26" ht="12" customHeight="1" x14ac:dyDescent="0.25">
      <c r="J614" s="4"/>
      <c r="Z614" s="4"/>
    </row>
    <row r="615" spans="10:26" ht="12" customHeight="1" x14ac:dyDescent="0.25">
      <c r="J615" s="4"/>
      <c r="Z615" s="4"/>
    </row>
    <row r="616" spans="10:26" ht="12" customHeight="1" x14ac:dyDescent="0.25">
      <c r="J616" s="4"/>
      <c r="Z616" s="4"/>
    </row>
    <row r="617" spans="10:26" ht="12" customHeight="1" x14ac:dyDescent="0.25">
      <c r="J617" s="4"/>
      <c r="Z617" s="4"/>
    </row>
    <row r="618" spans="10:26" ht="12" customHeight="1" x14ac:dyDescent="0.25">
      <c r="J618" s="4"/>
      <c r="Z618" s="4"/>
    </row>
    <row r="619" spans="10:26" ht="12" customHeight="1" x14ac:dyDescent="0.25">
      <c r="J619" s="4"/>
      <c r="Z619" s="4"/>
    </row>
    <row r="620" spans="10:26" ht="12" customHeight="1" x14ac:dyDescent="0.25">
      <c r="J620" s="4"/>
      <c r="Z620" s="4"/>
    </row>
    <row r="621" spans="10:26" ht="12" customHeight="1" x14ac:dyDescent="0.25">
      <c r="J621" s="4"/>
      <c r="Z621" s="4"/>
    </row>
    <row r="622" spans="10:26" ht="12" customHeight="1" x14ac:dyDescent="0.25">
      <c r="J622" s="4"/>
      <c r="Z622" s="4"/>
    </row>
    <row r="623" spans="10:26" ht="12" customHeight="1" x14ac:dyDescent="0.25">
      <c r="J623" s="4"/>
      <c r="Z623" s="4"/>
    </row>
    <row r="624" spans="10:26" ht="12" customHeight="1" x14ac:dyDescent="0.25">
      <c r="J624" s="4"/>
      <c r="Z624" s="4"/>
    </row>
    <row r="625" spans="10:26" ht="12" customHeight="1" x14ac:dyDescent="0.25">
      <c r="J625" s="4"/>
      <c r="Z625" s="4"/>
    </row>
    <row r="626" spans="10:26" ht="12" customHeight="1" x14ac:dyDescent="0.25">
      <c r="J626" s="4"/>
      <c r="Z626" s="4"/>
    </row>
    <row r="627" spans="10:26" ht="12" customHeight="1" x14ac:dyDescent="0.25">
      <c r="J627" s="4"/>
      <c r="Z627" s="4"/>
    </row>
    <row r="628" spans="10:26" ht="12" customHeight="1" x14ac:dyDescent="0.25">
      <c r="J628" s="4"/>
      <c r="Z628" s="4"/>
    </row>
    <row r="629" spans="10:26" ht="12" customHeight="1" x14ac:dyDescent="0.25">
      <c r="J629" s="4"/>
      <c r="Z629" s="4"/>
    </row>
    <row r="630" spans="10:26" ht="12" customHeight="1" x14ac:dyDescent="0.25">
      <c r="J630" s="4"/>
      <c r="Z630" s="4"/>
    </row>
    <row r="631" spans="10:26" ht="12" customHeight="1" x14ac:dyDescent="0.25">
      <c r="J631" s="4"/>
      <c r="Z631" s="4"/>
    </row>
    <row r="632" spans="10:26" ht="12" customHeight="1" x14ac:dyDescent="0.25">
      <c r="J632" s="4"/>
      <c r="Z632" s="4"/>
    </row>
    <row r="633" spans="10:26" ht="12" customHeight="1" x14ac:dyDescent="0.25">
      <c r="J633" s="4"/>
      <c r="Z633" s="4"/>
    </row>
    <row r="634" spans="10:26" ht="12" customHeight="1" x14ac:dyDescent="0.25">
      <c r="J634" s="4"/>
      <c r="Z634" s="4"/>
    </row>
    <row r="635" spans="10:26" ht="12" customHeight="1" x14ac:dyDescent="0.25">
      <c r="J635" s="4"/>
      <c r="Z635" s="4"/>
    </row>
    <row r="636" spans="10:26" ht="12" customHeight="1" x14ac:dyDescent="0.25">
      <c r="J636" s="4"/>
      <c r="Z636" s="4"/>
    </row>
    <row r="637" spans="10:26" ht="12" customHeight="1" x14ac:dyDescent="0.25">
      <c r="J637" s="4"/>
      <c r="Z637" s="4"/>
    </row>
    <row r="638" spans="10:26" ht="12" customHeight="1" x14ac:dyDescent="0.25">
      <c r="J638" s="4"/>
      <c r="Z638" s="4"/>
    </row>
    <row r="639" spans="10:26" ht="12" customHeight="1" x14ac:dyDescent="0.25">
      <c r="J639" s="4"/>
      <c r="Z639" s="4"/>
    </row>
    <row r="640" spans="10:26" ht="12" customHeight="1" x14ac:dyDescent="0.25">
      <c r="J640" s="4"/>
      <c r="Z640" s="4"/>
    </row>
    <row r="641" spans="10:26" ht="12" customHeight="1" x14ac:dyDescent="0.25">
      <c r="J641" s="4"/>
      <c r="Z641" s="4"/>
    </row>
    <row r="642" spans="10:26" ht="12" customHeight="1" x14ac:dyDescent="0.25">
      <c r="J642" s="4"/>
      <c r="Z642" s="4"/>
    </row>
    <row r="643" spans="10:26" ht="12" customHeight="1" x14ac:dyDescent="0.25">
      <c r="J643" s="4"/>
      <c r="Z643" s="4"/>
    </row>
    <row r="644" spans="10:26" ht="12" customHeight="1" x14ac:dyDescent="0.25">
      <c r="J644" s="4"/>
      <c r="Z644" s="4"/>
    </row>
    <row r="645" spans="10:26" ht="12" customHeight="1" x14ac:dyDescent="0.25">
      <c r="J645" s="4"/>
      <c r="Z645" s="4"/>
    </row>
    <row r="646" spans="10:26" ht="12" customHeight="1" x14ac:dyDescent="0.25">
      <c r="J646" s="4"/>
      <c r="Z646" s="4"/>
    </row>
    <row r="647" spans="10:26" ht="12" customHeight="1" x14ac:dyDescent="0.25">
      <c r="J647" s="4"/>
      <c r="Z647" s="4"/>
    </row>
    <row r="648" spans="10:26" ht="12" customHeight="1" x14ac:dyDescent="0.25">
      <c r="J648" s="4"/>
      <c r="Z648" s="4"/>
    </row>
    <row r="649" spans="10:26" ht="12" customHeight="1" x14ac:dyDescent="0.25">
      <c r="J649" s="4"/>
      <c r="Z649" s="4"/>
    </row>
    <row r="650" spans="10:26" ht="12" customHeight="1" x14ac:dyDescent="0.25">
      <c r="J650" s="4"/>
      <c r="Z650" s="4"/>
    </row>
    <row r="651" spans="10:26" ht="12" customHeight="1" x14ac:dyDescent="0.25">
      <c r="J651" s="4"/>
      <c r="Z651" s="4"/>
    </row>
    <row r="652" spans="10:26" ht="12" customHeight="1" x14ac:dyDescent="0.25">
      <c r="J652" s="4"/>
      <c r="Z652" s="4"/>
    </row>
    <row r="653" spans="10:26" ht="12" customHeight="1" x14ac:dyDescent="0.25">
      <c r="J653" s="4"/>
      <c r="Z653" s="4"/>
    </row>
    <row r="654" spans="10:26" ht="12" customHeight="1" x14ac:dyDescent="0.25">
      <c r="J654" s="4"/>
      <c r="Z654" s="4"/>
    </row>
    <row r="655" spans="10:26" ht="12" customHeight="1" x14ac:dyDescent="0.25">
      <c r="J655" s="4"/>
      <c r="Z655" s="4"/>
    </row>
    <row r="656" spans="10:26" ht="12" customHeight="1" x14ac:dyDescent="0.25">
      <c r="J656" s="4"/>
      <c r="Z656" s="4"/>
    </row>
    <row r="657" spans="10:26" ht="12" customHeight="1" x14ac:dyDescent="0.25">
      <c r="J657" s="4"/>
      <c r="Z657" s="4"/>
    </row>
    <row r="658" spans="10:26" ht="12" customHeight="1" x14ac:dyDescent="0.25">
      <c r="J658" s="4"/>
      <c r="Z658" s="4"/>
    </row>
    <row r="659" spans="10:26" ht="12" customHeight="1" x14ac:dyDescent="0.25">
      <c r="J659" s="4"/>
      <c r="Z659" s="4"/>
    </row>
    <row r="660" spans="10:26" ht="12" customHeight="1" x14ac:dyDescent="0.25">
      <c r="J660" s="4"/>
      <c r="Z660" s="4"/>
    </row>
    <row r="661" spans="10:26" ht="12" customHeight="1" x14ac:dyDescent="0.25">
      <c r="J661" s="4"/>
      <c r="Z661" s="4"/>
    </row>
    <row r="662" spans="10:26" ht="12" customHeight="1" x14ac:dyDescent="0.25">
      <c r="J662" s="4"/>
      <c r="Z662" s="4"/>
    </row>
    <row r="663" spans="10:26" ht="12" customHeight="1" x14ac:dyDescent="0.25">
      <c r="J663" s="4"/>
      <c r="Z663" s="4"/>
    </row>
    <row r="664" spans="10:26" ht="12" customHeight="1" x14ac:dyDescent="0.25">
      <c r="J664" s="4"/>
      <c r="Z664" s="4"/>
    </row>
    <row r="665" spans="10:26" ht="12" customHeight="1" x14ac:dyDescent="0.25">
      <c r="J665" s="4"/>
      <c r="Z665" s="4"/>
    </row>
    <row r="666" spans="10:26" ht="12" customHeight="1" x14ac:dyDescent="0.25">
      <c r="J666" s="4"/>
      <c r="Z666" s="4"/>
    </row>
    <row r="667" spans="10:26" ht="12" customHeight="1" x14ac:dyDescent="0.25">
      <c r="J667" s="4"/>
      <c r="Z667" s="4"/>
    </row>
    <row r="668" spans="10:26" ht="12" customHeight="1" x14ac:dyDescent="0.25">
      <c r="J668" s="4"/>
      <c r="Z668" s="4"/>
    </row>
    <row r="669" spans="10:26" ht="12" customHeight="1" x14ac:dyDescent="0.25">
      <c r="J669" s="4"/>
      <c r="Z669" s="4"/>
    </row>
    <row r="670" spans="10:26" ht="12" customHeight="1" x14ac:dyDescent="0.25">
      <c r="J670" s="4"/>
      <c r="Z670" s="4"/>
    </row>
    <row r="671" spans="10:26" ht="12" customHeight="1" x14ac:dyDescent="0.25">
      <c r="J671" s="4"/>
      <c r="Z671" s="4"/>
    </row>
    <row r="672" spans="10:26" ht="12" customHeight="1" x14ac:dyDescent="0.25">
      <c r="J672" s="4"/>
      <c r="Z672" s="4"/>
    </row>
    <row r="673" spans="10:26" ht="12" customHeight="1" x14ac:dyDescent="0.25">
      <c r="J673" s="4"/>
      <c r="Z673" s="4"/>
    </row>
    <row r="674" spans="10:26" ht="12" customHeight="1" x14ac:dyDescent="0.25">
      <c r="J674" s="4"/>
      <c r="Z674" s="4"/>
    </row>
    <row r="675" spans="10:26" ht="12" customHeight="1" x14ac:dyDescent="0.25">
      <c r="J675" s="4"/>
      <c r="Z675" s="4"/>
    </row>
    <row r="676" spans="10:26" ht="12" customHeight="1" x14ac:dyDescent="0.25">
      <c r="J676" s="4"/>
      <c r="Z676" s="4"/>
    </row>
    <row r="677" spans="10:26" ht="12" customHeight="1" x14ac:dyDescent="0.25">
      <c r="J677" s="4"/>
      <c r="Z677" s="4"/>
    </row>
    <row r="678" spans="10:26" ht="12" customHeight="1" x14ac:dyDescent="0.25">
      <c r="J678" s="4"/>
      <c r="Z678" s="4"/>
    </row>
    <row r="679" spans="10:26" ht="12" customHeight="1" x14ac:dyDescent="0.25">
      <c r="J679" s="4"/>
      <c r="Z679" s="4"/>
    </row>
    <row r="680" spans="10:26" ht="12" customHeight="1" x14ac:dyDescent="0.25">
      <c r="J680" s="4"/>
      <c r="Z680" s="4"/>
    </row>
    <row r="681" spans="10:26" ht="12" customHeight="1" x14ac:dyDescent="0.25">
      <c r="J681" s="4"/>
      <c r="Z681" s="4"/>
    </row>
    <row r="682" spans="10:26" ht="12" customHeight="1" x14ac:dyDescent="0.25">
      <c r="J682" s="4"/>
      <c r="Z682" s="4"/>
    </row>
    <row r="683" spans="10:26" ht="12" customHeight="1" x14ac:dyDescent="0.25">
      <c r="J683" s="4"/>
      <c r="Z683" s="4"/>
    </row>
    <row r="684" spans="10:26" ht="12" customHeight="1" x14ac:dyDescent="0.25">
      <c r="J684" s="4"/>
      <c r="Z684" s="4"/>
    </row>
    <row r="685" spans="10:26" ht="12" customHeight="1" x14ac:dyDescent="0.25">
      <c r="J685" s="4"/>
      <c r="Z685" s="4"/>
    </row>
    <row r="686" spans="10:26" ht="12" customHeight="1" x14ac:dyDescent="0.25">
      <c r="J686" s="4"/>
      <c r="Z686" s="4"/>
    </row>
    <row r="687" spans="10:26" ht="12" customHeight="1" x14ac:dyDescent="0.25">
      <c r="J687" s="4"/>
      <c r="Z687" s="4"/>
    </row>
    <row r="688" spans="10:26" ht="12" customHeight="1" x14ac:dyDescent="0.25">
      <c r="J688" s="4"/>
      <c r="Z688" s="4"/>
    </row>
    <row r="689" spans="10:26" ht="12" customHeight="1" x14ac:dyDescent="0.25">
      <c r="J689" s="4"/>
      <c r="Z689" s="4"/>
    </row>
    <row r="690" spans="10:26" ht="12" customHeight="1" x14ac:dyDescent="0.25">
      <c r="J690" s="4"/>
      <c r="Z690" s="4"/>
    </row>
    <row r="691" spans="10:26" ht="12" customHeight="1" x14ac:dyDescent="0.25">
      <c r="J691" s="4"/>
      <c r="Z691" s="4"/>
    </row>
    <row r="692" spans="10:26" ht="12" customHeight="1" x14ac:dyDescent="0.25">
      <c r="J692" s="4"/>
      <c r="Z692" s="4"/>
    </row>
    <row r="693" spans="10:26" ht="12" customHeight="1" x14ac:dyDescent="0.25">
      <c r="J693" s="4"/>
      <c r="Z693" s="4"/>
    </row>
    <row r="694" spans="10:26" ht="12" customHeight="1" x14ac:dyDescent="0.25">
      <c r="J694" s="4"/>
      <c r="Z694" s="4"/>
    </row>
    <row r="695" spans="10:26" ht="12" customHeight="1" x14ac:dyDescent="0.25">
      <c r="J695" s="4"/>
      <c r="Z695" s="4"/>
    </row>
    <row r="696" spans="10:26" ht="12" customHeight="1" x14ac:dyDescent="0.25">
      <c r="J696" s="4"/>
      <c r="Z696" s="4"/>
    </row>
    <row r="697" spans="10:26" ht="12" customHeight="1" x14ac:dyDescent="0.25">
      <c r="J697" s="4"/>
      <c r="Z697" s="4"/>
    </row>
    <row r="698" spans="10:26" ht="12" customHeight="1" x14ac:dyDescent="0.25">
      <c r="J698" s="4"/>
      <c r="Z698" s="4"/>
    </row>
    <row r="699" spans="10:26" ht="12" customHeight="1" x14ac:dyDescent="0.25">
      <c r="J699" s="4"/>
      <c r="Z699" s="4"/>
    </row>
    <row r="700" spans="10:26" ht="12" customHeight="1" x14ac:dyDescent="0.25">
      <c r="J700" s="4"/>
      <c r="Z700" s="4"/>
    </row>
    <row r="701" spans="10:26" ht="12" customHeight="1" x14ac:dyDescent="0.25">
      <c r="J701" s="4"/>
      <c r="Z701" s="4"/>
    </row>
    <row r="702" spans="10:26" ht="12" customHeight="1" x14ac:dyDescent="0.25">
      <c r="J702" s="4"/>
      <c r="Z702" s="4"/>
    </row>
    <row r="703" spans="10:26" ht="12" customHeight="1" x14ac:dyDescent="0.25">
      <c r="J703" s="4"/>
      <c r="Z703" s="4"/>
    </row>
    <row r="704" spans="10:26" ht="12" customHeight="1" x14ac:dyDescent="0.25">
      <c r="J704" s="4"/>
      <c r="Z704" s="4"/>
    </row>
    <row r="705" spans="10:26" ht="12" customHeight="1" x14ac:dyDescent="0.25">
      <c r="J705" s="4"/>
      <c r="Z705" s="4"/>
    </row>
    <row r="706" spans="10:26" ht="12" customHeight="1" x14ac:dyDescent="0.25">
      <c r="J706" s="4"/>
      <c r="Z706" s="4"/>
    </row>
    <row r="707" spans="10:26" ht="12" customHeight="1" x14ac:dyDescent="0.25">
      <c r="J707" s="4"/>
      <c r="Z707" s="4"/>
    </row>
    <row r="708" spans="10:26" ht="12" customHeight="1" x14ac:dyDescent="0.25">
      <c r="J708" s="4"/>
      <c r="Z708" s="4"/>
    </row>
    <row r="709" spans="10:26" ht="12" customHeight="1" x14ac:dyDescent="0.25">
      <c r="J709" s="4"/>
      <c r="Z709" s="4"/>
    </row>
    <row r="710" spans="10:26" ht="12" customHeight="1" x14ac:dyDescent="0.25">
      <c r="J710" s="4"/>
      <c r="Z710" s="4"/>
    </row>
    <row r="711" spans="10:26" ht="12" customHeight="1" x14ac:dyDescent="0.25">
      <c r="J711" s="4"/>
      <c r="Z711" s="4"/>
    </row>
    <row r="712" spans="10:26" ht="12" customHeight="1" x14ac:dyDescent="0.25">
      <c r="J712" s="4"/>
      <c r="Z712" s="4"/>
    </row>
    <row r="713" spans="10:26" ht="12" customHeight="1" x14ac:dyDescent="0.25">
      <c r="J713" s="4"/>
      <c r="Z713" s="4"/>
    </row>
    <row r="714" spans="10:26" ht="12" customHeight="1" x14ac:dyDescent="0.25">
      <c r="J714" s="4"/>
      <c r="Z714" s="4"/>
    </row>
    <row r="715" spans="10:26" ht="12" customHeight="1" x14ac:dyDescent="0.25">
      <c r="J715" s="4"/>
      <c r="Z715" s="4"/>
    </row>
    <row r="716" spans="10:26" ht="12" customHeight="1" x14ac:dyDescent="0.25">
      <c r="J716" s="4"/>
      <c r="Z716" s="4"/>
    </row>
    <row r="717" spans="10:26" ht="12" customHeight="1" x14ac:dyDescent="0.25">
      <c r="J717" s="4"/>
      <c r="Z717" s="4"/>
    </row>
    <row r="718" spans="10:26" ht="12" customHeight="1" x14ac:dyDescent="0.25">
      <c r="J718" s="4"/>
      <c r="Z718" s="4"/>
    </row>
    <row r="719" spans="10:26" ht="12" customHeight="1" x14ac:dyDescent="0.25">
      <c r="J719" s="4"/>
      <c r="Z719" s="4"/>
    </row>
    <row r="720" spans="10:26" ht="12" customHeight="1" x14ac:dyDescent="0.25">
      <c r="J720" s="4"/>
      <c r="Z720" s="4"/>
    </row>
    <row r="721" spans="10:26" ht="12" customHeight="1" x14ac:dyDescent="0.25">
      <c r="J721" s="4"/>
      <c r="Z721" s="4"/>
    </row>
    <row r="722" spans="10:26" ht="12" customHeight="1" x14ac:dyDescent="0.25">
      <c r="J722" s="4"/>
      <c r="Z722" s="4"/>
    </row>
    <row r="723" spans="10:26" ht="12" customHeight="1" x14ac:dyDescent="0.25">
      <c r="J723" s="4"/>
      <c r="Z723" s="4"/>
    </row>
    <row r="724" spans="10:26" ht="12" customHeight="1" x14ac:dyDescent="0.25">
      <c r="J724" s="4"/>
      <c r="Z724" s="4"/>
    </row>
    <row r="725" spans="10:26" ht="12" customHeight="1" x14ac:dyDescent="0.25">
      <c r="J725" s="4"/>
      <c r="Z725" s="4"/>
    </row>
    <row r="726" spans="10:26" ht="12" customHeight="1" x14ac:dyDescent="0.25">
      <c r="J726" s="4"/>
      <c r="Z726" s="4"/>
    </row>
    <row r="727" spans="10:26" ht="12" customHeight="1" x14ac:dyDescent="0.25">
      <c r="J727" s="4"/>
      <c r="Z727" s="4"/>
    </row>
    <row r="728" spans="10:26" ht="12" customHeight="1" x14ac:dyDescent="0.25">
      <c r="J728" s="4"/>
      <c r="Z728" s="4"/>
    </row>
    <row r="729" spans="10:26" ht="12" customHeight="1" x14ac:dyDescent="0.25">
      <c r="J729" s="4"/>
      <c r="Z729" s="4"/>
    </row>
    <row r="730" spans="10:26" ht="12" customHeight="1" x14ac:dyDescent="0.25">
      <c r="J730" s="4"/>
      <c r="Z730" s="4"/>
    </row>
    <row r="731" spans="10:26" ht="12" customHeight="1" x14ac:dyDescent="0.25">
      <c r="J731" s="4"/>
      <c r="Z731" s="4"/>
    </row>
    <row r="732" spans="10:26" ht="12" customHeight="1" x14ac:dyDescent="0.25">
      <c r="J732" s="4"/>
      <c r="Z732" s="4"/>
    </row>
    <row r="733" spans="10:26" ht="12" customHeight="1" x14ac:dyDescent="0.25">
      <c r="J733" s="4"/>
      <c r="Z733" s="4"/>
    </row>
    <row r="734" spans="10:26" ht="12" customHeight="1" x14ac:dyDescent="0.25">
      <c r="J734" s="4"/>
      <c r="Z734" s="4"/>
    </row>
    <row r="735" spans="10:26" ht="12" customHeight="1" x14ac:dyDescent="0.25">
      <c r="J735" s="4"/>
      <c r="Z735" s="4"/>
    </row>
    <row r="736" spans="10:26" ht="12" customHeight="1" x14ac:dyDescent="0.25">
      <c r="J736" s="4"/>
      <c r="Z736" s="4"/>
    </row>
    <row r="737" spans="10:26" ht="12" customHeight="1" x14ac:dyDescent="0.25">
      <c r="J737" s="4"/>
      <c r="Z737" s="4"/>
    </row>
    <row r="738" spans="10:26" ht="12" customHeight="1" x14ac:dyDescent="0.25">
      <c r="J738" s="4"/>
      <c r="Z738" s="4"/>
    </row>
    <row r="739" spans="10:26" ht="12" customHeight="1" x14ac:dyDescent="0.25">
      <c r="J739" s="4"/>
      <c r="Z739" s="4"/>
    </row>
    <row r="740" spans="10:26" ht="12" customHeight="1" x14ac:dyDescent="0.25">
      <c r="J740" s="4"/>
      <c r="Z740" s="4"/>
    </row>
    <row r="741" spans="10:26" ht="12" customHeight="1" x14ac:dyDescent="0.25">
      <c r="J741" s="4"/>
      <c r="Z741" s="4"/>
    </row>
    <row r="742" spans="10:26" ht="12" customHeight="1" x14ac:dyDescent="0.25">
      <c r="J742" s="4"/>
      <c r="Z742" s="4"/>
    </row>
    <row r="743" spans="10:26" ht="12" customHeight="1" x14ac:dyDescent="0.25">
      <c r="J743" s="4"/>
      <c r="Z743" s="4"/>
    </row>
    <row r="744" spans="10:26" ht="12" customHeight="1" x14ac:dyDescent="0.25">
      <c r="J744" s="4"/>
      <c r="Z744" s="4"/>
    </row>
    <row r="745" spans="10:26" ht="12" customHeight="1" x14ac:dyDescent="0.25">
      <c r="J745" s="4"/>
      <c r="Z745" s="4"/>
    </row>
    <row r="746" spans="10:26" ht="12" customHeight="1" x14ac:dyDescent="0.25">
      <c r="J746" s="4"/>
      <c r="Z746" s="4"/>
    </row>
    <row r="747" spans="10:26" ht="12" customHeight="1" x14ac:dyDescent="0.25">
      <c r="J747" s="4"/>
      <c r="Z747" s="4"/>
    </row>
    <row r="748" spans="10:26" ht="12" customHeight="1" x14ac:dyDescent="0.25">
      <c r="J748" s="4"/>
      <c r="Z748" s="4"/>
    </row>
    <row r="749" spans="10:26" ht="12" customHeight="1" x14ac:dyDescent="0.25">
      <c r="J749" s="4"/>
      <c r="Z749" s="4"/>
    </row>
    <row r="750" spans="10:26" ht="12" customHeight="1" x14ac:dyDescent="0.25">
      <c r="J750" s="4"/>
      <c r="Z750" s="4"/>
    </row>
    <row r="751" spans="10:26" ht="12" customHeight="1" x14ac:dyDescent="0.25">
      <c r="J751" s="4"/>
      <c r="Z751" s="4"/>
    </row>
    <row r="752" spans="10:26" ht="12" customHeight="1" x14ac:dyDescent="0.25">
      <c r="J752" s="4"/>
      <c r="Z752" s="4"/>
    </row>
    <row r="753" spans="10:26" ht="12" customHeight="1" x14ac:dyDescent="0.25">
      <c r="J753" s="4"/>
      <c r="Z753" s="4"/>
    </row>
    <row r="754" spans="10:26" ht="12" customHeight="1" x14ac:dyDescent="0.25">
      <c r="J754" s="4"/>
      <c r="Z754" s="4"/>
    </row>
    <row r="755" spans="10:26" ht="12" customHeight="1" x14ac:dyDescent="0.25">
      <c r="J755" s="4"/>
      <c r="Z755" s="4"/>
    </row>
    <row r="756" spans="10:26" ht="12" customHeight="1" x14ac:dyDescent="0.25">
      <c r="J756" s="4"/>
      <c r="Z756" s="4"/>
    </row>
    <row r="757" spans="10:26" ht="12" customHeight="1" x14ac:dyDescent="0.25">
      <c r="J757" s="4"/>
      <c r="Z757" s="4"/>
    </row>
    <row r="758" spans="10:26" ht="12" customHeight="1" x14ac:dyDescent="0.25">
      <c r="J758" s="4"/>
      <c r="Z758" s="4"/>
    </row>
    <row r="759" spans="10:26" ht="12" customHeight="1" x14ac:dyDescent="0.25">
      <c r="J759" s="4"/>
      <c r="Z759" s="4"/>
    </row>
    <row r="760" spans="10:26" ht="12" customHeight="1" x14ac:dyDescent="0.25">
      <c r="J760" s="4"/>
      <c r="Z760" s="4"/>
    </row>
    <row r="761" spans="10:26" ht="12" customHeight="1" x14ac:dyDescent="0.25">
      <c r="J761" s="4"/>
      <c r="Z761" s="4"/>
    </row>
    <row r="762" spans="10:26" ht="12" customHeight="1" x14ac:dyDescent="0.25">
      <c r="J762" s="4"/>
      <c r="Z762" s="4"/>
    </row>
    <row r="763" spans="10:26" ht="12" customHeight="1" x14ac:dyDescent="0.25">
      <c r="J763" s="4"/>
      <c r="Z763" s="4"/>
    </row>
    <row r="764" spans="10:26" ht="12" customHeight="1" x14ac:dyDescent="0.25">
      <c r="J764" s="4"/>
      <c r="Z764" s="4"/>
    </row>
    <row r="765" spans="10:26" ht="12" customHeight="1" x14ac:dyDescent="0.25">
      <c r="J765" s="4"/>
      <c r="Z765" s="4"/>
    </row>
    <row r="766" spans="10:26" ht="12" customHeight="1" x14ac:dyDescent="0.25">
      <c r="J766" s="4"/>
      <c r="Z766" s="4"/>
    </row>
    <row r="767" spans="10:26" ht="12" customHeight="1" x14ac:dyDescent="0.25">
      <c r="J767" s="4"/>
      <c r="Z767" s="4"/>
    </row>
    <row r="768" spans="10:26" ht="12" customHeight="1" x14ac:dyDescent="0.25">
      <c r="J768" s="4"/>
      <c r="Z768" s="4"/>
    </row>
    <row r="769" spans="10:26" ht="12" customHeight="1" x14ac:dyDescent="0.25">
      <c r="J769" s="4"/>
      <c r="Z769" s="4"/>
    </row>
    <row r="770" spans="10:26" ht="12" customHeight="1" x14ac:dyDescent="0.25">
      <c r="J770" s="4"/>
      <c r="Z770" s="4"/>
    </row>
    <row r="771" spans="10:26" ht="12" customHeight="1" x14ac:dyDescent="0.25">
      <c r="J771" s="4"/>
      <c r="Z771" s="4"/>
    </row>
    <row r="772" spans="10:26" ht="12" customHeight="1" x14ac:dyDescent="0.25">
      <c r="J772" s="4"/>
      <c r="Z772" s="4"/>
    </row>
    <row r="773" spans="10:26" ht="12" customHeight="1" x14ac:dyDescent="0.25">
      <c r="J773" s="4"/>
      <c r="Z773" s="4"/>
    </row>
    <row r="774" spans="10:26" ht="12" customHeight="1" x14ac:dyDescent="0.25">
      <c r="J774" s="4"/>
      <c r="Z774" s="4"/>
    </row>
    <row r="775" spans="10:26" ht="12" customHeight="1" x14ac:dyDescent="0.25">
      <c r="J775" s="4"/>
      <c r="Z775" s="4"/>
    </row>
    <row r="776" spans="10:26" ht="12" customHeight="1" x14ac:dyDescent="0.25">
      <c r="J776" s="4"/>
      <c r="Z776" s="4"/>
    </row>
    <row r="777" spans="10:26" ht="12" customHeight="1" x14ac:dyDescent="0.25">
      <c r="J777" s="4"/>
      <c r="Z777" s="4"/>
    </row>
    <row r="778" spans="10:26" ht="12" customHeight="1" x14ac:dyDescent="0.25">
      <c r="J778" s="4"/>
      <c r="Z778" s="4"/>
    </row>
    <row r="779" spans="10:26" ht="12" customHeight="1" x14ac:dyDescent="0.25">
      <c r="J779" s="4"/>
      <c r="Z779" s="4"/>
    </row>
    <row r="780" spans="10:26" ht="12" customHeight="1" x14ac:dyDescent="0.25">
      <c r="J780" s="4"/>
      <c r="Z780" s="4"/>
    </row>
    <row r="781" spans="10:26" ht="12" customHeight="1" x14ac:dyDescent="0.25">
      <c r="J781" s="4"/>
      <c r="Z781" s="4"/>
    </row>
    <row r="782" spans="10:26" ht="12" customHeight="1" x14ac:dyDescent="0.25">
      <c r="J782" s="4"/>
      <c r="Z782" s="4"/>
    </row>
    <row r="783" spans="10:26" ht="12" customHeight="1" x14ac:dyDescent="0.25">
      <c r="J783" s="4"/>
      <c r="Z783" s="4"/>
    </row>
    <row r="784" spans="10:26" ht="12" customHeight="1" x14ac:dyDescent="0.25">
      <c r="J784" s="4"/>
      <c r="Z784" s="4"/>
    </row>
    <row r="785" spans="10:26" ht="12" customHeight="1" x14ac:dyDescent="0.25">
      <c r="J785" s="4"/>
      <c r="Z785" s="4"/>
    </row>
    <row r="786" spans="10:26" ht="12" customHeight="1" x14ac:dyDescent="0.25">
      <c r="J786" s="4"/>
      <c r="Z786" s="4"/>
    </row>
    <row r="787" spans="10:26" ht="12" customHeight="1" x14ac:dyDescent="0.25">
      <c r="J787" s="4"/>
      <c r="Z787" s="4"/>
    </row>
    <row r="788" spans="10:26" ht="12" customHeight="1" x14ac:dyDescent="0.25">
      <c r="J788" s="4"/>
      <c r="Z788" s="4"/>
    </row>
    <row r="789" spans="10:26" ht="12" customHeight="1" x14ac:dyDescent="0.25">
      <c r="J789" s="4"/>
      <c r="Z789" s="4"/>
    </row>
    <row r="790" spans="10:26" ht="12" customHeight="1" x14ac:dyDescent="0.25">
      <c r="J790" s="4"/>
      <c r="Z790" s="4"/>
    </row>
    <row r="791" spans="10:26" ht="12" customHeight="1" x14ac:dyDescent="0.25">
      <c r="J791" s="4"/>
      <c r="Z791" s="4"/>
    </row>
    <row r="792" spans="10:26" ht="12" customHeight="1" x14ac:dyDescent="0.25">
      <c r="J792" s="4"/>
      <c r="Z792" s="4"/>
    </row>
    <row r="793" spans="10:26" ht="12" customHeight="1" x14ac:dyDescent="0.25">
      <c r="J793" s="4"/>
      <c r="Z793" s="4"/>
    </row>
    <row r="794" spans="10:26" ht="12" customHeight="1" x14ac:dyDescent="0.25">
      <c r="J794" s="4"/>
      <c r="Z794" s="4"/>
    </row>
    <row r="795" spans="10:26" ht="12" customHeight="1" x14ac:dyDescent="0.25">
      <c r="J795" s="4"/>
      <c r="Z795" s="4"/>
    </row>
    <row r="796" spans="10:26" ht="12" customHeight="1" x14ac:dyDescent="0.25">
      <c r="J796" s="4"/>
      <c r="Z796" s="4"/>
    </row>
    <row r="797" spans="10:26" ht="12" customHeight="1" x14ac:dyDescent="0.25">
      <c r="J797" s="4"/>
      <c r="Z797" s="4"/>
    </row>
    <row r="798" spans="10:26" ht="12" customHeight="1" x14ac:dyDescent="0.25">
      <c r="J798" s="4"/>
      <c r="Z798" s="4"/>
    </row>
    <row r="799" spans="10:26" ht="12" customHeight="1" x14ac:dyDescent="0.25">
      <c r="J799" s="4"/>
      <c r="Z799" s="4"/>
    </row>
    <row r="800" spans="10:26" ht="12" customHeight="1" x14ac:dyDescent="0.25">
      <c r="J800" s="4"/>
      <c r="Z800" s="4"/>
    </row>
    <row r="801" spans="10:26" ht="12" customHeight="1" x14ac:dyDescent="0.25">
      <c r="J801" s="4"/>
      <c r="Z801" s="4"/>
    </row>
    <row r="802" spans="10:26" ht="12" customHeight="1" x14ac:dyDescent="0.25">
      <c r="J802" s="4"/>
      <c r="Z802" s="4"/>
    </row>
    <row r="803" spans="10:26" ht="12" customHeight="1" x14ac:dyDescent="0.25">
      <c r="J803" s="4"/>
      <c r="Z803" s="4"/>
    </row>
    <row r="804" spans="10:26" ht="12" customHeight="1" x14ac:dyDescent="0.25">
      <c r="J804" s="4"/>
      <c r="Z804" s="4"/>
    </row>
    <row r="805" spans="10:26" ht="12" customHeight="1" x14ac:dyDescent="0.25">
      <c r="J805" s="4"/>
      <c r="Z805" s="4"/>
    </row>
    <row r="806" spans="10:26" ht="12" customHeight="1" x14ac:dyDescent="0.25">
      <c r="J806" s="4"/>
      <c r="Z806" s="4"/>
    </row>
    <row r="807" spans="10:26" ht="12" customHeight="1" x14ac:dyDescent="0.25">
      <c r="J807" s="4"/>
      <c r="Z807" s="4"/>
    </row>
    <row r="808" spans="10:26" ht="12" customHeight="1" x14ac:dyDescent="0.25">
      <c r="J808" s="4"/>
      <c r="Z808" s="4"/>
    </row>
    <row r="809" spans="10:26" ht="12" customHeight="1" x14ac:dyDescent="0.25">
      <c r="J809" s="4"/>
      <c r="Z809" s="4"/>
    </row>
    <row r="810" spans="10:26" ht="12" customHeight="1" x14ac:dyDescent="0.25">
      <c r="J810" s="4"/>
      <c r="Z810" s="4"/>
    </row>
    <row r="811" spans="10:26" ht="12" customHeight="1" x14ac:dyDescent="0.25">
      <c r="J811" s="4"/>
      <c r="Z811" s="4"/>
    </row>
    <row r="812" spans="10:26" ht="12" customHeight="1" x14ac:dyDescent="0.25">
      <c r="J812" s="4"/>
      <c r="Z812" s="4"/>
    </row>
    <row r="813" spans="10:26" ht="12" customHeight="1" x14ac:dyDescent="0.25">
      <c r="J813" s="4"/>
      <c r="Z813" s="4"/>
    </row>
    <row r="814" spans="10:26" ht="12" customHeight="1" x14ac:dyDescent="0.25">
      <c r="J814" s="4"/>
      <c r="Z814" s="4"/>
    </row>
    <row r="815" spans="10:26" ht="12" customHeight="1" x14ac:dyDescent="0.25">
      <c r="J815" s="4"/>
      <c r="Z815" s="4"/>
    </row>
    <row r="816" spans="10:26" ht="12" customHeight="1" x14ac:dyDescent="0.25">
      <c r="J816" s="4"/>
      <c r="Z816" s="4"/>
    </row>
    <row r="817" spans="10:26" ht="12" customHeight="1" x14ac:dyDescent="0.25">
      <c r="J817" s="4"/>
      <c r="Z817" s="4"/>
    </row>
    <row r="818" spans="10:26" ht="12" customHeight="1" x14ac:dyDescent="0.25">
      <c r="J818" s="4"/>
      <c r="Z818" s="4"/>
    </row>
    <row r="819" spans="10:26" ht="12" customHeight="1" x14ac:dyDescent="0.25">
      <c r="J819" s="4"/>
      <c r="Z819" s="4"/>
    </row>
    <row r="820" spans="10:26" ht="12" customHeight="1" x14ac:dyDescent="0.25">
      <c r="J820" s="4"/>
      <c r="Z820" s="4"/>
    </row>
    <row r="821" spans="10:26" ht="12" customHeight="1" x14ac:dyDescent="0.25">
      <c r="J821" s="4"/>
      <c r="Z821" s="4"/>
    </row>
    <row r="822" spans="10:26" ht="12" customHeight="1" x14ac:dyDescent="0.25">
      <c r="J822" s="4"/>
      <c r="Z822" s="4"/>
    </row>
    <row r="823" spans="10:26" ht="12" customHeight="1" x14ac:dyDescent="0.25">
      <c r="J823" s="4"/>
      <c r="Z823" s="4"/>
    </row>
    <row r="824" spans="10:26" ht="12" customHeight="1" x14ac:dyDescent="0.25">
      <c r="J824" s="4"/>
      <c r="Z824" s="4"/>
    </row>
    <row r="825" spans="10:26" ht="12" customHeight="1" x14ac:dyDescent="0.25">
      <c r="J825" s="4"/>
      <c r="Z825" s="4"/>
    </row>
    <row r="826" spans="10:26" ht="12" customHeight="1" x14ac:dyDescent="0.25">
      <c r="J826" s="4"/>
      <c r="Z826" s="4"/>
    </row>
    <row r="827" spans="10:26" ht="12" customHeight="1" x14ac:dyDescent="0.25">
      <c r="J827" s="4"/>
      <c r="Z827" s="4"/>
    </row>
    <row r="828" spans="10:26" ht="12" customHeight="1" x14ac:dyDescent="0.25">
      <c r="J828" s="4"/>
      <c r="Z828" s="4"/>
    </row>
    <row r="829" spans="10:26" ht="12" customHeight="1" x14ac:dyDescent="0.25">
      <c r="J829" s="4"/>
      <c r="Z829" s="4"/>
    </row>
    <row r="830" spans="10:26" ht="12" customHeight="1" x14ac:dyDescent="0.25">
      <c r="J830" s="4"/>
      <c r="Z830" s="4"/>
    </row>
    <row r="831" spans="10:26" ht="12" customHeight="1" x14ac:dyDescent="0.25">
      <c r="J831" s="4"/>
      <c r="Z831" s="4"/>
    </row>
    <row r="832" spans="10:26" ht="12" customHeight="1" x14ac:dyDescent="0.25">
      <c r="J832" s="4"/>
      <c r="Z832" s="4"/>
    </row>
    <row r="833" spans="10:26" ht="12" customHeight="1" x14ac:dyDescent="0.25">
      <c r="J833" s="4"/>
      <c r="Z833" s="4"/>
    </row>
    <row r="834" spans="10:26" ht="12" customHeight="1" x14ac:dyDescent="0.25">
      <c r="J834" s="4"/>
      <c r="Z834" s="4"/>
    </row>
    <row r="835" spans="10:26" ht="12" customHeight="1" x14ac:dyDescent="0.25">
      <c r="J835" s="4"/>
      <c r="Z835" s="4"/>
    </row>
    <row r="836" spans="10:26" ht="12" customHeight="1" x14ac:dyDescent="0.25">
      <c r="J836" s="4"/>
      <c r="Z836" s="4"/>
    </row>
    <row r="837" spans="10:26" ht="12" customHeight="1" x14ac:dyDescent="0.25">
      <c r="J837" s="4"/>
      <c r="Z837" s="4"/>
    </row>
    <row r="838" spans="10:26" ht="12" customHeight="1" x14ac:dyDescent="0.25">
      <c r="J838" s="4"/>
      <c r="Z838" s="4"/>
    </row>
    <row r="839" spans="10:26" ht="12" customHeight="1" x14ac:dyDescent="0.25">
      <c r="J839" s="4"/>
      <c r="Z839" s="4"/>
    </row>
    <row r="840" spans="10:26" ht="12" customHeight="1" x14ac:dyDescent="0.25">
      <c r="J840" s="4"/>
      <c r="Z840" s="4"/>
    </row>
    <row r="841" spans="10:26" ht="12" customHeight="1" x14ac:dyDescent="0.25">
      <c r="J841" s="4"/>
      <c r="Z841" s="4"/>
    </row>
    <row r="842" spans="10:26" ht="12" customHeight="1" x14ac:dyDescent="0.25">
      <c r="J842" s="4"/>
      <c r="Z842" s="4"/>
    </row>
    <row r="843" spans="10:26" ht="12" customHeight="1" x14ac:dyDescent="0.25">
      <c r="J843" s="4"/>
      <c r="Z843" s="4"/>
    </row>
    <row r="844" spans="10:26" ht="12" customHeight="1" x14ac:dyDescent="0.25">
      <c r="J844" s="4"/>
      <c r="Z844" s="4"/>
    </row>
    <row r="845" spans="10:26" ht="12" customHeight="1" x14ac:dyDescent="0.25">
      <c r="J845" s="4"/>
      <c r="Z845" s="4"/>
    </row>
    <row r="846" spans="10:26" ht="12" customHeight="1" x14ac:dyDescent="0.25">
      <c r="J846" s="4"/>
      <c r="Z846" s="4"/>
    </row>
    <row r="847" spans="10:26" ht="12" customHeight="1" x14ac:dyDescent="0.25">
      <c r="J847" s="4"/>
      <c r="Z847" s="4"/>
    </row>
    <row r="848" spans="10:26" ht="12" customHeight="1" x14ac:dyDescent="0.25">
      <c r="J848" s="4"/>
      <c r="Z848" s="4"/>
    </row>
    <row r="849" spans="10:26" ht="12" customHeight="1" x14ac:dyDescent="0.25">
      <c r="J849" s="4"/>
      <c r="Z849" s="4"/>
    </row>
    <row r="850" spans="10:26" ht="12" customHeight="1" x14ac:dyDescent="0.25">
      <c r="J850" s="4"/>
      <c r="Z850" s="4"/>
    </row>
    <row r="851" spans="10:26" ht="12" customHeight="1" x14ac:dyDescent="0.25">
      <c r="J851" s="4"/>
      <c r="Z851" s="4"/>
    </row>
    <row r="852" spans="10:26" ht="12" customHeight="1" x14ac:dyDescent="0.25">
      <c r="J852" s="4"/>
      <c r="Z852" s="4"/>
    </row>
    <row r="853" spans="10:26" ht="12" customHeight="1" x14ac:dyDescent="0.25">
      <c r="J853" s="4"/>
      <c r="Z853" s="4"/>
    </row>
    <row r="854" spans="10:26" ht="12" customHeight="1" x14ac:dyDescent="0.25">
      <c r="J854" s="4"/>
      <c r="Z854" s="4"/>
    </row>
    <row r="855" spans="10:26" ht="12" customHeight="1" x14ac:dyDescent="0.25">
      <c r="J855" s="4"/>
      <c r="Z855" s="4"/>
    </row>
    <row r="856" spans="10:26" ht="12" customHeight="1" x14ac:dyDescent="0.25">
      <c r="J856" s="4"/>
      <c r="Z856" s="4"/>
    </row>
    <row r="857" spans="10:26" ht="12" customHeight="1" x14ac:dyDescent="0.25">
      <c r="J857" s="4"/>
      <c r="Z857" s="4"/>
    </row>
    <row r="858" spans="10:26" ht="12" customHeight="1" x14ac:dyDescent="0.25">
      <c r="J858" s="4"/>
      <c r="Z858" s="4"/>
    </row>
    <row r="859" spans="10:26" ht="12" customHeight="1" x14ac:dyDescent="0.25">
      <c r="J859" s="4"/>
      <c r="Z859" s="4"/>
    </row>
    <row r="860" spans="10:26" ht="12" customHeight="1" x14ac:dyDescent="0.25">
      <c r="J860" s="4"/>
      <c r="Z860" s="4"/>
    </row>
    <row r="861" spans="10:26" ht="12" customHeight="1" x14ac:dyDescent="0.25">
      <c r="J861" s="4"/>
      <c r="Z861" s="4"/>
    </row>
    <row r="862" spans="10:26" ht="12" customHeight="1" x14ac:dyDescent="0.25">
      <c r="J862" s="4"/>
      <c r="Z862" s="4"/>
    </row>
    <row r="863" spans="10:26" ht="12" customHeight="1" x14ac:dyDescent="0.25">
      <c r="J863" s="4"/>
      <c r="Z863" s="4"/>
    </row>
    <row r="864" spans="10:26" ht="12" customHeight="1" x14ac:dyDescent="0.25">
      <c r="J864" s="4"/>
      <c r="Z864" s="4"/>
    </row>
    <row r="865" spans="10:26" ht="12" customHeight="1" x14ac:dyDescent="0.25">
      <c r="J865" s="4"/>
      <c r="Z865" s="4"/>
    </row>
    <row r="866" spans="10:26" ht="12" customHeight="1" x14ac:dyDescent="0.25">
      <c r="J866" s="4"/>
      <c r="Z866" s="4"/>
    </row>
    <row r="867" spans="10:26" ht="12" customHeight="1" x14ac:dyDescent="0.25">
      <c r="J867" s="4"/>
      <c r="Z867" s="4"/>
    </row>
    <row r="868" spans="10:26" ht="12" customHeight="1" x14ac:dyDescent="0.25">
      <c r="J868" s="4"/>
      <c r="Z868" s="4"/>
    </row>
    <row r="869" spans="10:26" ht="12" customHeight="1" x14ac:dyDescent="0.25">
      <c r="J869" s="4"/>
      <c r="Z869" s="4"/>
    </row>
    <row r="870" spans="10:26" ht="12" customHeight="1" x14ac:dyDescent="0.25">
      <c r="J870" s="4"/>
      <c r="Z870" s="4"/>
    </row>
    <row r="871" spans="10:26" ht="12" customHeight="1" x14ac:dyDescent="0.25">
      <c r="J871" s="4"/>
      <c r="Z871" s="4"/>
    </row>
    <row r="872" spans="10:26" ht="12" customHeight="1" x14ac:dyDescent="0.25">
      <c r="J872" s="4"/>
      <c r="Z872" s="4"/>
    </row>
    <row r="873" spans="10:26" ht="12" customHeight="1" x14ac:dyDescent="0.25">
      <c r="J873" s="4"/>
      <c r="Z873" s="4"/>
    </row>
    <row r="874" spans="10:26" ht="12" customHeight="1" x14ac:dyDescent="0.25">
      <c r="J874" s="4"/>
      <c r="Z874" s="4"/>
    </row>
    <row r="875" spans="10:26" ht="12" customHeight="1" x14ac:dyDescent="0.25">
      <c r="J875" s="4"/>
      <c r="Z875" s="4"/>
    </row>
    <row r="876" spans="10:26" ht="12" customHeight="1" x14ac:dyDescent="0.25">
      <c r="J876" s="4"/>
      <c r="Z876" s="4"/>
    </row>
    <row r="877" spans="10:26" ht="12" customHeight="1" x14ac:dyDescent="0.25">
      <c r="J877" s="4"/>
      <c r="Z877" s="4"/>
    </row>
    <row r="878" spans="10:26" ht="12" customHeight="1" x14ac:dyDescent="0.25">
      <c r="J878" s="4"/>
      <c r="Z878" s="4"/>
    </row>
    <row r="879" spans="10:26" ht="12" customHeight="1" x14ac:dyDescent="0.25">
      <c r="J879" s="4"/>
      <c r="Z879" s="4"/>
    </row>
    <row r="880" spans="10:26" ht="12" customHeight="1" x14ac:dyDescent="0.25">
      <c r="J880" s="4"/>
      <c r="Z880" s="4"/>
    </row>
    <row r="881" spans="10:26" ht="12" customHeight="1" x14ac:dyDescent="0.25">
      <c r="J881" s="4"/>
      <c r="Z881" s="4"/>
    </row>
    <row r="882" spans="10:26" ht="12" customHeight="1" x14ac:dyDescent="0.25">
      <c r="J882" s="4"/>
      <c r="Z882" s="4"/>
    </row>
    <row r="883" spans="10:26" ht="12" customHeight="1" x14ac:dyDescent="0.25">
      <c r="J883" s="4"/>
      <c r="Z883" s="4"/>
    </row>
    <row r="884" spans="10:26" ht="12" customHeight="1" x14ac:dyDescent="0.25">
      <c r="J884" s="4"/>
      <c r="Z884" s="4"/>
    </row>
    <row r="885" spans="10:26" ht="12" customHeight="1" x14ac:dyDescent="0.25">
      <c r="J885" s="4"/>
      <c r="Z885" s="4"/>
    </row>
    <row r="886" spans="10:26" ht="12" customHeight="1" x14ac:dyDescent="0.25">
      <c r="J886" s="4"/>
      <c r="Z886" s="4"/>
    </row>
    <row r="887" spans="10:26" ht="12" customHeight="1" x14ac:dyDescent="0.25">
      <c r="J887" s="4"/>
      <c r="Z887" s="4"/>
    </row>
    <row r="888" spans="10:26" ht="12" customHeight="1" x14ac:dyDescent="0.25">
      <c r="J888" s="4"/>
      <c r="Z888" s="4"/>
    </row>
    <row r="889" spans="10:26" ht="12" customHeight="1" x14ac:dyDescent="0.25">
      <c r="J889" s="4"/>
      <c r="Z889" s="4"/>
    </row>
    <row r="890" spans="10:26" ht="12" customHeight="1" x14ac:dyDescent="0.25">
      <c r="J890" s="4"/>
      <c r="Z890" s="4"/>
    </row>
    <row r="891" spans="10:26" ht="12" customHeight="1" x14ac:dyDescent="0.25">
      <c r="J891" s="4"/>
      <c r="Z891" s="4"/>
    </row>
    <row r="892" spans="10:26" ht="12" customHeight="1" x14ac:dyDescent="0.25">
      <c r="J892" s="4"/>
      <c r="Z892" s="4"/>
    </row>
    <row r="893" spans="10:26" ht="12" customHeight="1" x14ac:dyDescent="0.25">
      <c r="J893" s="4"/>
      <c r="Z893" s="4"/>
    </row>
    <row r="894" spans="10:26" ht="12" customHeight="1" x14ac:dyDescent="0.25">
      <c r="J894" s="4"/>
      <c r="Z894" s="4"/>
    </row>
    <row r="895" spans="10:26" ht="12" customHeight="1" x14ac:dyDescent="0.25">
      <c r="J895" s="4"/>
      <c r="Z895" s="4"/>
    </row>
    <row r="896" spans="10:26" ht="12" customHeight="1" x14ac:dyDescent="0.25">
      <c r="J896" s="4"/>
      <c r="Z896" s="4"/>
    </row>
    <row r="897" spans="10:26" ht="12" customHeight="1" x14ac:dyDescent="0.25">
      <c r="J897" s="4"/>
      <c r="Z897" s="4"/>
    </row>
    <row r="898" spans="10:26" ht="12" customHeight="1" x14ac:dyDescent="0.25">
      <c r="J898" s="4"/>
      <c r="Z898" s="4"/>
    </row>
    <row r="899" spans="10:26" ht="12" customHeight="1" x14ac:dyDescent="0.25">
      <c r="J899" s="4"/>
      <c r="Z899" s="4"/>
    </row>
    <row r="900" spans="10:26" ht="12" customHeight="1" x14ac:dyDescent="0.25">
      <c r="J900" s="4"/>
      <c r="Z900" s="4"/>
    </row>
    <row r="901" spans="10:26" ht="12" customHeight="1" x14ac:dyDescent="0.25">
      <c r="J901" s="4"/>
      <c r="Z901" s="4"/>
    </row>
    <row r="902" spans="10:26" ht="12" customHeight="1" x14ac:dyDescent="0.25">
      <c r="J902" s="4"/>
      <c r="Z902" s="4"/>
    </row>
    <row r="903" spans="10:26" ht="12" customHeight="1" x14ac:dyDescent="0.25">
      <c r="J903" s="4"/>
      <c r="Z903" s="4"/>
    </row>
    <row r="904" spans="10:26" ht="12" customHeight="1" x14ac:dyDescent="0.25">
      <c r="J904" s="4"/>
      <c r="Z904" s="4"/>
    </row>
    <row r="905" spans="10:26" ht="12" customHeight="1" x14ac:dyDescent="0.25">
      <c r="J905" s="4"/>
      <c r="Z905" s="4"/>
    </row>
    <row r="906" spans="10:26" ht="12" customHeight="1" x14ac:dyDescent="0.25">
      <c r="J906" s="4"/>
      <c r="Z906" s="4"/>
    </row>
    <row r="907" spans="10:26" ht="12" customHeight="1" x14ac:dyDescent="0.25">
      <c r="J907" s="4"/>
      <c r="Z907" s="4"/>
    </row>
    <row r="908" spans="10:26" ht="12" customHeight="1" x14ac:dyDescent="0.25">
      <c r="J908" s="4"/>
      <c r="Z908" s="4"/>
    </row>
    <row r="909" spans="10:26" ht="12" customHeight="1" x14ac:dyDescent="0.25">
      <c r="J909" s="4"/>
      <c r="Z909" s="4"/>
    </row>
    <row r="910" spans="10:26" ht="12" customHeight="1" x14ac:dyDescent="0.25">
      <c r="J910" s="4"/>
      <c r="Z910" s="4"/>
    </row>
    <row r="911" spans="10:26" ht="12" customHeight="1" x14ac:dyDescent="0.25">
      <c r="J911" s="4"/>
      <c r="Z911" s="4"/>
    </row>
    <row r="912" spans="10:26" ht="12" customHeight="1" x14ac:dyDescent="0.25">
      <c r="J912" s="4"/>
      <c r="Z912" s="4"/>
    </row>
    <row r="913" spans="10:26" ht="12" customHeight="1" x14ac:dyDescent="0.25">
      <c r="J913" s="4"/>
      <c r="Z913" s="4"/>
    </row>
    <row r="914" spans="10:26" ht="12" customHeight="1" x14ac:dyDescent="0.25">
      <c r="J914" s="4"/>
      <c r="Z914" s="4"/>
    </row>
    <row r="915" spans="10:26" ht="12" customHeight="1" x14ac:dyDescent="0.25">
      <c r="J915" s="4"/>
      <c r="Z915" s="4"/>
    </row>
    <row r="916" spans="10:26" ht="12" customHeight="1" x14ac:dyDescent="0.25">
      <c r="J916" s="4"/>
      <c r="Z916" s="4"/>
    </row>
    <row r="917" spans="10:26" ht="12" customHeight="1" x14ac:dyDescent="0.25">
      <c r="J917" s="4"/>
      <c r="Z917" s="4"/>
    </row>
    <row r="918" spans="10:26" ht="12" customHeight="1" x14ac:dyDescent="0.25">
      <c r="J918" s="4"/>
      <c r="Z918" s="4"/>
    </row>
    <row r="919" spans="10:26" ht="12" customHeight="1" x14ac:dyDescent="0.25">
      <c r="J919" s="4"/>
      <c r="Z919" s="4"/>
    </row>
    <row r="920" spans="10:26" ht="12" customHeight="1" x14ac:dyDescent="0.25">
      <c r="J920" s="4"/>
      <c r="Z920" s="4"/>
    </row>
    <row r="921" spans="10:26" ht="12" customHeight="1" x14ac:dyDescent="0.25">
      <c r="J921" s="4"/>
      <c r="Z921" s="4"/>
    </row>
    <row r="922" spans="10:26" ht="12" customHeight="1" x14ac:dyDescent="0.25">
      <c r="J922" s="4"/>
      <c r="Z922" s="4"/>
    </row>
    <row r="923" spans="10:26" ht="12" customHeight="1" x14ac:dyDescent="0.25">
      <c r="J923" s="4"/>
      <c r="Z923" s="4"/>
    </row>
    <row r="924" spans="10:26" ht="12" customHeight="1" x14ac:dyDescent="0.25">
      <c r="J924" s="4"/>
      <c r="Z924" s="4"/>
    </row>
    <row r="925" spans="10:26" ht="12" customHeight="1" x14ac:dyDescent="0.25">
      <c r="J925" s="4"/>
      <c r="Z925" s="4"/>
    </row>
    <row r="926" spans="10:26" ht="12" customHeight="1" x14ac:dyDescent="0.25">
      <c r="J926" s="4"/>
      <c r="Z926" s="4"/>
    </row>
    <row r="927" spans="10:26" ht="12" customHeight="1" x14ac:dyDescent="0.25">
      <c r="J927" s="4"/>
      <c r="Z927" s="4"/>
    </row>
    <row r="928" spans="10:26" ht="12" customHeight="1" x14ac:dyDescent="0.25">
      <c r="J928" s="4"/>
      <c r="Z928" s="4"/>
    </row>
    <row r="929" spans="10:26" ht="12" customHeight="1" x14ac:dyDescent="0.25">
      <c r="J929" s="4"/>
      <c r="Z929" s="4"/>
    </row>
    <row r="930" spans="10:26" ht="12" customHeight="1" x14ac:dyDescent="0.25">
      <c r="J930" s="4"/>
      <c r="Z930" s="4"/>
    </row>
    <row r="931" spans="10:26" ht="12" customHeight="1" x14ac:dyDescent="0.25">
      <c r="J931" s="4"/>
      <c r="Z931" s="4"/>
    </row>
    <row r="932" spans="10:26" ht="12" customHeight="1" x14ac:dyDescent="0.25">
      <c r="J932" s="4"/>
      <c r="Z932" s="4"/>
    </row>
    <row r="933" spans="10:26" ht="12" customHeight="1" x14ac:dyDescent="0.25">
      <c r="J933" s="4"/>
      <c r="Z933" s="4"/>
    </row>
    <row r="934" spans="10:26" ht="12" customHeight="1" x14ac:dyDescent="0.25">
      <c r="J934" s="4"/>
      <c r="Z934" s="4"/>
    </row>
    <row r="935" spans="10:26" ht="12" customHeight="1" x14ac:dyDescent="0.25">
      <c r="J935" s="4"/>
      <c r="Z935" s="4"/>
    </row>
    <row r="936" spans="10:26" ht="12" customHeight="1" x14ac:dyDescent="0.25">
      <c r="J936" s="4"/>
      <c r="Z936" s="4"/>
    </row>
    <row r="937" spans="10:26" ht="12" customHeight="1" x14ac:dyDescent="0.25">
      <c r="J937" s="4"/>
      <c r="Z937" s="4"/>
    </row>
    <row r="938" spans="10:26" ht="12" customHeight="1" x14ac:dyDescent="0.25">
      <c r="J938" s="4"/>
      <c r="Z938" s="4"/>
    </row>
    <row r="939" spans="10:26" ht="12" customHeight="1" x14ac:dyDescent="0.25">
      <c r="J939" s="4"/>
      <c r="Z939" s="4"/>
    </row>
    <row r="940" spans="10:26" ht="12" customHeight="1" x14ac:dyDescent="0.25">
      <c r="J940" s="4"/>
      <c r="Z940" s="4"/>
    </row>
    <row r="941" spans="10:26" ht="12" customHeight="1" x14ac:dyDescent="0.25">
      <c r="J941" s="4"/>
      <c r="Z941" s="4"/>
    </row>
    <row r="942" spans="10:26" ht="12" customHeight="1" x14ac:dyDescent="0.25">
      <c r="J942" s="4"/>
      <c r="Z942" s="4"/>
    </row>
    <row r="943" spans="10:26" ht="12" customHeight="1" x14ac:dyDescent="0.25">
      <c r="J943" s="4"/>
      <c r="Z943" s="4"/>
    </row>
    <row r="944" spans="10:26" ht="12" customHeight="1" x14ac:dyDescent="0.25">
      <c r="J944" s="4"/>
      <c r="Z944" s="4"/>
    </row>
    <row r="945" spans="10:26" ht="12" customHeight="1" x14ac:dyDescent="0.25">
      <c r="J945" s="4"/>
      <c r="Z945" s="4"/>
    </row>
    <row r="946" spans="10:26" ht="12" customHeight="1" x14ac:dyDescent="0.25">
      <c r="J946" s="4"/>
      <c r="Z946" s="4"/>
    </row>
    <row r="947" spans="10:26" ht="12" customHeight="1" x14ac:dyDescent="0.25">
      <c r="J947" s="4"/>
      <c r="Z947" s="4"/>
    </row>
    <row r="948" spans="10:26" ht="12" customHeight="1" x14ac:dyDescent="0.25">
      <c r="J948" s="4"/>
      <c r="Z948" s="4"/>
    </row>
    <row r="949" spans="10:26" ht="12" customHeight="1" x14ac:dyDescent="0.25">
      <c r="J949" s="4"/>
      <c r="Z949" s="4"/>
    </row>
    <row r="950" spans="10:26" ht="12" customHeight="1" x14ac:dyDescent="0.25">
      <c r="J950" s="4"/>
      <c r="Z950" s="4"/>
    </row>
    <row r="951" spans="10:26" ht="12" customHeight="1" x14ac:dyDescent="0.25">
      <c r="J951" s="4"/>
      <c r="Z951" s="4"/>
    </row>
    <row r="952" spans="10:26" ht="12" customHeight="1" x14ac:dyDescent="0.25">
      <c r="J952" s="4"/>
      <c r="Z952" s="4"/>
    </row>
    <row r="953" spans="10:26" ht="12" customHeight="1" x14ac:dyDescent="0.25">
      <c r="J953" s="4"/>
      <c r="Z953" s="4"/>
    </row>
    <row r="954" spans="10:26" ht="12" customHeight="1" x14ac:dyDescent="0.25">
      <c r="J954" s="4"/>
      <c r="Z954" s="4"/>
    </row>
    <row r="955" spans="10:26" ht="12" customHeight="1" x14ac:dyDescent="0.25">
      <c r="J955" s="4"/>
      <c r="Z955" s="4"/>
    </row>
    <row r="956" spans="10:26" ht="12" customHeight="1" x14ac:dyDescent="0.25">
      <c r="J956" s="4"/>
      <c r="Z956" s="4"/>
    </row>
    <row r="957" spans="10:26" ht="12" customHeight="1" x14ac:dyDescent="0.25">
      <c r="J957" s="4"/>
      <c r="Z957" s="4"/>
    </row>
    <row r="958" spans="10:26" ht="12" customHeight="1" x14ac:dyDescent="0.25">
      <c r="J958" s="4"/>
      <c r="Z958" s="4"/>
    </row>
    <row r="959" spans="10:26" ht="12" customHeight="1" x14ac:dyDescent="0.25">
      <c r="J959" s="4"/>
      <c r="Z959" s="4"/>
    </row>
    <row r="960" spans="10:26" ht="12" customHeight="1" x14ac:dyDescent="0.25">
      <c r="J960" s="4"/>
      <c r="Z960" s="4"/>
    </row>
    <row r="961" spans="10:26" ht="12" customHeight="1" x14ac:dyDescent="0.25">
      <c r="J961" s="4"/>
      <c r="Z961" s="4"/>
    </row>
    <row r="962" spans="10:26" ht="12" customHeight="1" x14ac:dyDescent="0.25">
      <c r="J962" s="4"/>
      <c r="Z962" s="4"/>
    </row>
    <row r="963" spans="10:26" ht="12" customHeight="1" x14ac:dyDescent="0.25">
      <c r="J963" s="4"/>
      <c r="Z963" s="4"/>
    </row>
    <row r="964" spans="10:26" ht="12" customHeight="1" x14ac:dyDescent="0.25">
      <c r="J964" s="4"/>
      <c r="Z964" s="4"/>
    </row>
    <row r="965" spans="10:26" ht="12" customHeight="1" x14ac:dyDescent="0.25">
      <c r="J965" s="4"/>
      <c r="Z965" s="4"/>
    </row>
    <row r="966" spans="10:26" ht="12" customHeight="1" x14ac:dyDescent="0.25">
      <c r="J966" s="4"/>
      <c r="Z966" s="4"/>
    </row>
    <row r="967" spans="10:26" ht="12" customHeight="1" x14ac:dyDescent="0.25">
      <c r="J967" s="4"/>
      <c r="Z967" s="4"/>
    </row>
    <row r="968" spans="10:26" ht="12" customHeight="1" x14ac:dyDescent="0.25">
      <c r="J968" s="4"/>
      <c r="Z968" s="4"/>
    </row>
    <row r="969" spans="10:26" ht="12" customHeight="1" x14ac:dyDescent="0.25">
      <c r="J969" s="4"/>
      <c r="Z969" s="4"/>
    </row>
    <row r="970" spans="10:26" ht="12" customHeight="1" x14ac:dyDescent="0.25">
      <c r="J970" s="4"/>
      <c r="Z970" s="4"/>
    </row>
    <row r="971" spans="10:26" ht="12" customHeight="1" x14ac:dyDescent="0.25">
      <c r="J971" s="4"/>
      <c r="Z971" s="4"/>
    </row>
    <row r="972" spans="10:26" ht="12" customHeight="1" x14ac:dyDescent="0.25">
      <c r="J972" s="4"/>
      <c r="Z972" s="4"/>
    </row>
    <row r="973" spans="10:26" ht="12" customHeight="1" x14ac:dyDescent="0.25">
      <c r="J973" s="4"/>
      <c r="Z973" s="4"/>
    </row>
    <row r="974" spans="10:26" ht="12" customHeight="1" x14ac:dyDescent="0.25">
      <c r="J974" s="4"/>
      <c r="Z974" s="4"/>
    </row>
    <row r="975" spans="10:26" ht="12" customHeight="1" x14ac:dyDescent="0.25">
      <c r="J975" s="4"/>
      <c r="Z975" s="4"/>
    </row>
    <row r="976" spans="10:26" ht="12" customHeight="1" x14ac:dyDescent="0.25">
      <c r="J976" s="4"/>
      <c r="Z976" s="4"/>
    </row>
    <row r="977" spans="10:26" ht="12" customHeight="1" x14ac:dyDescent="0.25">
      <c r="J977" s="4"/>
      <c r="Z977" s="4"/>
    </row>
    <row r="978" spans="10:26" ht="12" customHeight="1" x14ac:dyDescent="0.25">
      <c r="J978" s="4"/>
      <c r="Z978" s="4"/>
    </row>
    <row r="979" spans="10:26" ht="12" customHeight="1" x14ac:dyDescent="0.25">
      <c r="J979" s="4"/>
      <c r="Z979" s="4"/>
    </row>
    <row r="980" spans="10:26" ht="12" customHeight="1" x14ac:dyDescent="0.25">
      <c r="J980" s="4"/>
      <c r="Z980" s="4"/>
    </row>
    <row r="981" spans="10:26" ht="12" customHeight="1" x14ac:dyDescent="0.25">
      <c r="J981" s="4"/>
      <c r="Z981" s="4"/>
    </row>
    <row r="982" spans="10:26" ht="12" customHeight="1" x14ac:dyDescent="0.25">
      <c r="J982" s="4"/>
      <c r="Z982" s="4"/>
    </row>
    <row r="983" spans="10:26" ht="12" customHeight="1" x14ac:dyDescent="0.25">
      <c r="J983" s="4"/>
      <c r="Z983" s="4"/>
    </row>
    <row r="984" spans="10:26" ht="12" customHeight="1" x14ac:dyDescent="0.25">
      <c r="J984" s="4"/>
      <c r="Z984" s="4"/>
    </row>
    <row r="985" spans="10:26" ht="12" customHeight="1" x14ac:dyDescent="0.25">
      <c r="J985" s="4"/>
      <c r="Z985" s="4"/>
    </row>
    <row r="986" spans="10:26" ht="12" customHeight="1" x14ac:dyDescent="0.25">
      <c r="J986" s="4"/>
      <c r="Z986" s="4"/>
    </row>
    <row r="987" spans="10:26" ht="12" customHeight="1" x14ac:dyDescent="0.25">
      <c r="J987" s="4"/>
      <c r="Z987" s="4"/>
    </row>
    <row r="988" spans="10:26" ht="12" customHeight="1" x14ac:dyDescent="0.25">
      <c r="J988" s="4"/>
      <c r="Z988" s="4"/>
    </row>
    <row r="989" spans="10:26" ht="12" customHeight="1" x14ac:dyDescent="0.25">
      <c r="J989" s="4"/>
      <c r="Z989" s="4"/>
    </row>
    <row r="990" spans="10:26" ht="12" customHeight="1" x14ac:dyDescent="0.25">
      <c r="J990" s="4"/>
      <c r="Z990" s="4"/>
    </row>
    <row r="991" spans="10:26" ht="12" customHeight="1" x14ac:dyDescent="0.25">
      <c r="J991" s="4"/>
      <c r="Z991" s="4"/>
    </row>
    <row r="992" spans="10:26" ht="12" customHeight="1" x14ac:dyDescent="0.25">
      <c r="J992" s="4"/>
      <c r="Z992" s="4"/>
    </row>
    <row r="993" spans="10:26" ht="12" customHeight="1" x14ac:dyDescent="0.25">
      <c r="J993" s="4"/>
      <c r="Z993" s="4"/>
    </row>
    <row r="994" spans="10:26" ht="12" customHeight="1" x14ac:dyDescent="0.25">
      <c r="J994" s="4"/>
      <c r="Z994" s="4"/>
    </row>
    <row r="995" spans="10:26" ht="12" customHeight="1" x14ac:dyDescent="0.25">
      <c r="J995" s="4"/>
      <c r="Z995" s="4"/>
    </row>
    <row r="996" spans="10:26" ht="12" customHeight="1" x14ac:dyDescent="0.25">
      <c r="J996" s="4"/>
      <c r="Z996" s="4"/>
    </row>
    <row r="997" spans="10:26" ht="12" customHeight="1" x14ac:dyDescent="0.25">
      <c r="J997" s="4"/>
      <c r="Z997" s="4"/>
    </row>
    <row r="998" spans="10:26" ht="12" customHeight="1" x14ac:dyDescent="0.25">
      <c r="J998" s="4"/>
      <c r="Z998" s="4"/>
    </row>
    <row r="999" spans="10:26" ht="12" customHeight="1" x14ac:dyDescent="0.25">
      <c r="J999" s="4"/>
      <c r="Z999" s="4"/>
    </row>
    <row r="1000" spans="10:26" ht="12" customHeight="1" x14ac:dyDescent="0.25">
      <c r="J1000" s="4"/>
      <c r="Z1000" s="4"/>
    </row>
    <row r="1001" spans="10:26" ht="12" customHeight="1" x14ac:dyDescent="0.25">
      <c r="J1001" s="4"/>
      <c r="Z1001" s="4"/>
    </row>
    <row r="1002" spans="10:26" ht="12" customHeight="1" x14ac:dyDescent="0.25">
      <c r="J1002" s="4"/>
      <c r="Z1002" s="4"/>
    </row>
    <row r="1003" spans="10:26" ht="12" customHeight="1" x14ac:dyDescent="0.25">
      <c r="J1003" s="4"/>
      <c r="Z1003" s="4"/>
    </row>
    <row r="1004" spans="10:26" ht="12" customHeight="1" x14ac:dyDescent="0.25">
      <c r="J1004" s="4"/>
      <c r="Z1004" s="4"/>
    </row>
    <row r="1005" spans="10:26" ht="12" customHeight="1" x14ac:dyDescent="0.25">
      <c r="J1005" s="4"/>
      <c r="Z1005" s="4"/>
    </row>
    <row r="1006" spans="10:26" ht="15" customHeight="1" x14ac:dyDescent="0.25">
      <c r="J1006" s="4"/>
      <c r="Z1006" s="4"/>
    </row>
    <row r="1007" spans="10:26" ht="15" customHeight="1" x14ac:dyDescent="0.25">
      <c r="J1007" s="4"/>
      <c r="Z1007" s="4"/>
    </row>
    <row r="1008" spans="10:26" ht="15" customHeight="1" x14ac:dyDescent="0.25">
      <c r="J1008" s="4"/>
      <c r="Z1008" s="4"/>
    </row>
    <row r="1009" spans="10:26" ht="15" customHeight="1" x14ac:dyDescent="0.25">
      <c r="J1009" s="4"/>
      <c r="Z1009" s="4"/>
    </row>
    <row r="1010" spans="10:26" ht="15" customHeight="1" x14ac:dyDescent="0.25">
      <c r="J1010" s="4"/>
      <c r="Z1010" s="4"/>
    </row>
    <row r="1011" spans="10:26" ht="15" customHeight="1" x14ac:dyDescent="0.25">
      <c r="J1011" s="4"/>
      <c r="Z1011" s="4"/>
    </row>
    <row r="1012" spans="10:26" ht="15" customHeight="1" x14ac:dyDescent="0.25">
      <c r="J1012" s="4"/>
      <c r="Z1012" s="4"/>
    </row>
    <row r="1013" spans="10:26" ht="15" customHeight="1" x14ac:dyDescent="0.25">
      <c r="J1013" s="4"/>
      <c r="Z1013" s="4"/>
    </row>
    <row r="1014" spans="10:26" ht="15" customHeight="1" x14ac:dyDescent="0.25">
      <c r="J1014" s="4"/>
      <c r="Z1014" s="4"/>
    </row>
    <row r="1015" spans="10:26" ht="15" customHeight="1" x14ac:dyDescent="0.25">
      <c r="J1015" s="4"/>
      <c r="Z1015" s="4"/>
    </row>
    <row r="1016" spans="10:26" ht="15" customHeight="1" x14ac:dyDescent="0.25">
      <c r="J1016" s="4"/>
      <c r="Z1016" s="4"/>
    </row>
    <row r="1017" spans="10:26" ht="15" customHeight="1" x14ac:dyDescent="0.25">
      <c r="J1017" s="4"/>
      <c r="Z1017" s="4"/>
    </row>
    <row r="1018" spans="10:26" ht="15" customHeight="1" x14ac:dyDescent="0.25">
      <c r="J1018" s="4"/>
      <c r="Z1018" s="4"/>
    </row>
  </sheetData>
  <conditionalFormatting sqref="X1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8:X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1:X306 X7:X1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autoPict="0" r:id="rId5">
            <anchor moveWithCells="1">
              <from>
                <xdr:col>2</xdr:col>
                <xdr:colOff>0</xdr:colOff>
                <xdr:row>483</xdr:row>
                <xdr:rowOff>101600</xdr:rowOff>
              </from>
              <to>
                <xdr:col>2</xdr:col>
                <xdr:colOff>209550</xdr:colOff>
                <xdr:row>485</xdr:row>
                <xdr:rowOff>25400</xdr:rowOff>
              </to>
            </anchor>
          </controlPr>
        </control>
      </mc:Choice>
      <mc:Fallback>
        <control shapeId="21505" r:id="rId4" name="Control 1"/>
      </mc:Fallback>
    </mc:AlternateContent>
    <mc:AlternateContent xmlns:mc="http://schemas.openxmlformats.org/markup-compatibility/2006">
      <mc:Choice Requires="x14">
        <control shapeId="21506" r:id="rId6" name="Control 2">
          <controlPr defaultSize="0" autoPict="0" r:id="rId5">
            <anchor moveWithCells="1">
              <from>
                <xdr:col>2</xdr:col>
                <xdr:colOff>0</xdr:colOff>
                <xdr:row>483</xdr:row>
                <xdr:rowOff>101600</xdr:rowOff>
              </from>
              <to>
                <xdr:col>2</xdr:col>
                <xdr:colOff>209550</xdr:colOff>
                <xdr:row>485</xdr:row>
                <xdr:rowOff>25400</xdr:rowOff>
              </to>
            </anchor>
          </controlPr>
        </control>
      </mc:Choice>
      <mc:Fallback>
        <control shapeId="21506" r:id="rId6" name="Control 2"/>
      </mc:Fallback>
    </mc:AlternateContent>
    <mc:AlternateContent xmlns:mc="http://schemas.openxmlformats.org/markup-compatibility/2006">
      <mc:Choice Requires="x14">
        <control shapeId="21507" r:id="rId7" name="Control 3">
          <controlPr defaultSize="0" autoPict="0" r:id="rId8">
            <anchor moveWithCells="1">
              <from>
                <xdr:col>2</xdr:col>
                <xdr:colOff>0</xdr:colOff>
                <xdr:row>470</xdr:row>
                <xdr:rowOff>101600</xdr:rowOff>
              </from>
              <to>
                <xdr:col>2</xdr:col>
                <xdr:colOff>209550</xdr:colOff>
                <xdr:row>472</xdr:row>
                <xdr:rowOff>25400</xdr:rowOff>
              </to>
            </anchor>
          </controlPr>
        </control>
      </mc:Choice>
      <mc:Fallback>
        <control shapeId="21507" r:id="rId7" name="Control 3"/>
      </mc:Fallback>
    </mc:AlternateContent>
    <mc:AlternateContent xmlns:mc="http://schemas.openxmlformats.org/markup-compatibility/2006">
      <mc:Choice Requires="x14">
        <control shapeId="21508" r:id="rId9" name="Control 4">
          <controlPr defaultSize="0" r:id="rId10">
            <anchor moveWithCells="1">
              <from>
                <xdr:col>2</xdr:col>
                <xdr:colOff>0</xdr:colOff>
                <xdr:row>463</xdr:row>
                <xdr:rowOff>25400</xdr:rowOff>
              </from>
              <to>
                <xdr:col>2</xdr:col>
                <xdr:colOff>177800</xdr:colOff>
                <xdr:row>464</xdr:row>
                <xdr:rowOff>63500</xdr:rowOff>
              </to>
            </anchor>
          </controlPr>
        </control>
      </mc:Choice>
      <mc:Fallback>
        <control shapeId="21508" r:id="rId9" name="Control 4"/>
      </mc:Fallback>
    </mc:AlternateContent>
    <mc:AlternateContent xmlns:mc="http://schemas.openxmlformats.org/markup-compatibility/2006">
      <mc:Choice Requires="x14">
        <control shapeId="21509" r:id="rId11" name="Control 5">
          <controlPr defaultSize="0" autoPict="0" r:id="rId5">
            <anchor moveWithCells="1">
              <from>
                <xdr:col>2</xdr:col>
                <xdr:colOff>0</xdr:colOff>
                <xdr:row>433</xdr:row>
                <xdr:rowOff>76200</xdr:rowOff>
              </from>
              <to>
                <xdr:col>2</xdr:col>
                <xdr:colOff>209550</xdr:colOff>
                <xdr:row>435</xdr:row>
                <xdr:rowOff>0</xdr:rowOff>
              </to>
            </anchor>
          </controlPr>
        </control>
      </mc:Choice>
      <mc:Fallback>
        <control shapeId="21509" r:id="rId11" name="Control 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 Panel</vt:lpstr>
      <vt:lpstr>Panel</vt:lpstr>
      <vt:lpstr>Combine</vt:lpstr>
      <vt:lpstr>Dental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Aidayuwati Zakaria</dc:creator>
  <cp:lastModifiedBy>Group Human Capital</cp:lastModifiedBy>
  <cp:lastPrinted>2024-12-12T02:19:17Z</cp:lastPrinted>
  <dcterms:created xsi:type="dcterms:W3CDTF">2023-01-03T08:01:56Z</dcterms:created>
  <dcterms:modified xsi:type="dcterms:W3CDTF">2025-03-13T01:28:19Z</dcterms:modified>
</cp:coreProperties>
</file>