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5600" windowHeight="11760"/>
  </bookViews>
  <sheets>
    <sheet name="Main" sheetId="2" r:id="rId1"/>
  </sheets>
  <definedNames>
    <definedName name="_xlnm._FilterDatabase" localSheetId="0" hidden="1">Main!$B$6:$H$53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G13" i="2"/>
  <c r="H13" i="2" s="1"/>
  <c r="H17" i="2"/>
  <c r="H36" i="2"/>
  <c r="G37" i="2"/>
  <c r="H37" i="2" s="1"/>
  <c r="H26" i="2"/>
  <c r="H8" i="2"/>
  <c r="H9" i="2"/>
  <c r="H7" i="2"/>
  <c r="H34" i="2"/>
  <c r="H50" i="2"/>
  <c r="H52" i="2"/>
  <c r="H51" i="2"/>
  <c r="H49" i="2"/>
  <c r="H43" i="2"/>
  <c r="H39" i="2"/>
  <c r="H47" i="2"/>
  <c r="H46" i="2"/>
  <c r="H48" i="2"/>
  <c r="H45" i="2"/>
  <c r="H44" i="2"/>
  <c r="H42" i="2"/>
  <c r="H41" i="2"/>
  <c r="H40" i="2"/>
  <c r="H32" i="2"/>
  <c r="H31" i="2"/>
  <c r="H30" i="2"/>
  <c r="H38" i="2"/>
  <c r="H33" i="2"/>
  <c r="C10" i="2"/>
  <c r="F10" i="2" s="1"/>
  <c r="H10" i="2" s="1"/>
  <c r="H29" i="2"/>
  <c r="H28" i="2"/>
  <c r="H25" i="2"/>
  <c r="G27" i="2"/>
  <c r="H27" i="2"/>
  <c r="H24" i="2"/>
  <c r="H23" i="2"/>
  <c r="H20" i="2"/>
  <c r="G21" i="2"/>
  <c r="H21" i="2" s="1"/>
  <c r="G22" i="2" s="1"/>
  <c r="H22" i="2" s="1"/>
  <c r="H18" i="2"/>
  <c r="H19" i="2"/>
  <c r="H15" i="2"/>
  <c r="G16" i="2"/>
  <c r="H16" i="2" s="1"/>
  <c r="C23" i="2"/>
  <c r="C19" i="2"/>
  <c r="C20" i="2"/>
  <c r="C15" i="2"/>
  <c r="C14" i="2"/>
  <c r="F14" i="2" s="1"/>
  <c r="H14" i="2" s="1"/>
  <c r="C11" i="2"/>
  <c r="F11" i="2"/>
  <c r="H11" i="2" s="1"/>
  <c r="H35" i="2"/>
</calcChain>
</file>

<file path=xl/sharedStrings.xml><?xml version="1.0" encoding="utf-8"?>
<sst xmlns="http://schemas.openxmlformats.org/spreadsheetml/2006/main" count="101" uniqueCount="65">
  <si>
    <t>Structure/Component</t>
  </si>
  <si>
    <t>Packing Section</t>
  </si>
  <si>
    <t xml:space="preserve">Compressor room / Water reservior </t>
  </si>
  <si>
    <t>Substation Building -2 storied</t>
  </si>
  <si>
    <t>Store Building -2 Storied</t>
  </si>
  <si>
    <t>Maintance Work-shop (180 m²)</t>
  </si>
  <si>
    <t>MS Feeding Bin for Fly Ash ø-5 m. (100 MT Capacity)</t>
  </si>
  <si>
    <t>MS Feeding Bin for Gypsum ø-5 m. (200 MT Capacity)</t>
  </si>
  <si>
    <t>MS Feeding Bin for Limestone ø-5 m. (300 MT Capacity)</t>
  </si>
  <si>
    <t>MS Feeding Bin for Slag  ø-7 m. (450 MT Capacity)</t>
  </si>
  <si>
    <t>Mill House Building / Feeding Foundation</t>
  </si>
  <si>
    <t>Coal shed 2000 MT Capacity</t>
  </si>
  <si>
    <t xml:space="preserve">Security, Vat Office -2 storied </t>
  </si>
  <si>
    <t>Start Date</t>
  </si>
  <si>
    <t>Design Received date</t>
  </si>
  <si>
    <t>Finished Date</t>
  </si>
  <si>
    <t>RM Shed Piling</t>
  </si>
  <si>
    <t>RM Shed upto PL</t>
  </si>
  <si>
    <t>RM Shed Superstructure</t>
  </si>
  <si>
    <t>Qty.</t>
  </si>
  <si>
    <t>UoM</t>
  </si>
  <si>
    <t>Meter</t>
  </si>
  <si>
    <t>Cum</t>
  </si>
  <si>
    <t>Ton</t>
  </si>
  <si>
    <t>Clinker Silo ø-45 m. Pile Foundation (Pile Cap)</t>
  </si>
  <si>
    <t>Clinker Silo ø-45 m. Wall Casting</t>
  </si>
  <si>
    <t>Done</t>
  </si>
  <si>
    <t>Clinker Silo ø-45 m. Roof with steel structure</t>
  </si>
  <si>
    <t>Sqm</t>
  </si>
  <si>
    <t xml:space="preserve">Flyash Silo ø-22 m. Roof </t>
  </si>
  <si>
    <t>Flyash Silo ø-22 m. Piling work (10,000 MT Capacity)</t>
  </si>
  <si>
    <t>Flyash Silo ø-22 m. Wall Casting (10,000 MT Capacity)</t>
  </si>
  <si>
    <t>Cement Silo ø-20 m. Pile Foundation (20,000 MT Capacity)</t>
  </si>
  <si>
    <t>Clinker Silo ø-45 m. Pilling Work (60,000 M.T Capacity)</t>
  </si>
  <si>
    <t>Cement Silo ø-20 m. Piling work (20,000 MT Capacity)</t>
  </si>
  <si>
    <t>Cement Silo ø-20 m. Wall Casting (20,000 MT Capacity)</t>
  </si>
  <si>
    <t>Cement Silo ø-20 m. Roof (20,000 MT Capacity)</t>
  </si>
  <si>
    <t>MS Feeding Bin for Clinker ø-7 m. Foundation (500 MT Capacity)</t>
  </si>
  <si>
    <t>Main Bag House</t>
  </si>
  <si>
    <t>Office Building -6 storied</t>
  </si>
  <si>
    <t>Desire Draft Achievement by dredging/barge mounted long boom excavator</t>
  </si>
  <si>
    <t>Ancillary Works ( Boundary wall, landscaping,levelling and dressing,internal road, drain network</t>
  </si>
  <si>
    <t>Foundation and steel works for support structures</t>
  </si>
  <si>
    <t>33KV Powerline construction and power connection</t>
  </si>
  <si>
    <t>Shore Protection Piling work</t>
  </si>
  <si>
    <t>Shore Protection Pilecap work</t>
  </si>
  <si>
    <t>Shore Protection Retaining Wall</t>
  </si>
  <si>
    <t>N.B:- Eid Ul Fitre Vacation from 1st May,2022 to 15th May,2022 and Eid Ul azha Vacation from 5th July to 20th July,2022</t>
  </si>
  <si>
    <t>Eid Ul Fitre Vacation from 18th April,2023 to 30th April,2023 and Eid Ul azha Vacation from 25th June to 10th July,2023 is considered in the above tentative work schedule</t>
  </si>
  <si>
    <t>Flyash Silo ø-22 m. Pile Cap (10,000 MT Capacity)</t>
  </si>
  <si>
    <t>Cement Silo ø-20 m. Slab and Cone Casting (20,000 MT Capacity)</t>
  </si>
  <si>
    <t>cum</t>
  </si>
  <si>
    <t>Jetty Pile</t>
  </si>
  <si>
    <t>Jetty PileCap</t>
  </si>
  <si>
    <t>Jetty Superstructure</t>
  </si>
  <si>
    <t>Truck workshop -Single Storied</t>
  </si>
  <si>
    <t xml:space="preserve">Coal Mill </t>
  </si>
  <si>
    <t>VRM Substructure and superstructure</t>
  </si>
  <si>
    <t>Clinker Silo ø-45 m. Bottom Slab</t>
  </si>
  <si>
    <t xml:space="preserve">Special Note:- The above Schedule will be possible on the availibility of drawing. </t>
  </si>
  <si>
    <t>5 Meter Holding Wall</t>
  </si>
  <si>
    <t>Duration
(Day)</t>
  </si>
  <si>
    <t>Project Name: Confidence Cement Dhaka Limited, Danga, Narsingdi.</t>
  </si>
  <si>
    <t>Confidence Infrastructure Limited</t>
  </si>
  <si>
    <t>Subject: Tentative Work Programme of 5000 TPD VRM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</si>
</sst>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[$-409]d/mmm/yyyy;@"/>
    <numFmt numFmtId="166" formatCode="[$-409]dd/mmm/yy;@"/>
    <numFmt numFmtId="167" formatCode="[$-409]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mbria"/>
      <family val="1"/>
    </font>
    <font>
      <b/>
      <sz val="14"/>
      <color theme="0"/>
      <name val="Cambria"/>
      <family val="1"/>
    </font>
    <font>
      <sz val="14"/>
      <color theme="1"/>
      <name val="Cambria"/>
      <family val="1"/>
    </font>
    <font>
      <sz val="14"/>
      <name val="Cambria"/>
      <family val="1"/>
    </font>
    <font>
      <sz val="11"/>
      <color theme="1"/>
      <name val="Bookman Old Style"/>
      <family val="1"/>
    </font>
    <font>
      <sz val="8"/>
      <name val="Calibri"/>
      <family val="2"/>
      <scheme val="minor"/>
    </font>
    <font>
      <b/>
      <sz val="11"/>
      <color theme="1"/>
      <name val="Bookman Old Style"/>
      <family val="1"/>
    </font>
    <font>
      <b/>
      <sz val="20"/>
      <color theme="1"/>
      <name val="Cambria"/>
      <family val="1"/>
    </font>
    <font>
      <b/>
      <sz val="15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3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"/>
  <sheetViews>
    <sheetView tabSelected="1" zoomScale="85" zoomScaleNormal="85" workbookViewId="0">
      <selection activeCell="G5" sqref="G5"/>
    </sheetView>
  </sheetViews>
  <sheetFormatPr defaultColWidth="8.7109375" defaultRowHeight="14.25" x14ac:dyDescent="0.25"/>
  <cols>
    <col min="1" max="1" width="4" style="1" customWidth="1"/>
    <col min="2" max="2" width="47.85546875" style="1" customWidth="1"/>
    <col min="3" max="3" width="11.140625" style="13" customWidth="1"/>
    <col min="4" max="4" width="9.28515625" style="13" customWidth="1"/>
    <col min="5" max="5" width="23.5703125" style="16" customWidth="1"/>
    <col min="6" max="6" width="11.7109375" style="2" customWidth="1"/>
    <col min="7" max="7" width="17.28515625" style="16" customWidth="1"/>
    <col min="8" max="8" width="17.42578125" style="16" customWidth="1"/>
    <col min="9" max="16384" width="8.7109375" style="1"/>
  </cols>
  <sheetData>
    <row r="2" spans="2:8" ht="35.25" customHeight="1" x14ac:dyDescent="0.25">
      <c r="B2" s="38" t="s">
        <v>63</v>
      </c>
      <c r="C2" s="38"/>
      <c r="D2" s="38"/>
      <c r="E2" s="38"/>
      <c r="F2" s="38"/>
      <c r="G2" s="38"/>
      <c r="H2" s="38"/>
    </row>
    <row r="3" spans="2:8" ht="21" customHeight="1" x14ac:dyDescent="0.25">
      <c r="B3" s="35" t="s">
        <v>62</v>
      </c>
      <c r="C3" s="35"/>
      <c r="D3" s="35"/>
      <c r="E3" s="35"/>
      <c r="F3" s="35"/>
      <c r="G3" s="35"/>
      <c r="H3" s="35"/>
    </row>
    <row r="4" spans="2:8" ht="30" customHeight="1" x14ac:dyDescent="0.25">
      <c r="B4" s="39" t="s">
        <v>64</v>
      </c>
      <c r="C4" s="39"/>
      <c r="D4" s="39"/>
      <c r="E4" s="39"/>
      <c r="F4" s="39"/>
      <c r="G4" s="39"/>
      <c r="H4" s="39"/>
    </row>
    <row r="5" spans="2:8" ht="30" customHeight="1" x14ac:dyDescent="0.25"/>
    <row r="6" spans="2:8" ht="30" customHeight="1" x14ac:dyDescent="0.25">
      <c r="B6" s="3" t="s">
        <v>0</v>
      </c>
      <c r="C6" s="10" t="s">
        <v>19</v>
      </c>
      <c r="D6" s="10" t="s">
        <v>20</v>
      </c>
      <c r="E6" s="14" t="s">
        <v>14</v>
      </c>
      <c r="F6" s="4" t="s">
        <v>61</v>
      </c>
      <c r="G6" s="17" t="s">
        <v>13</v>
      </c>
      <c r="H6" s="17" t="s">
        <v>15</v>
      </c>
    </row>
    <row r="7" spans="2:8" ht="30" customHeight="1" x14ac:dyDescent="0.25">
      <c r="B7" s="5" t="s">
        <v>44</v>
      </c>
      <c r="C7" s="11">
        <v>15000</v>
      </c>
      <c r="D7" s="11" t="s">
        <v>21</v>
      </c>
      <c r="E7" s="28">
        <v>43459</v>
      </c>
      <c r="F7" s="11">
        <v>140</v>
      </c>
      <c r="G7" s="18">
        <v>44603</v>
      </c>
      <c r="H7" s="18">
        <f t="shared" ref="H7:H13" si="0">G7+F7</f>
        <v>44743</v>
      </c>
    </row>
    <row r="8" spans="2:8" ht="30" customHeight="1" x14ac:dyDescent="0.25">
      <c r="B8" s="5" t="s">
        <v>45</v>
      </c>
      <c r="C8" s="11">
        <v>270</v>
      </c>
      <c r="D8" s="11" t="s">
        <v>21</v>
      </c>
      <c r="E8" s="29">
        <v>43459</v>
      </c>
      <c r="F8" s="11">
        <v>60</v>
      </c>
      <c r="G8" s="18">
        <v>44762</v>
      </c>
      <c r="H8" s="18">
        <f t="shared" si="0"/>
        <v>44822</v>
      </c>
    </row>
    <row r="9" spans="2:8" ht="37.15" customHeight="1" x14ac:dyDescent="0.25">
      <c r="B9" s="5" t="s">
        <v>46</v>
      </c>
      <c r="C9" s="11">
        <v>270</v>
      </c>
      <c r="D9" s="11" t="s">
        <v>21</v>
      </c>
      <c r="E9" s="29">
        <v>43459</v>
      </c>
      <c r="F9" s="11">
        <v>90</v>
      </c>
      <c r="G9" s="18">
        <v>44807</v>
      </c>
      <c r="H9" s="18">
        <f t="shared" si="0"/>
        <v>44897</v>
      </c>
    </row>
    <row r="10" spans="2:8" ht="30" customHeight="1" x14ac:dyDescent="0.25">
      <c r="B10" s="30" t="s">
        <v>16</v>
      </c>
      <c r="C10" s="31">
        <f>542*42</f>
        <v>22764</v>
      </c>
      <c r="D10" s="31" t="s">
        <v>21</v>
      </c>
      <c r="E10" s="32">
        <v>44711</v>
      </c>
      <c r="F10" s="31">
        <f>C10/4/42+15</f>
        <v>150.5</v>
      </c>
      <c r="G10" s="33">
        <v>44719</v>
      </c>
      <c r="H10" s="33">
        <f t="shared" si="0"/>
        <v>44869.5</v>
      </c>
    </row>
    <row r="11" spans="2:8" ht="30" customHeight="1" x14ac:dyDescent="0.25">
      <c r="B11" s="30" t="s">
        <v>17</v>
      </c>
      <c r="C11" s="31">
        <f>170*45*0.25+2000</f>
        <v>3912.5</v>
      </c>
      <c r="D11" s="31" t="s">
        <v>22</v>
      </c>
      <c r="E11" s="32">
        <v>44727</v>
      </c>
      <c r="F11" s="31">
        <f>C11/60</f>
        <v>65.208333333333329</v>
      </c>
      <c r="G11" s="33">
        <v>44844</v>
      </c>
      <c r="H11" s="33">
        <f t="shared" si="0"/>
        <v>44909.208333333336</v>
      </c>
    </row>
    <row r="12" spans="2:8" ht="30" customHeight="1" x14ac:dyDescent="0.25">
      <c r="B12" s="30" t="s">
        <v>60</v>
      </c>
      <c r="C12" s="31"/>
      <c r="D12" s="31"/>
      <c r="E12" s="32"/>
      <c r="F12" s="31">
        <v>60</v>
      </c>
      <c r="G12" s="33">
        <v>44910</v>
      </c>
      <c r="H12" s="33">
        <f t="shared" si="0"/>
        <v>44970</v>
      </c>
    </row>
    <row r="13" spans="2:8" ht="30" customHeight="1" x14ac:dyDescent="0.25">
      <c r="B13" s="30" t="s">
        <v>18</v>
      </c>
      <c r="C13" s="31">
        <v>500</v>
      </c>
      <c r="D13" s="31" t="s">
        <v>23</v>
      </c>
      <c r="E13" s="32">
        <v>44742</v>
      </c>
      <c r="F13" s="34">
        <v>90</v>
      </c>
      <c r="G13" s="33">
        <f>H12-15</f>
        <v>44955</v>
      </c>
      <c r="H13" s="33">
        <f t="shared" si="0"/>
        <v>45045</v>
      </c>
    </row>
    <row r="14" spans="2:8" ht="43.9" customHeight="1" x14ac:dyDescent="0.25">
      <c r="B14" s="6" t="s">
        <v>33</v>
      </c>
      <c r="C14" s="11">
        <f>150*50</f>
        <v>7500</v>
      </c>
      <c r="D14" s="11" t="s">
        <v>21</v>
      </c>
      <c r="E14" s="15" t="s">
        <v>26</v>
      </c>
      <c r="F14" s="11">
        <f>C14/4/42+15+30</f>
        <v>89.642857142857139</v>
      </c>
      <c r="G14" s="18">
        <v>44671</v>
      </c>
      <c r="H14" s="18">
        <f t="shared" ref="H14:H52" si="1">G14+F14</f>
        <v>44760.642857142855</v>
      </c>
    </row>
    <row r="15" spans="2:8" ht="38.450000000000003" customHeight="1" x14ac:dyDescent="0.25">
      <c r="B15" s="5" t="s">
        <v>24</v>
      </c>
      <c r="C15" s="11">
        <f>((3.14*45^2)/4)*2</f>
        <v>3179.25</v>
      </c>
      <c r="D15" s="11" t="s">
        <v>22</v>
      </c>
      <c r="E15" s="29">
        <v>44727</v>
      </c>
      <c r="F15" s="11">
        <v>60</v>
      </c>
      <c r="G15" s="18">
        <v>44742</v>
      </c>
      <c r="H15" s="18">
        <f t="shared" si="1"/>
        <v>44802</v>
      </c>
    </row>
    <row r="16" spans="2:8" ht="36.6" customHeight="1" x14ac:dyDescent="0.25">
      <c r="B16" s="5" t="s">
        <v>25</v>
      </c>
      <c r="C16" s="11">
        <v>4168</v>
      </c>
      <c r="D16" s="11" t="s">
        <v>22</v>
      </c>
      <c r="E16" s="29">
        <v>44742</v>
      </c>
      <c r="F16" s="11">
        <v>105</v>
      </c>
      <c r="G16" s="18">
        <f>H15+15</f>
        <v>44817</v>
      </c>
      <c r="H16" s="18">
        <f t="shared" si="1"/>
        <v>44922</v>
      </c>
    </row>
    <row r="17" spans="2:8" ht="30" customHeight="1" x14ac:dyDescent="0.25">
      <c r="B17" s="5" t="s">
        <v>58</v>
      </c>
      <c r="C17" s="11"/>
      <c r="D17" s="11"/>
      <c r="E17" s="29">
        <v>44728</v>
      </c>
      <c r="F17" s="11">
        <v>30</v>
      </c>
      <c r="G17" s="18">
        <v>44834</v>
      </c>
      <c r="H17" s="18">
        <f t="shared" ref="H17" si="2">G17+F17</f>
        <v>44864</v>
      </c>
    </row>
    <row r="18" spans="2:8" ht="42" customHeight="1" x14ac:dyDescent="0.25">
      <c r="B18" s="5" t="s">
        <v>27</v>
      </c>
      <c r="C18" s="11">
        <v>1589.625</v>
      </c>
      <c r="D18" s="11" t="s">
        <v>28</v>
      </c>
      <c r="E18" s="29">
        <v>44743</v>
      </c>
      <c r="F18" s="11">
        <v>60</v>
      </c>
      <c r="G18" s="18">
        <v>44931</v>
      </c>
      <c r="H18" s="18">
        <f t="shared" si="1"/>
        <v>44991</v>
      </c>
    </row>
    <row r="19" spans="2:8" ht="42" customHeight="1" x14ac:dyDescent="0.25">
      <c r="B19" s="6" t="s">
        <v>30</v>
      </c>
      <c r="C19" s="11">
        <f>76*50</f>
        <v>3800</v>
      </c>
      <c r="D19" s="11" t="s">
        <v>21</v>
      </c>
      <c r="E19" s="15" t="s">
        <v>26</v>
      </c>
      <c r="F19" s="11">
        <v>65</v>
      </c>
      <c r="G19" s="18">
        <v>44671</v>
      </c>
      <c r="H19" s="18">
        <f t="shared" si="1"/>
        <v>44736</v>
      </c>
    </row>
    <row r="20" spans="2:8" ht="39" customHeight="1" x14ac:dyDescent="0.25">
      <c r="B20" s="6" t="s">
        <v>49</v>
      </c>
      <c r="C20" s="11">
        <f>((3.14*22^2)/4)*1.2</f>
        <v>455.928</v>
      </c>
      <c r="D20" s="11" t="s">
        <v>22</v>
      </c>
      <c r="E20" s="29">
        <v>44722</v>
      </c>
      <c r="F20" s="11">
        <v>60</v>
      </c>
      <c r="G20" s="18">
        <v>44727</v>
      </c>
      <c r="H20" s="18">
        <f t="shared" si="1"/>
        <v>44787</v>
      </c>
    </row>
    <row r="21" spans="2:8" ht="39" customHeight="1" x14ac:dyDescent="0.25">
      <c r="B21" s="6" t="s">
        <v>31</v>
      </c>
      <c r="C21" s="11">
        <v>2150</v>
      </c>
      <c r="D21" s="11" t="s">
        <v>22</v>
      </c>
      <c r="E21" s="29">
        <v>44788</v>
      </c>
      <c r="F21" s="11">
        <v>45</v>
      </c>
      <c r="G21" s="18">
        <f>H20+7</f>
        <v>44794</v>
      </c>
      <c r="H21" s="18">
        <f t="shared" si="1"/>
        <v>44839</v>
      </c>
    </row>
    <row r="22" spans="2:8" ht="38.450000000000003" customHeight="1" x14ac:dyDescent="0.25">
      <c r="B22" s="6" t="s">
        <v>29</v>
      </c>
      <c r="C22" s="12">
        <v>379.94</v>
      </c>
      <c r="D22" s="12" t="s">
        <v>28</v>
      </c>
      <c r="E22" s="29">
        <v>44804</v>
      </c>
      <c r="F22" s="11">
        <v>45</v>
      </c>
      <c r="G22" s="18">
        <f>H21+7</f>
        <v>44846</v>
      </c>
      <c r="H22" s="18">
        <f t="shared" si="1"/>
        <v>44891</v>
      </c>
    </row>
    <row r="23" spans="2:8" ht="46.9" customHeight="1" x14ac:dyDescent="0.25">
      <c r="B23" s="6" t="s">
        <v>34</v>
      </c>
      <c r="C23" s="11">
        <f>196*55</f>
        <v>10780</v>
      </c>
      <c r="D23" s="11" t="s">
        <v>21</v>
      </c>
      <c r="E23" s="29">
        <v>44666</v>
      </c>
      <c r="F23" s="11">
        <v>60</v>
      </c>
      <c r="G23" s="18">
        <v>44676</v>
      </c>
      <c r="H23" s="18">
        <f t="shared" si="1"/>
        <v>44736</v>
      </c>
    </row>
    <row r="24" spans="2:8" ht="40.9" customHeight="1" x14ac:dyDescent="0.25">
      <c r="B24" s="6" t="s">
        <v>32</v>
      </c>
      <c r="C24" s="11">
        <v>335</v>
      </c>
      <c r="D24" s="11" t="s">
        <v>22</v>
      </c>
      <c r="E24" s="29">
        <v>44722</v>
      </c>
      <c r="F24" s="11">
        <v>45</v>
      </c>
      <c r="G24" s="18">
        <v>44727</v>
      </c>
      <c r="H24" s="18">
        <f t="shared" si="1"/>
        <v>44772</v>
      </c>
    </row>
    <row r="25" spans="2:8" ht="46.9" customHeight="1" x14ac:dyDescent="0.25">
      <c r="B25" s="6" t="s">
        <v>35</v>
      </c>
      <c r="C25" s="11">
        <v>3700</v>
      </c>
      <c r="D25" s="11" t="s">
        <v>22</v>
      </c>
      <c r="E25" s="29">
        <v>44722</v>
      </c>
      <c r="F25" s="11">
        <v>90</v>
      </c>
      <c r="G25" s="18">
        <v>44774</v>
      </c>
      <c r="H25" s="18">
        <f t="shared" si="1"/>
        <v>44864</v>
      </c>
    </row>
    <row r="26" spans="2:8" ht="45.6" customHeight="1" x14ac:dyDescent="0.25">
      <c r="B26" s="6" t="s">
        <v>50</v>
      </c>
      <c r="C26" s="11">
        <v>1500</v>
      </c>
      <c r="D26" s="11" t="s">
        <v>51</v>
      </c>
      <c r="E26" s="29">
        <v>44722</v>
      </c>
      <c r="F26" s="11">
        <v>60</v>
      </c>
      <c r="G26" s="18">
        <v>44870</v>
      </c>
      <c r="H26" s="18">
        <f t="shared" si="1"/>
        <v>44930</v>
      </c>
    </row>
    <row r="27" spans="2:8" ht="38.450000000000003" customHeight="1" x14ac:dyDescent="0.25">
      <c r="B27" s="6" t="s">
        <v>36</v>
      </c>
      <c r="C27" s="11">
        <v>315</v>
      </c>
      <c r="D27" s="12" t="s">
        <v>28</v>
      </c>
      <c r="E27" s="29">
        <v>44727</v>
      </c>
      <c r="F27" s="8">
        <v>70</v>
      </c>
      <c r="G27" s="18">
        <f>H25+7</f>
        <v>44871</v>
      </c>
      <c r="H27" s="18">
        <f t="shared" si="1"/>
        <v>44941</v>
      </c>
    </row>
    <row r="28" spans="2:8" ht="30" customHeight="1" x14ac:dyDescent="0.25">
      <c r="B28" s="6" t="s">
        <v>37</v>
      </c>
      <c r="C28" s="12">
        <v>1500</v>
      </c>
      <c r="D28" s="12" t="s">
        <v>21</v>
      </c>
      <c r="E28" s="29">
        <v>44727</v>
      </c>
      <c r="F28" s="9">
        <v>90</v>
      </c>
      <c r="G28" s="18">
        <v>44743</v>
      </c>
      <c r="H28" s="18">
        <f t="shared" si="1"/>
        <v>44833</v>
      </c>
    </row>
    <row r="29" spans="2:8" ht="40.9" customHeight="1" x14ac:dyDescent="0.25">
      <c r="B29" s="6" t="s">
        <v>9</v>
      </c>
      <c r="C29" s="12">
        <v>1500</v>
      </c>
      <c r="D29" s="12" t="s">
        <v>21</v>
      </c>
      <c r="E29" s="29">
        <v>44727</v>
      </c>
      <c r="F29" s="9">
        <v>90</v>
      </c>
      <c r="G29" s="18">
        <v>44743</v>
      </c>
      <c r="H29" s="18">
        <f t="shared" si="1"/>
        <v>44833</v>
      </c>
    </row>
    <row r="30" spans="2:8" ht="30" customHeight="1" x14ac:dyDescent="0.25">
      <c r="B30" s="6" t="s">
        <v>8</v>
      </c>
      <c r="C30" s="12">
        <v>1500</v>
      </c>
      <c r="D30" s="12" t="s">
        <v>21</v>
      </c>
      <c r="E30" s="29">
        <v>44727</v>
      </c>
      <c r="F30" s="9">
        <v>90</v>
      </c>
      <c r="G30" s="18">
        <v>44743</v>
      </c>
      <c r="H30" s="18">
        <f t="shared" si="1"/>
        <v>44833</v>
      </c>
    </row>
    <row r="31" spans="2:8" ht="30" customHeight="1" x14ac:dyDescent="0.25">
      <c r="B31" s="6" t="s">
        <v>7</v>
      </c>
      <c r="C31" s="12">
        <v>1500</v>
      </c>
      <c r="D31" s="12" t="s">
        <v>21</v>
      </c>
      <c r="E31" s="29">
        <v>44727</v>
      </c>
      <c r="F31" s="9">
        <v>90</v>
      </c>
      <c r="G31" s="18">
        <v>44743</v>
      </c>
      <c r="H31" s="18">
        <f t="shared" si="1"/>
        <v>44833</v>
      </c>
    </row>
    <row r="32" spans="2:8" ht="30" customHeight="1" x14ac:dyDescent="0.25">
      <c r="B32" s="6" t="s">
        <v>6</v>
      </c>
      <c r="C32" s="12">
        <v>1500</v>
      </c>
      <c r="D32" s="12" t="s">
        <v>21</v>
      </c>
      <c r="E32" s="29">
        <v>44727</v>
      </c>
      <c r="F32" s="9">
        <v>90</v>
      </c>
      <c r="G32" s="18">
        <v>44743</v>
      </c>
      <c r="H32" s="18">
        <f t="shared" si="1"/>
        <v>44833</v>
      </c>
    </row>
    <row r="33" spans="2:8" ht="30" customHeight="1" x14ac:dyDescent="0.25">
      <c r="B33" s="6" t="s">
        <v>57</v>
      </c>
      <c r="C33" s="11">
        <v>1000</v>
      </c>
      <c r="D33" s="11" t="s">
        <v>22</v>
      </c>
      <c r="E33" s="29">
        <v>44788</v>
      </c>
      <c r="F33" s="9">
        <v>75</v>
      </c>
      <c r="G33" s="18">
        <v>44805</v>
      </c>
      <c r="H33" s="18">
        <f t="shared" si="1"/>
        <v>44880</v>
      </c>
    </row>
    <row r="34" spans="2:8" ht="30" customHeight="1" x14ac:dyDescent="0.25">
      <c r="B34" s="23" t="s">
        <v>40</v>
      </c>
      <c r="C34" s="24"/>
      <c r="D34" s="24"/>
      <c r="E34" s="25"/>
      <c r="F34" s="26">
        <v>30</v>
      </c>
      <c r="G34" s="27">
        <v>44880</v>
      </c>
      <c r="H34" s="27">
        <f t="shared" si="1"/>
        <v>44910</v>
      </c>
    </row>
    <row r="35" spans="2:8" ht="30" customHeight="1" x14ac:dyDescent="0.25">
      <c r="B35" s="23" t="s">
        <v>52</v>
      </c>
      <c r="C35" s="24">
        <v>1800</v>
      </c>
      <c r="D35" s="24" t="s">
        <v>22</v>
      </c>
      <c r="E35" s="25" t="s">
        <v>26</v>
      </c>
      <c r="F35" s="26">
        <v>40</v>
      </c>
      <c r="G35" s="27">
        <v>44915</v>
      </c>
      <c r="H35" s="27">
        <f t="shared" si="1"/>
        <v>44955</v>
      </c>
    </row>
    <row r="36" spans="2:8" ht="30" customHeight="1" x14ac:dyDescent="0.25">
      <c r="B36" s="23" t="s">
        <v>53</v>
      </c>
      <c r="C36" s="24"/>
      <c r="D36" s="24"/>
      <c r="E36" s="25"/>
      <c r="F36" s="26">
        <v>90</v>
      </c>
      <c r="G36" s="27">
        <v>44941</v>
      </c>
      <c r="H36" s="27">
        <f>G36+F36</f>
        <v>45031</v>
      </c>
    </row>
    <row r="37" spans="2:8" ht="30" customHeight="1" x14ac:dyDescent="0.25">
      <c r="B37" s="23" t="s">
        <v>54</v>
      </c>
      <c r="C37" s="24"/>
      <c r="D37" s="24"/>
      <c r="E37" s="25"/>
      <c r="F37" s="26">
        <v>45</v>
      </c>
      <c r="G37" s="27">
        <f>H36-5</f>
        <v>45026</v>
      </c>
      <c r="H37" s="27">
        <f>G37+45</f>
        <v>45071</v>
      </c>
    </row>
    <row r="38" spans="2:8" ht="30" customHeight="1" x14ac:dyDescent="0.25">
      <c r="B38" s="5" t="s">
        <v>10</v>
      </c>
      <c r="C38" s="11">
        <v>1500</v>
      </c>
      <c r="D38" s="11" t="s">
        <v>22</v>
      </c>
      <c r="E38" s="29">
        <v>44788</v>
      </c>
      <c r="F38" s="9">
        <v>120</v>
      </c>
      <c r="G38" s="18">
        <v>44835</v>
      </c>
      <c r="H38" s="18">
        <f t="shared" si="1"/>
        <v>44955</v>
      </c>
    </row>
    <row r="39" spans="2:8" ht="30" customHeight="1" x14ac:dyDescent="0.25">
      <c r="B39" s="5" t="s">
        <v>38</v>
      </c>
      <c r="C39" s="11">
        <v>1600</v>
      </c>
      <c r="D39" s="11" t="s">
        <v>22</v>
      </c>
      <c r="E39" s="29">
        <v>44788</v>
      </c>
      <c r="F39" s="9">
        <v>120</v>
      </c>
      <c r="G39" s="18">
        <v>44835</v>
      </c>
      <c r="H39" s="18">
        <f t="shared" si="1"/>
        <v>44955</v>
      </c>
    </row>
    <row r="40" spans="2:8" ht="30" customHeight="1" x14ac:dyDescent="0.25">
      <c r="B40" s="5" t="s">
        <v>56</v>
      </c>
      <c r="C40" s="11">
        <v>1200</v>
      </c>
      <c r="D40" s="11" t="s">
        <v>22</v>
      </c>
      <c r="E40" s="29">
        <v>44788</v>
      </c>
      <c r="F40" s="9">
        <v>240</v>
      </c>
      <c r="G40" s="18">
        <v>44835</v>
      </c>
      <c r="H40" s="18">
        <f t="shared" si="1"/>
        <v>45075</v>
      </c>
    </row>
    <row r="41" spans="2:8" ht="30" customHeight="1" x14ac:dyDescent="0.25">
      <c r="B41" s="5" t="s">
        <v>1</v>
      </c>
      <c r="C41" s="11">
        <v>2100</v>
      </c>
      <c r="D41" s="11" t="s">
        <v>22</v>
      </c>
      <c r="E41" s="29">
        <v>44788</v>
      </c>
      <c r="F41" s="9">
        <v>120</v>
      </c>
      <c r="G41" s="18">
        <v>44835</v>
      </c>
      <c r="H41" s="18">
        <f t="shared" si="1"/>
        <v>44955</v>
      </c>
    </row>
    <row r="42" spans="2:8" ht="30" customHeight="1" x14ac:dyDescent="0.25">
      <c r="B42" s="7" t="s">
        <v>2</v>
      </c>
      <c r="C42" s="11">
        <v>750</v>
      </c>
      <c r="D42" s="11" t="s">
        <v>22</v>
      </c>
      <c r="E42" s="29">
        <v>44819</v>
      </c>
      <c r="F42" s="9">
        <v>90</v>
      </c>
      <c r="G42" s="18">
        <v>44880</v>
      </c>
      <c r="H42" s="18">
        <f t="shared" si="1"/>
        <v>44970</v>
      </c>
    </row>
    <row r="43" spans="2:8" ht="30" customHeight="1" x14ac:dyDescent="0.25">
      <c r="B43" s="5" t="s">
        <v>39</v>
      </c>
      <c r="C43" s="11">
        <v>3000</v>
      </c>
      <c r="D43" s="11" t="s">
        <v>22</v>
      </c>
      <c r="E43" s="15" t="s">
        <v>26</v>
      </c>
      <c r="F43" s="8">
        <v>180</v>
      </c>
      <c r="G43" s="18">
        <v>44691</v>
      </c>
      <c r="H43" s="18">
        <f t="shared" si="1"/>
        <v>44871</v>
      </c>
    </row>
    <row r="44" spans="2:8" ht="30" customHeight="1" x14ac:dyDescent="0.25">
      <c r="B44" s="5" t="s">
        <v>3</v>
      </c>
      <c r="C44" s="11">
        <v>1450</v>
      </c>
      <c r="D44" s="11" t="s">
        <v>22</v>
      </c>
      <c r="E44" s="29">
        <v>44824</v>
      </c>
      <c r="F44" s="8">
        <v>100</v>
      </c>
      <c r="G44" s="18">
        <v>44895</v>
      </c>
      <c r="H44" s="18">
        <f t="shared" si="1"/>
        <v>44995</v>
      </c>
    </row>
    <row r="45" spans="2:8" ht="37.9" customHeight="1" x14ac:dyDescent="0.25">
      <c r="B45" s="5" t="s">
        <v>4</v>
      </c>
      <c r="C45" s="11">
        <v>1050</v>
      </c>
      <c r="D45" s="11" t="s">
        <v>22</v>
      </c>
      <c r="E45" s="29">
        <v>44793</v>
      </c>
      <c r="F45" s="8">
        <v>90</v>
      </c>
      <c r="G45" s="18">
        <v>44805</v>
      </c>
      <c r="H45" s="18">
        <f t="shared" si="1"/>
        <v>44895</v>
      </c>
    </row>
    <row r="46" spans="2:8" ht="40.15" customHeight="1" x14ac:dyDescent="0.25">
      <c r="B46" s="5" t="s">
        <v>55</v>
      </c>
      <c r="C46" s="11">
        <v>1200</v>
      </c>
      <c r="D46" s="11" t="s">
        <v>22</v>
      </c>
      <c r="E46" s="29">
        <v>44824</v>
      </c>
      <c r="F46" s="8">
        <v>75</v>
      </c>
      <c r="G46" s="18">
        <v>44915</v>
      </c>
      <c r="H46" s="18">
        <f t="shared" si="1"/>
        <v>44990</v>
      </c>
    </row>
    <row r="47" spans="2:8" ht="60.6" customHeight="1" x14ac:dyDescent="0.25">
      <c r="B47" s="5" t="s">
        <v>12</v>
      </c>
      <c r="C47" s="11">
        <v>900</v>
      </c>
      <c r="D47" s="11" t="s">
        <v>22</v>
      </c>
      <c r="E47" s="29">
        <v>44824</v>
      </c>
      <c r="F47" s="8">
        <v>75</v>
      </c>
      <c r="G47" s="18">
        <v>44915</v>
      </c>
      <c r="H47" s="18">
        <f t="shared" si="1"/>
        <v>44990</v>
      </c>
    </row>
    <row r="48" spans="2:8" ht="18" x14ac:dyDescent="0.25">
      <c r="B48" s="5" t="s">
        <v>11</v>
      </c>
      <c r="C48" s="11">
        <v>1200</v>
      </c>
      <c r="D48" s="11" t="s">
        <v>22</v>
      </c>
      <c r="E48" s="29">
        <v>44834</v>
      </c>
      <c r="F48" s="9">
        <v>120</v>
      </c>
      <c r="G48" s="18">
        <v>44896</v>
      </c>
      <c r="H48" s="18">
        <f t="shared" si="1"/>
        <v>45016</v>
      </c>
    </row>
    <row r="49" spans="2:8" ht="18" x14ac:dyDescent="0.25">
      <c r="B49" s="5" t="s">
        <v>5</v>
      </c>
      <c r="C49" s="11">
        <v>450</v>
      </c>
      <c r="D49" s="11" t="s">
        <v>22</v>
      </c>
      <c r="E49" s="29">
        <v>44824</v>
      </c>
      <c r="F49" s="8">
        <v>90</v>
      </c>
      <c r="G49" s="18">
        <v>44737</v>
      </c>
      <c r="H49" s="18">
        <f t="shared" si="1"/>
        <v>44827</v>
      </c>
    </row>
    <row r="50" spans="2:8" s="19" customFormat="1" ht="19.899999999999999" customHeight="1" x14ac:dyDescent="0.25">
      <c r="B50" s="6" t="s">
        <v>43</v>
      </c>
      <c r="C50" s="11"/>
      <c r="D50" s="11"/>
      <c r="E50" s="15"/>
      <c r="F50" s="8">
        <v>360</v>
      </c>
      <c r="G50" s="18">
        <v>44805</v>
      </c>
      <c r="H50" s="18">
        <f t="shared" si="1"/>
        <v>45165</v>
      </c>
    </row>
    <row r="51" spans="2:8" s="19" customFormat="1" ht="36" customHeight="1" x14ac:dyDescent="0.25">
      <c r="B51" s="6" t="s">
        <v>42</v>
      </c>
      <c r="C51" s="11"/>
      <c r="D51" s="11"/>
      <c r="E51" s="15"/>
      <c r="F51" s="8">
        <v>150</v>
      </c>
      <c r="G51" s="18">
        <v>44834</v>
      </c>
      <c r="H51" s="18">
        <f t="shared" si="1"/>
        <v>44984</v>
      </c>
    </row>
    <row r="52" spans="2:8" s="19" customFormat="1" ht="29.45" customHeight="1" x14ac:dyDescent="0.25">
      <c r="B52" s="6" t="s">
        <v>41</v>
      </c>
      <c r="C52" s="11"/>
      <c r="D52" s="11"/>
      <c r="E52" s="15"/>
      <c r="F52" s="8">
        <v>370</v>
      </c>
      <c r="G52" s="18">
        <v>44652</v>
      </c>
      <c r="H52" s="18">
        <f t="shared" si="1"/>
        <v>45022</v>
      </c>
    </row>
    <row r="53" spans="2:8" s="19" customFormat="1" ht="19.899999999999999" customHeight="1" x14ac:dyDescent="0.25">
      <c r="B53" s="1"/>
      <c r="C53" s="13"/>
      <c r="D53" s="13"/>
      <c r="E53" s="16"/>
      <c r="F53" s="2"/>
      <c r="G53" s="16"/>
      <c r="H53" s="16"/>
    </row>
    <row r="54" spans="2:8" s="19" customFormat="1" ht="19.899999999999999" customHeight="1" x14ac:dyDescent="0.25">
      <c r="B54" s="1"/>
      <c r="C54" s="13"/>
      <c r="D54" s="13"/>
      <c r="E54" s="16"/>
      <c r="F54" s="2"/>
      <c r="G54" s="16"/>
      <c r="H54" s="16"/>
    </row>
    <row r="55" spans="2:8" s="19" customFormat="1" ht="19.899999999999999" customHeight="1" x14ac:dyDescent="0.25">
      <c r="B55" s="36" t="s">
        <v>47</v>
      </c>
      <c r="C55" s="36"/>
      <c r="D55" s="36"/>
      <c r="E55" s="36"/>
      <c r="F55" s="36"/>
      <c r="G55" s="36"/>
      <c r="H55" s="36"/>
    </row>
    <row r="56" spans="2:8" ht="15" x14ac:dyDescent="0.25">
      <c r="B56" s="37" t="s">
        <v>48</v>
      </c>
      <c r="C56" s="37"/>
      <c r="D56" s="37"/>
      <c r="E56" s="37"/>
      <c r="F56" s="37"/>
      <c r="G56" s="37"/>
      <c r="H56" s="37"/>
    </row>
    <row r="57" spans="2:8" ht="15" x14ac:dyDescent="0.25">
      <c r="B57" s="37" t="s">
        <v>59</v>
      </c>
      <c r="C57" s="37"/>
      <c r="D57" s="37"/>
      <c r="E57" s="37"/>
      <c r="F57" s="37"/>
      <c r="G57" s="37"/>
      <c r="H57" s="37"/>
    </row>
    <row r="58" spans="2:8" ht="15" x14ac:dyDescent="0.25">
      <c r="B58" s="19"/>
      <c r="C58" s="20"/>
      <c r="D58" s="20"/>
      <c r="E58" s="21"/>
      <c r="F58" s="22"/>
      <c r="G58" s="21"/>
      <c r="H58" s="21"/>
    </row>
    <row r="59" spans="2:8" ht="15" x14ac:dyDescent="0.25">
      <c r="B59" s="19"/>
      <c r="C59" s="20"/>
      <c r="D59" s="20"/>
      <c r="E59" s="21"/>
      <c r="F59" s="22"/>
      <c r="G59" s="21"/>
      <c r="H59" s="21"/>
    </row>
    <row r="60" spans="2:8" ht="15" x14ac:dyDescent="0.25">
      <c r="B60" s="19"/>
      <c r="C60" s="20"/>
      <c r="D60" s="20"/>
      <c r="E60" s="21"/>
      <c r="F60" s="22"/>
      <c r="G60" s="21"/>
      <c r="H60" s="21"/>
    </row>
  </sheetData>
  <autoFilter ref="B6:H53"/>
  <mergeCells count="6">
    <mergeCell ref="B2:H2"/>
    <mergeCell ref="B4:H4"/>
    <mergeCell ref="B55:H55"/>
    <mergeCell ref="B56:H56"/>
    <mergeCell ref="B57:H57"/>
    <mergeCell ref="B3:H3"/>
  </mergeCells>
  <phoneticPr fontId="7" type="noConversion"/>
  <pageMargins left="0.2" right="0.2" top="0.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ismail - [2010]</cp:lastModifiedBy>
  <cp:lastPrinted>2022-06-27T12:08:21Z</cp:lastPrinted>
  <dcterms:created xsi:type="dcterms:W3CDTF">2022-01-07T05:52:03Z</dcterms:created>
  <dcterms:modified xsi:type="dcterms:W3CDTF">2022-06-27T12:44:35Z</dcterms:modified>
</cp:coreProperties>
</file>