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ofofer\Downloads\"/>
    </mc:Choice>
  </mc:AlternateContent>
  <bookViews>
    <workbookView xWindow="0" yWindow="0" windowWidth="15330" windowHeight="7485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I131" i="2" l="1"/>
  <c r="I122" i="2"/>
  <c r="I123" i="2"/>
  <c r="I124" i="2"/>
  <c r="I125" i="2"/>
  <c r="I126" i="2"/>
  <c r="I127" i="2"/>
  <c r="I128" i="2"/>
  <c r="I129" i="2"/>
  <c r="I130" i="2"/>
  <c r="I121" i="2"/>
  <c r="E123" i="2" l="1"/>
  <c r="E124" i="2"/>
  <c r="E125" i="2"/>
  <c r="E127" i="2"/>
  <c r="E128" i="2"/>
  <c r="E129" i="2"/>
  <c r="E131" i="2"/>
  <c r="E121" i="2"/>
  <c r="D122" i="2"/>
  <c r="E122" i="2" s="1"/>
  <c r="D123" i="2"/>
  <c r="D124" i="2"/>
  <c r="D125" i="2"/>
  <c r="D126" i="2"/>
  <c r="E126" i="2" s="1"/>
  <c r="D127" i="2"/>
  <c r="D128" i="2"/>
  <c r="D129" i="2"/>
  <c r="D130" i="2"/>
  <c r="E130" i="2" s="1"/>
  <c r="D131" i="2"/>
  <c r="D121" i="2"/>
  <c r="C114" i="2"/>
  <c r="C113" i="2"/>
  <c r="C112" i="2"/>
  <c r="C105" i="2"/>
  <c r="C106" i="2"/>
  <c r="C107" i="2"/>
  <c r="C108" i="2"/>
  <c r="C109" i="2"/>
  <c r="C110" i="2"/>
  <c r="C111" i="2"/>
</calcChain>
</file>

<file path=xl/sharedStrings.xml><?xml version="1.0" encoding="utf-8"?>
<sst xmlns="http://schemas.openxmlformats.org/spreadsheetml/2006/main" count="88" uniqueCount="83">
  <si>
    <t>Střední průmyslová škola elektrotechnická Havířov</t>
  </si>
  <si>
    <t>Zpráva o měření</t>
  </si>
  <si>
    <r>
      <t>Třída:</t>
    </r>
    <r>
      <rPr>
        <sz val="10"/>
        <rFont val="Arial"/>
        <charset val="238"/>
      </rPr>
      <t xml:space="preserve"> 4.C</t>
    </r>
  </si>
  <si>
    <r>
      <t>Skupina:</t>
    </r>
    <r>
      <rPr>
        <sz val="10"/>
        <rFont val="Arial"/>
        <charset val="238"/>
      </rPr>
      <t xml:space="preserve"> 1</t>
    </r>
  </si>
  <si>
    <t>Název úlohy:</t>
  </si>
  <si>
    <t>Zpráva číslo: 3</t>
  </si>
  <si>
    <t>Nf - zesilovač</t>
  </si>
  <si>
    <t>Den: 9.4.2021</t>
  </si>
  <si>
    <t>Schéma zapojení:</t>
  </si>
  <si>
    <t>Seznam měřících přístrojů:</t>
  </si>
  <si>
    <t>Jméno učitele:</t>
  </si>
  <si>
    <t xml:space="preserve"> Ing. Eva Kamínková</t>
  </si>
  <si>
    <r>
      <t>Jméno:</t>
    </r>
    <r>
      <rPr>
        <sz val="10"/>
        <rFont val="Arial CE"/>
        <family val="2"/>
        <charset val="238"/>
      </rPr>
      <t xml:space="preserve"> </t>
    </r>
  </si>
  <si>
    <t>Známka:</t>
  </si>
  <si>
    <t>Zadání :</t>
  </si>
  <si>
    <t>Pro nf zesilovač s těmito parametry RS = 200 kΩ, RF = 800 kΩ, CS = 40 nF, CF = 10 pF vpočtěte zesílení, zisk, dolní a horní mezní frekvenci.</t>
  </si>
  <si>
    <t>Proměřte tyto charakteristiky nf zesilovače:</t>
  </si>
  <si>
    <t>1. převodní</t>
  </si>
  <si>
    <t>2. frekvenční ziskovou</t>
  </si>
  <si>
    <t>3. frekvenční fázovou</t>
  </si>
  <si>
    <t>Teoretický rozbor:</t>
  </si>
  <si>
    <t>Ideální operační zesilovač má následující vlastnosti:</t>
  </si>
  <si>
    <t>1. nekonečně velké napěťové zesílení (A = ∞),</t>
  </si>
  <si>
    <t>2. nekonečně velký vstupní odpor (Rin = ∞),</t>
  </si>
  <si>
    <t>3. nulový výstupní odpor (Rout= 0),</t>
  </si>
  <si>
    <t>4. nulové výstupní napětí (Uout = 0) při rovnosti napětí na vstupech (U+ = U- ), ovšem z matematického modelu má ideální OZ jen jediný (invertující) vstup.</t>
  </si>
  <si>
    <t>5. nekonečně velká šířka pásma (nulové zpoždění signálu procházejícího zesilovačem)</t>
  </si>
  <si>
    <t>6. nekonečná vstupní impedance</t>
  </si>
  <si>
    <t>7. nulová výstupní impedance</t>
  </si>
  <si>
    <t>8. nekonečnou šířku pásma (zesiluje od nulové do nekonečné frekvence)</t>
  </si>
  <si>
    <t>9. nulový šum</t>
  </si>
  <si>
    <t>10. nulové offsetové napětí (jsou-li napětí na vstupech shodná, je na výstupu skutečně přesně nulové napětí)</t>
  </si>
  <si>
    <t>11. žádný z parametrů nezávisí na teplotě</t>
  </si>
  <si>
    <t>Skutečný operační zesilovač</t>
  </si>
  <si>
    <t>Zisk není nekonečný – projevuje se to zejména v obvodech, které mají mít zisk blížící se vnitřnímu zisku OZ</t>
  </si>
  <si>
    <t>Vstupní odpor není nekonečný – to omezuje maximální použitelné odpory zpětnovazebních obvodů</t>
  </si>
  <si>
    <t>Nenulový výstupní odpor – zpravidla nehraje roli, protože dříve se projeví výkonové limity součástky</t>
  </si>
  <si>
    <t>Nenulový vstupní proud – do vstupů teče řádově desítka nA u bipolárních a jednotky pikoampér u unipolárních OZ</t>
  </si>
  <si>
    <t>Nenulové offsetové napětí – při shodě napětí na vstupu není nulové napětí na výstupu. U přesných obvodů se musí offset kompenzovat vnějšími součástkami nebo má OZ speciální kompenzační vstupy</t>
  </si>
  <si>
    <t>Vzorce:</t>
  </si>
  <si>
    <t>Au = RF / RS</t>
  </si>
  <si>
    <t>au = 20.log(Au)</t>
  </si>
  <si>
    <t>fD = 1/2πRSCS</t>
  </si>
  <si>
    <t>fH= 1/2πRFCF</t>
  </si>
  <si>
    <t>Postup měření:</t>
  </si>
  <si>
    <t>1. Převodní charakteristika: U2 = f(U1)</t>
  </si>
  <si>
    <t>Na generátoru nastavte referenční kmitočet 1 kHz. Budící signál z generátoru zvyšujte od 0 V až do přebuzení zesilovače,</t>
  </si>
  <si>
    <t xml:space="preserve"> (pozorujte na osciloskopu). Odečítejte hodnoty výstupního napětí. Z naměřených hodnot sestrojte graf.</t>
  </si>
  <si>
    <t>2. Frekvenční zisková charakteristika: au = f(f)</t>
  </si>
  <si>
    <t xml:space="preserve">Při referenčním kmitočtu 1 kHz zvyšujte na generátoru velikost budícího signálu a na osciloskopu pozorujte, </t>
  </si>
  <si>
    <t>zda dojde k přebuzení zesilovače. V případě, že dojde, poznamenejte si maximální možnou hodnotu budícího signálu,</t>
  </si>
  <si>
    <t xml:space="preserve"> při níž ještě není zesilovač přebuzen. Na generátoru nastavte hodnotu napětí o něco nižší.</t>
  </si>
  <si>
    <t xml:space="preserve"> Nastavujte hodnoty kmitočtu budícího signálu v akustickém pásmu a při udržování konstantní hodnoty vstupního napětí měřte hodnotu napětí na výstupu.</t>
  </si>
  <si>
    <t>Z naměřených hodnot vypočtěte zisk zesilovače. Vyneste frekvenční ziskovou charakteristiku a pokles o 3 dB.</t>
  </si>
  <si>
    <t>3. Frekvenční fázová charakteristika: φ= f(f)</t>
  </si>
  <si>
    <t>Na generátoru nastavte hodnotu napětí o něco nižší než je hodnota, při níž dojde k přebuzení zesilovače.</t>
  </si>
  <si>
    <t xml:space="preserve"> Nastavujte hodnoty kmitočtu budícího signálu v akustickém pásmu a při udržování konstantní hodnoty vstupního napětí odečítejte na </t>
  </si>
  <si>
    <t>Vypočtěte φ = 360 * (AB/AC). Sestrojte charakteristiku φ= f(f) .</t>
  </si>
  <si>
    <t>Tabulky:</t>
  </si>
  <si>
    <t>Převodní charakteristika:</t>
  </si>
  <si>
    <t>f = 1 kHz</t>
  </si>
  <si>
    <t>U1[V]</t>
  </si>
  <si>
    <t>U2[V]</t>
  </si>
  <si>
    <t>Au [-]</t>
  </si>
  <si>
    <t>Frekvenční zisková a fázová charakteristika:</t>
  </si>
  <si>
    <t>U1= konst.</t>
  </si>
  <si>
    <t>f [Hz]</t>
  </si>
  <si>
    <t xml:space="preserve"> -3 [dB]</t>
  </si>
  <si>
    <t xml:space="preserve"> AB[d]</t>
  </si>
  <si>
    <t xml:space="preserve"> AC[d]</t>
  </si>
  <si>
    <t xml:space="preserve"> φ[°]</t>
  </si>
  <si>
    <t>U1=0,8V</t>
  </si>
  <si>
    <t>U1 při zkosení =2,1V</t>
  </si>
  <si>
    <t>U1 [V]</t>
  </si>
  <si>
    <t>U2 [V]</t>
  </si>
  <si>
    <t>au [dB]</t>
  </si>
  <si>
    <t>osciloskopu vzdálenosti: AB – odpovídá fázovému posunu mezi uvst a uvýst a AC – odpovídá periodě T uvst.</t>
  </si>
  <si>
    <t>závěr</t>
  </si>
  <si>
    <t>pracovali jsem na úloze nf_zesilvač</t>
  </si>
  <si>
    <t>vypočítal jsem potřebné proměnné a připravil jsem si tabulky</t>
  </si>
  <si>
    <t>Při zapojování nenastaly žádne problémy.</t>
  </si>
  <si>
    <t>Následně z naměřených hodnot jsem udělal grafy Převodní charakteristiky, Frekvenční fázové a Frekvenční ziskové</t>
  </si>
  <si>
    <t>Filip Labaj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</si>
</sst>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6" fillId="0" borderId="9" xfId="0" applyFont="1" applyBorder="1"/>
    <xf numFmtId="0" fontId="0" fillId="0" borderId="9" xfId="0" applyBorder="1"/>
    <xf numFmtId="0" fontId="8" fillId="0" borderId="0" xfId="0" applyFont="1"/>
    <xf numFmtId="0" fontId="3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Fill="1" applyBorder="1"/>
    <xf numFmtId="2" fontId="0" fillId="0" borderId="9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Převodní</a:t>
            </a:r>
            <a:r>
              <a:rPr lang="cs-CZ" baseline="0"/>
              <a:t> charakteristika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</c:v>
          </c:tx>
          <c:xVal>
            <c:numRef>
              <c:f>List2!$A$104:$A$114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2.7</c:v>
                </c:pt>
                <c:pt idx="8">
                  <c:v>3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List2!$B$104:$B$114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72688"/>
        <c:axId val="1815266704"/>
      </c:scatterChart>
      <c:valAx>
        <c:axId val="181527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U1 [V]</a:t>
                </a:r>
              </a:p>
            </c:rich>
          </c:tx>
          <c:layout>
            <c:manualLayout>
              <c:xMode val="edge"/>
              <c:yMode val="edge"/>
              <c:x val="0.41320300636274027"/>
              <c:y val="0.88617540999986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5266704"/>
        <c:crosses val="autoZero"/>
        <c:crossBetween val="midCat"/>
      </c:valAx>
      <c:valAx>
        <c:axId val="1815266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U2</a:t>
                </a:r>
              </a:p>
              <a:p>
                <a:pPr>
                  <a:defRPr/>
                </a:pPr>
                <a:r>
                  <a:rPr lang="cs-CZ"/>
                  <a:t>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27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Frekvenční</a:t>
            </a:r>
            <a:r>
              <a:rPr lang="cs-CZ" baseline="0"/>
              <a:t> zisková charakteristika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 [dB]</c:v>
          </c:tx>
          <c:xVal>
            <c:numRef>
              <c:f>List2!$A$121:$A$131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List2!$E$121:$E$131</c:f>
              <c:numCache>
                <c:formatCode>General</c:formatCode>
                <c:ptCount val="11"/>
                <c:pt idx="0">
                  <c:v>5.9661427465701582</c:v>
                </c:pt>
                <c:pt idx="1">
                  <c:v>11.652628789792727</c:v>
                </c:pt>
                <c:pt idx="2">
                  <c:v>11.986742659849783</c:v>
                </c:pt>
                <c:pt idx="3">
                  <c:v>12.068300908258569</c:v>
                </c:pt>
                <c:pt idx="4">
                  <c:v>12.255677134394709</c:v>
                </c:pt>
                <c:pt idx="5">
                  <c:v>12.255677134394709</c:v>
                </c:pt>
                <c:pt idx="6">
                  <c:v>12.202552261519909</c:v>
                </c:pt>
                <c:pt idx="7">
                  <c:v>11.931941912529204</c:v>
                </c:pt>
                <c:pt idx="8">
                  <c:v>11.422525541686232</c:v>
                </c:pt>
                <c:pt idx="9">
                  <c:v>10.912326658262725</c:v>
                </c:pt>
                <c:pt idx="10">
                  <c:v>7.5132722792177056</c:v>
                </c:pt>
              </c:numCache>
            </c:numRef>
          </c:yVal>
          <c:smooth val="1"/>
        </c:ser>
        <c:ser>
          <c:idx val="1"/>
          <c:order val="1"/>
          <c:tx>
            <c:v>-3 [dB]</c:v>
          </c:tx>
          <c:xVal>
            <c:numRef>
              <c:f>List2!$A$121:$A$131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List2!$F$121:$F$131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79216"/>
        <c:axId val="1815267248"/>
      </c:scatterChart>
      <c:valAx>
        <c:axId val="1815279216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</a:t>
                </a:r>
                <a:r>
                  <a:rPr lang="cs-CZ" baseline="0"/>
                  <a:t> [Hz]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267248"/>
        <c:crosses val="autoZero"/>
        <c:crossBetween val="midCat"/>
      </c:valAx>
      <c:valAx>
        <c:axId val="1815267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au</a:t>
                </a:r>
                <a:r>
                  <a:rPr lang="cs-CZ" baseline="0"/>
                  <a:t> -3</a:t>
                </a:r>
                <a:br>
                  <a:rPr lang="cs-CZ" baseline="0"/>
                </a:br>
                <a:r>
                  <a:rPr lang="cs-CZ" baseline="0"/>
                  <a:t>[dB]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527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Frekvenční fázová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List2!$A$121:$A$131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List2!$I$121:$I$131</c:f>
              <c:numCache>
                <c:formatCode>0.00</c:formatCode>
                <c:ptCount val="11"/>
                <c:pt idx="0">
                  <c:v>133.33333333333331</c:v>
                </c:pt>
                <c:pt idx="1">
                  <c:v>180</c:v>
                </c:pt>
                <c:pt idx="2">
                  <c:v>180</c:v>
                </c:pt>
                <c:pt idx="3">
                  <c:v>172.79999999999998</c:v>
                </c:pt>
                <c:pt idx="4">
                  <c:v>180</c:v>
                </c:pt>
                <c:pt idx="5">
                  <c:v>185.80645161290323</c:v>
                </c:pt>
                <c:pt idx="6">
                  <c:v>180</c:v>
                </c:pt>
                <c:pt idx="7">
                  <c:v>189</c:v>
                </c:pt>
                <c:pt idx="8">
                  <c:v>203.22580645161287</c:v>
                </c:pt>
                <c:pt idx="9">
                  <c:v>180</c:v>
                </c:pt>
                <c:pt idx="10">
                  <c:v>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73232"/>
        <c:axId val="1815270512"/>
      </c:scatterChart>
      <c:valAx>
        <c:axId val="1815273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frekvence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5270512"/>
        <c:crosses val="autoZero"/>
        <c:crossBetween val="midCat"/>
      </c:valAx>
      <c:valAx>
        <c:axId val="18152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fáze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152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28576</xdr:rowOff>
    </xdr:from>
    <xdr:to>
      <xdr:col>5</xdr:col>
      <xdr:colOff>508340</xdr:colOff>
      <xdr:row>31</xdr:row>
      <xdr:rowOff>123826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71701"/>
          <a:ext cx="355634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142875</xdr:rowOff>
    </xdr:from>
    <xdr:to>
      <xdr:col>4</xdr:col>
      <xdr:colOff>354806</xdr:colOff>
      <xdr:row>62</xdr:row>
      <xdr:rowOff>30855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48200"/>
          <a:ext cx="3295650" cy="2478780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48</xdr:row>
      <xdr:rowOff>38100</xdr:rowOff>
    </xdr:from>
    <xdr:to>
      <xdr:col>11</xdr:col>
      <xdr:colOff>209550</xdr:colOff>
      <xdr:row>57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79438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84</xdr:row>
      <xdr:rowOff>114300</xdr:rowOff>
    </xdr:from>
    <xdr:to>
      <xdr:col>4</xdr:col>
      <xdr:colOff>504825</xdr:colOff>
      <xdr:row>96</xdr:row>
      <xdr:rowOff>144676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3916025"/>
          <a:ext cx="3324225" cy="197347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50</xdr:row>
      <xdr:rowOff>66676</xdr:rowOff>
    </xdr:from>
    <xdr:to>
      <xdr:col>9</xdr:col>
      <xdr:colOff>209550</xdr:colOff>
      <xdr:row>57</xdr:row>
      <xdr:rowOff>10699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8296276"/>
          <a:ext cx="2457450" cy="1077498"/>
        </a:xfrm>
        <a:prstGeom prst="rect">
          <a:avLst/>
        </a:prstGeom>
      </xdr:spPr>
    </xdr:pic>
    <xdr:clientData/>
  </xdr:twoCellAnchor>
  <xdr:twoCellAnchor>
    <xdr:from>
      <xdr:col>3</xdr:col>
      <xdr:colOff>127397</xdr:colOff>
      <xdr:row>101</xdr:row>
      <xdr:rowOff>101111</xdr:rowOff>
    </xdr:from>
    <xdr:to>
      <xdr:col>9</xdr:col>
      <xdr:colOff>133351</xdr:colOff>
      <xdr:row>115</xdr:row>
      <xdr:rowOff>47625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90208</xdr:rowOff>
    </xdr:from>
    <xdr:to>
      <xdr:col>7</xdr:col>
      <xdr:colOff>51548</xdr:colOff>
      <xdr:row>144</xdr:row>
      <xdr:rowOff>152401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145</xdr:row>
      <xdr:rowOff>57150</xdr:rowOff>
    </xdr:from>
    <xdr:to>
      <xdr:col>7</xdr:col>
      <xdr:colOff>38100</xdr:colOff>
      <xdr:row>158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10" workbookViewId="0">
      <selection activeCell="L44" sqref="L44"/>
    </sheetView>
  </sheetViews>
  <sheetFormatPr defaultRowHeight="12.75" x14ac:dyDescent="0.2"/>
  <sheetData>
    <row r="1" spans="1:9" x14ac:dyDescent="0.2">
      <c r="A1" s="25" t="s">
        <v>0</v>
      </c>
      <c r="B1" s="26"/>
      <c r="C1" s="27"/>
      <c r="D1" s="34" t="s">
        <v>1</v>
      </c>
      <c r="E1" s="35"/>
      <c r="F1" s="36"/>
      <c r="G1" s="43" t="s">
        <v>2</v>
      </c>
      <c r="H1" s="44"/>
      <c r="I1" s="45"/>
    </row>
    <row r="2" spans="1:9" ht="13.5" thickBot="1" x14ac:dyDescent="0.25">
      <c r="A2" s="28"/>
      <c r="B2" s="29"/>
      <c r="C2" s="30"/>
      <c r="D2" s="37"/>
      <c r="E2" s="38"/>
      <c r="F2" s="39"/>
      <c r="G2" s="46"/>
      <c r="H2" s="47"/>
      <c r="I2" s="48"/>
    </row>
    <row r="3" spans="1:9" x14ac:dyDescent="0.2">
      <c r="A3" s="28"/>
      <c r="B3" s="29"/>
      <c r="C3" s="30"/>
      <c r="D3" s="37"/>
      <c r="E3" s="38"/>
      <c r="F3" s="39"/>
      <c r="G3" s="43" t="s">
        <v>3</v>
      </c>
      <c r="H3" s="44"/>
      <c r="I3" s="45"/>
    </row>
    <row r="4" spans="1:9" ht="13.5" thickBot="1" x14ac:dyDescent="0.25">
      <c r="A4" s="31"/>
      <c r="B4" s="32"/>
      <c r="C4" s="33"/>
      <c r="D4" s="40"/>
      <c r="E4" s="41"/>
      <c r="F4" s="42"/>
      <c r="G4" s="46"/>
      <c r="H4" s="47"/>
      <c r="I4" s="48"/>
    </row>
    <row r="5" spans="1:9" ht="12.75" customHeight="1" x14ac:dyDescent="0.2">
      <c r="A5" s="43" t="s">
        <v>4</v>
      </c>
      <c r="B5" s="49"/>
      <c r="C5" s="49"/>
      <c r="D5" s="49"/>
      <c r="E5" s="49"/>
      <c r="F5" s="50"/>
      <c r="G5" s="43" t="s">
        <v>5</v>
      </c>
      <c r="H5" s="44"/>
      <c r="I5" s="45"/>
    </row>
    <row r="6" spans="1:9" ht="13.5" customHeight="1" thickBot="1" x14ac:dyDescent="0.25">
      <c r="A6" s="51" t="s">
        <v>6</v>
      </c>
      <c r="B6" s="52"/>
      <c r="C6" s="52"/>
      <c r="D6" s="52"/>
      <c r="E6" s="52"/>
      <c r="F6" s="53"/>
      <c r="G6" s="46"/>
      <c r="H6" s="47"/>
      <c r="I6" s="48"/>
    </row>
    <row r="7" spans="1:9" ht="12.75" customHeight="1" x14ac:dyDescent="0.2">
      <c r="A7" s="51"/>
      <c r="B7" s="52"/>
      <c r="C7" s="52"/>
      <c r="D7" s="52"/>
      <c r="E7" s="52"/>
      <c r="F7" s="53"/>
      <c r="G7" s="43" t="s">
        <v>7</v>
      </c>
      <c r="H7" s="44"/>
      <c r="I7" s="45"/>
    </row>
    <row r="8" spans="1:9" ht="13.5" customHeight="1" thickBot="1" x14ac:dyDescent="0.25">
      <c r="A8" s="54"/>
      <c r="B8" s="55"/>
      <c r="C8" s="55"/>
      <c r="D8" s="55"/>
      <c r="E8" s="55"/>
      <c r="F8" s="56"/>
      <c r="G8" s="46"/>
      <c r="H8" s="47"/>
      <c r="I8" s="48"/>
    </row>
    <row r="9" spans="1:9" x14ac:dyDescent="0.2">
      <c r="A9" s="1" t="s">
        <v>8</v>
      </c>
      <c r="B9" s="2"/>
      <c r="C9" s="2"/>
      <c r="D9" s="2"/>
      <c r="E9" s="2"/>
      <c r="F9" s="2"/>
      <c r="G9" s="1" t="s">
        <v>9</v>
      </c>
      <c r="H9" s="2"/>
      <c r="I9" s="3"/>
    </row>
    <row r="10" spans="1:9" x14ac:dyDescent="0.2">
      <c r="A10" s="4"/>
      <c r="B10" s="2"/>
      <c r="C10" s="2"/>
      <c r="D10" s="2"/>
      <c r="E10" s="2"/>
      <c r="F10" s="2"/>
      <c r="G10" s="4"/>
      <c r="H10" s="2"/>
      <c r="I10" s="3"/>
    </row>
    <row r="11" spans="1:9" x14ac:dyDescent="0.2">
      <c r="A11" s="4"/>
      <c r="B11" s="2"/>
      <c r="C11" s="2"/>
      <c r="D11" s="2"/>
      <c r="E11" s="2"/>
      <c r="F11" s="2"/>
      <c r="G11" s="4"/>
      <c r="H11" s="2"/>
      <c r="I11" s="3"/>
    </row>
    <row r="12" spans="1:9" x14ac:dyDescent="0.2">
      <c r="A12" s="4"/>
      <c r="B12" s="2"/>
      <c r="C12" s="2"/>
      <c r="D12" s="2"/>
      <c r="E12" s="2"/>
      <c r="F12" s="2"/>
      <c r="G12" s="4"/>
      <c r="H12" s="2"/>
      <c r="I12" s="3"/>
    </row>
    <row r="13" spans="1:9" x14ac:dyDescent="0.2">
      <c r="A13" s="4"/>
      <c r="B13" s="2"/>
      <c r="C13" s="2"/>
      <c r="D13" s="2"/>
      <c r="E13" s="2"/>
      <c r="F13" s="2"/>
      <c r="G13" s="4"/>
      <c r="H13" s="2"/>
      <c r="I13" s="3"/>
    </row>
    <row r="14" spans="1:9" x14ac:dyDescent="0.2">
      <c r="A14" s="4"/>
      <c r="B14" s="2"/>
      <c r="C14" s="2"/>
      <c r="D14" s="2"/>
      <c r="E14" s="2"/>
      <c r="F14" s="2"/>
      <c r="G14" s="4"/>
      <c r="H14" s="2"/>
      <c r="I14" s="3"/>
    </row>
    <row r="15" spans="1:9" x14ac:dyDescent="0.2">
      <c r="A15" s="4"/>
      <c r="B15" s="2"/>
      <c r="C15" s="13"/>
      <c r="D15" s="2"/>
      <c r="E15" s="2"/>
      <c r="F15" s="2"/>
      <c r="G15" s="4"/>
      <c r="H15" s="2"/>
      <c r="I15" s="3"/>
    </row>
    <row r="16" spans="1:9" x14ac:dyDescent="0.2">
      <c r="A16" s="4"/>
      <c r="B16" s="2"/>
      <c r="C16" s="2"/>
      <c r="D16" s="2"/>
      <c r="E16" s="2"/>
      <c r="F16" s="2"/>
      <c r="G16" s="4"/>
      <c r="H16" s="2"/>
      <c r="I16" s="3"/>
    </row>
    <row r="17" spans="1:9" x14ac:dyDescent="0.2">
      <c r="A17" s="4"/>
      <c r="B17" s="2"/>
      <c r="C17" s="2"/>
      <c r="D17" s="2"/>
      <c r="E17" s="2"/>
      <c r="F17" s="2"/>
      <c r="G17" s="4"/>
      <c r="H17" s="2"/>
      <c r="I17" s="3"/>
    </row>
    <row r="18" spans="1:9" x14ac:dyDescent="0.2">
      <c r="A18" s="4"/>
      <c r="B18" s="2"/>
      <c r="C18" s="2"/>
      <c r="D18" s="2"/>
      <c r="E18" s="2"/>
      <c r="F18" s="2"/>
      <c r="G18" s="4"/>
      <c r="H18" s="2"/>
      <c r="I18" s="3"/>
    </row>
    <row r="19" spans="1:9" x14ac:dyDescent="0.2">
      <c r="A19" s="4"/>
      <c r="B19" s="2"/>
      <c r="C19" s="2"/>
      <c r="D19" s="2"/>
      <c r="E19" s="2"/>
      <c r="F19" s="2"/>
      <c r="G19" s="4"/>
      <c r="H19" s="2"/>
      <c r="I19" s="3"/>
    </row>
    <row r="20" spans="1:9" x14ac:dyDescent="0.2">
      <c r="A20" s="4"/>
      <c r="B20" s="2"/>
      <c r="C20" s="2"/>
      <c r="D20" s="2"/>
      <c r="E20" s="2"/>
      <c r="F20" s="2"/>
      <c r="G20" s="4"/>
      <c r="H20" s="2"/>
      <c r="I20" s="3"/>
    </row>
    <row r="21" spans="1:9" x14ac:dyDescent="0.2">
      <c r="A21" s="4"/>
      <c r="B21" s="2"/>
      <c r="C21" s="2"/>
      <c r="D21" s="2"/>
      <c r="E21" s="2"/>
      <c r="F21" s="2"/>
      <c r="G21" s="4"/>
      <c r="H21" s="2"/>
      <c r="I21" s="3"/>
    </row>
    <row r="22" spans="1:9" x14ac:dyDescent="0.2">
      <c r="A22" s="4"/>
      <c r="B22" s="2"/>
      <c r="C22" s="2"/>
      <c r="D22" s="2"/>
      <c r="E22" s="2"/>
      <c r="F22" s="2"/>
      <c r="G22" s="4"/>
      <c r="H22" s="2"/>
      <c r="I22" s="3"/>
    </row>
    <row r="23" spans="1:9" x14ac:dyDescent="0.2">
      <c r="A23" s="4"/>
      <c r="B23" s="2"/>
      <c r="C23" s="2"/>
      <c r="D23" s="2"/>
      <c r="E23" s="2"/>
      <c r="F23" s="2"/>
      <c r="G23" s="4"/>
      <c r="H23" s="2"/>
      <c r="I23" s="3"/>
    </row>
    <row r="24" spans="1:9" x14ac:dyDescent="0.2">
      <c r="A24" s="4"/>
      <c r="B24" s="2"/>
      <c r="C24" s="2"/>
      <c r="D24" s="2"/>
      <c r="E24" s="2"/>
      <c r="F24" s="2"/>
      <c r="G24" s="4"/>
      <c r="H24" s="2"/>
      <c r="I24" s="3"/>
    </row>
    <row r="25" spans="1:9" x14ac:dyDescent="0.2">
      <c r="A25" s="4"/>
      <c r="B25" s="2"/>
      <c r="C25" s="2"/>
      <c r="D25" s="2"/>
      <c r="E25" s="2"/>
      <c r="F25" s="2"/>
      <c r="G25" s="4"/>
      <c r="H25" s="2"/>
      <c r="I25" s="3"/>
    </row>
    <row r="26" spans="1:9" x14ac:dyDescent="0.2">
      <c r="A26" s="4"/>
      <c r="B26" s="2"/>
      <c r="C26" s="2"/>
      <c r="D26" s="2"/>
      <c r="E26" s="2"/>
      <c r="F26" s="2"/>
      <c r="G26" s="4"/>
      <c r="H26" s="2"/>
      <c r="I26" s="3"/>
    </row>
    <row r="27" spans="1:9" x14ac:dyDescent="0.2">
      <c r="A27" s="4"/>
      <c r="B27" s="2"/>
      <c r="C27" s="2"/>
      <c r="D27" s="2"/>
      <c r="E27" s="2"/>
      <c r="F27" s="2"/>
      <c r="G27" s="4"/>
      <c r="H27" s="2"/>
      <c r="I27" s="3"/>
    </row>
    <row r="28" spans="1:9" x14ac:dyDescent="0.2">
      <c r="A28" s="4"/>
      <c r="B28" s="2"/>
      <c r="C28" s="2"/>
      <c r="D28" s="2"/>
      <c r="E28" s="2"/>
      <c r="F28" s="2"/>
      <c r="G28" s="4"/>
      <c r="H28" s="2"/>
      <c r="I28" s="3"/>
    </row>
    <row r="29" spans="1:9" x14ac:dyDescent="0.2">
      <c r="A29" s="4"/>
      <c r="B29" s="2"/>
      <c r="C29" s="2"/>
      <c r="D29" s="2"/>
      <c r="E29" s="2"/>
      <c r="F29" s="2"/>
      <c r="G29" s="4"/>
      <c r="H29" s="2"/>
      <c r="I29" s="3"/>
    </row>
    <row r="30" spans="1:9" x14ac:dyDescent="0.2">
      <c r="A30" s="4"/>
      <c r="B30" s="2"/>
      <c r="C30" s="2"/>
      <c r="D30" s="2"/>
      <c r="E30" s="2"/>
      <c r="F30" s="2"/>
      <c r="G30" s="4"/>
      <c r="H30" s="2"/>
      <c r="I30" s="3"/>
    </row>
    <row r="31" spans="1:9" x14ac:dyDescent="0.2">
      <c r="A31" s="4"/>
      <c r="B31" s="2"/>
      <c r="C31" s="2"/>
      <c r="D31" s="2"/>
      <c r="E31" s="2"/>
      <c r="F31" s="2"/>
      <c r="G31" s="4"/>
      <c r="H31" s="2"/>
      <c r="I31" s="3"/>
    </row>
    <row r="32" spans="1:9" x14ac:dyDescent="0.2">
      <c r="A32" s="4"/>
      <c r="B32" s="2"/>
      <c r="C32" s="2"/>
      <c r="D32" s="2"/>
      <c r="E32" s="2"/>
      <c r="F32" s="2"/>
      <c r="G32" s="4"/>
      <c r="H32" s="2"/>
      <c r="I32" s="3"/>
    </row>
    <row r="33" spans="1:9" x14ac:dyDescent="0.2">
      <c r="A33" s="4"/>
      <c r="B33" s="2"/>
      <c r="C33" s="2"/>
      <c r="D33" s="2"/>
      <c r="E33" s="2"/>
      <c r="F33" s="2"/>
      <c r="G33" s="4"/>
      <c r="H33" s="2"/>
      <c r="I33" s="3"/>
    </row>
    <row r="34" spans="1:9" x14ac:dyDescent="0.2">
      <c r="A34" s="4"/>
      <c r="B34" s="2"/>
      <c r="C34" s="2"/>
      <c r="D34" s="2"/>
      <c r="E34" s="2"/>
      <c r="F34" s="2"/>
      <c r="G34" s="4"/>
      <c r="H34" s="2"/>
      <c r="I34" s="3"/>
    </row>
    <row r="35" spans="1:9" x14ac:dyDescent="0.2">
      <c r="A35" s="4"/>
      <c r="B35" s="2"/>
      <c r="C35" s="2"/>
      <c r="D35" s="2"/>
      <c r="E35" s="2"/>
      <c r="F35" s="2"/>
      <c r="G35" s="4"/>
      <c r="H35" s="2"/>
      <c r="I35" s="3"/>
    </row>
    <row r="36" spans="1:9" x14ac:dyDescent="0.2">
      <c r="A36" s="4"/>
      <c r="B36" s="2"/>
      <c r="C36" s="2"/>
      <c r="D36" s="2"/>
      <c r="E36" s="2"/>
      <c r="F36" s="2"/>
      <c r="G36" s="4"/>
      <c r="H36" s="2"/>
      <c r="I36" s="3"/>
    </row>
    <row r="37" spans="1:9" x14ac:dyDescent="0.2">
      <c r="A37" s="4"/>
      <c r="B37" s="2"/>
      <c r="C37" s="2"/>
      <c r="D37" s="2"/>
      <c r="E37" s="2"/>
      <c r="F37" s="2"/>
      <c r="G37" s="4"/>
      <c r="H37" s="2"/>
      <c r="I37" s="3"/>
    </row>
    <row r="38" spans="1:9" x14ac:dyDescent="0.2">
      <c r="A38" s="4"/>
      <c r="B38" s="2"/>
      <c r="C38" s="2"/>
      <c r="D38" s="2"/>
      <c r="E38" s="2"/>
      <c r="F38" s="2"/>
      <c r="G38" s="4"/>
      <c r="H38" s="2"/>
      <c r="I38" s="3"/>
    </row>
    <row r="39" spans="1:9" x14ac:dyDescent="0.2">
      <c r="A39" s="4"/>
      <c r="B39" s="2"/>
      <c r="C39" s="2"/>
      <c r="D39" s="2"/>
      <c r="E39" s="2"/>
      <c r="F39" s="2"/>
      <c r="G39" s="4"/>
      <c r="H39" s="2"/>
      <c r="I39" s="3"/>
    </row>
    <row r="40" spans="1:9" x14ac:dyDescent="0.2">
      <c r="A40" s="4"/>
      <c r="B40" s="2"/>
      <c r="C40" s="2"/>
      <c r="D40" s="2"/>
      <c r="E40" s="2"/>
      <c r="F40" s="2"/>
      <c r="G40" s="4"/>
      <c r="H40" s="2"/>
      <c r="I40" s="3"/>
    </row>
    <row r="41" spans="1:9" x14ac:dyDescent="0.2">
      <c r="A41" s="4"/>
      <c r="B41" s="2"/>
      <c r="C41" s="2"/>
      <c r="D41" s="2"/>
      <c r="E41" s="2"/>
      <c r="F41" s="2"/>
      <c r="G41" s="4"/>
      <c r="H41" s="2"/>
      <c r="I41" s="3"/>
    </row>
    <row r="42" spans="1:9" ht="13.5" thickBot="1" x14ac:dyDescent="0.25">
      <c r="A42" s="4"/>
      <c r="B42" s="2"/>
      <c r="C42" s="2"/>
      <c r="D42" s="2"/>
      <c r="E42" s="2"/>
      <c r="F42" s="2"/>
      <c r="G42" s="4"/>
      <c r="H42" s="2"/>
      <c r="I42" s="3"/>
    </row>
    <row r="43" spans="1:9" x14ac:dyDescent="0.2">
      <c r="A43" s="4"/>
      <c r="B43" s="2"/>
      <c r="C43" s="2"/>
      <c r="D43" s="2"/>
      <c r="E43" s="2"/>
      <c r="F43" s="2"/>
      <c r="G43" s="20" t="s">
        <v>10</v>
      </c>
      <c r="H43" s="10"/>
      <c r="I43" s="11"/>
    </row>
    <row r="44" spans="1:9" ht="13.5" thickBot="1" x14ac:dyDescent="0.25">
      <c r="A44" s="4"/>
      <c r="B44" s="2"/>
      <c r="C44" s="2"/>
      <c r="D44" s="2"/>
      <c r="E44" s="2"/>
      <c r="F44" s="2"/>
      <c r="G44" s="5" t="s">
        <v>11</v>
      </c>
      <c r="H44" s="6"/>
      <c r="I44" s="12"/>
    </row>
    <row r="45" spans="1:9" x14ac:dyDescent="0.2">
      <c r="A45" s="4"/>
      <c r="B45" s="2"/>
      <c r="C45" s="2"/>
      <c r="D45" s="2"/>
      <c r="E45" s="2"/>
      <c r="F45" s="2"/>
      <c r="G45" s="7" t="s">
        <v>12</v>
      </c>
      <c r="H45" s="8"/>
      <c r="I45" s="9"/>
    </row>
    <row r="46" spans="1:9" ht="13.5" thickBot="1" x14ac:dyDescent="0.25">
      <c r="A46" s="4"/>
      <c r="B46" s="2"/>
      <c r="C46" s="2"/>
      <c r="D46" s="2"/>
      <c r="E46" s="2"/>
      <c r="F46" s="2"/>
      <c r="G46" s="14" t="s">
        <v>82</v>
      </c>
      <c r="H46" s="21"/>
      <c r="I46" s="22"/>
    </row>
    <row r="47" spans="1:9" x14ac:dyDescent="0.2">
      <c r="A47" s="4"/>
      <c r="B47" s="2"/>
      <c r="C47" s="2"/>
      <c r="D47" s="2"/>
      <c r="E47" s="2"/>
      <c r="F47" s="2"/>
      <c r="G47" s="43" t="s">
        <v>13</v>
      </c>
      <c r="H47" s="44"/>
      <c r="I47" s="45"/>
    </row>
    <row r="48" spans="1:9" ht="13.5" thickBot="1" x14ac:dyDescent="0.25">
      <c r="A48" s="5"/>
      <c r="B48" s="6"/>
      <c r="C48" s="6"/>
      <c r="D48" s="6"/>
      <c r="E48" s="6"/>
      <c r="F48" s="6"/>
      <c r="G48" s="46"/>
      <c r="H48" s="47"/>
      <c r="I48" s="48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5"/>
  <sheetViews>
    <sheetView topLeftCell="A76" zoomScaleNormal="100" workbookViewId="0">
      <selection activeCell="N102" sqref="N102"/>
    </sheetView>
  </sheetViews>
  <sheetFormatPr defaultRowHeight="12.75" x14ac:dyDescent="0.2"/>
  <cols>
    <col min="3" max="3" width="16.5703125" bestFit="1" customWidth="1"/>
  </cols>
  <sheetData>
    <row r="2" spans="1:2" ht="18" x14ac:dyDescent="0.25">
      <c r="A2" s="16" t="s">
        <v>14</v>
      </c>
    </row>
    <row r="3" spans="1:2" x14ac:dyDescent="0.2">
      <c r="A3" t="s">
        <v>15</v>
      </c>
    </row>
    <row r="4" spans="1:2" x14ac:dyDescent="0.2">
      <c r="A4" t="s">
        <v>16</v>
      </c>
    </row>
    <row r="6" spans="1:2" x14ac:dyDescent="0.2">
      <c r="B6" t="s">
        <v>17</v>
      </c>
    </row>
    <row r="8" spans="1:2" x14ac:dyDescent="0.2">
      <c r="B8" t="s">
        <v>18</v>
      </c>
    </row>
    <row r="10" spans="1:2" x14ac:dyDescent="0.2">
      <c r="B10" t="s">
        <v>19</v>
      </c>
    </row>
    <row r="13" spans="1:2" ht="18" x14ac:dyDescent="0.25">
      <c r="A13" s="16" t="s">
        <v>20</v>
      </c>
    </row>
    <row r="16" spans="1:2" x14ac:dyDescent="0.2">
      <c r="B16" t="s">
        <v>21</v>
      </c>
    </row>
    <row r="17" spans="2:2" x14ac:dyDescent="0.2">
      <c r="B17" t="s">
        <v>22</v>
      </c>
    </row>
    <row r="18" spans="2:2" x14ac:dyDescent="0.2">
      <c r="B18" t="s">
        <v>23</v>
      </c>
    </row>
    <row r="19" spans="2:2" x14ac:dyDescent="0.2">
      <c r="B19" t="s">
        <v>24</v>
      </c>
    </row>
    <row r="20" spans="2:2" x14ac:dyDescent="0.2">
      <c r="B20" t="s">
        <v>25</v>
      </c>
    </row>
    <row r="21" spans="2:2" x14ac:dyDescent="0.2">
      <c r="B21" t="s">
        <v>26</v>
      </c>
    </row>
    <row r="22" spans="2:2" x14ac:dyDescent="0.2">
      <c r="B22" t="s">
        <v>27</v>
      </c>
    </row>
    <row r="23" spans="2:2" x14ac:dyDescent="0.2">
      <c r="B23" t="s">
        <v>28</v>
      </c>
    </row>
    <row r="24" spans="2:2" x14ac:dyDescent="0.2">
      <c r="B24" t="s">
        <v>29</v>
      </c>
    </row>
    <row r="25" spans="2:2" x14ac:dyDescent="0.2">
      <c r="B25" t="s">
        <v>30</v>
      </c>
    </row>
    <row r="26" spans="2:2" x14ac:dyDescent="0.2">
      <c r="B26" t="s">
        <v>31</v>
      </c>
    </row>
    <row r="27" spans="2:2" x14ac:dyDescent="0.2">
      <c r="B27" t="s">
        <v>32</v>
      </c>
    </row>
    <row r="31" spans="2:2" x14ac:dyDescent="0.2">
      <c r="B31" s="15" t="s">
        <v>33</v>
      </c>
    </row>
    <row r="32" spans="2:2" x14ac:dyDescent="0.2">
      <c r="B32" t="s">
        <v>34</v>
      </c>
    </row>
    <row r="33" spans="1:2" x14ac:dyDescent="0.2">
      <c r="B33" t="s">
        <v>35</v>
      </c>
    </row>
    <row r="34" spans="1:2" x14ac:dyDescent="0.2">
      <c r="B34" t="s">
        <v>36</v>
      </c>
    </row>
    <row r="35" spans="1:2" x14ac:dyDescent="0.2">
      <c r="B35" t="s">
        <v>37</v>
      </c>
    </row>
    <row r="36" spans="1:2" x14ac:dyDescent="0.2">
      <c r="B36" t="s">
        <v>38</v>
      </c>
    </row>
    <row r="39" spans="1:2" x14ac:dyDescent="0.2">
      <c r="A39" s="19" t="s">
        <v>39</v>
      </c>
    </row>
    <row r="40" spans="1:2" x14ac:dyDescent="0.2">
      <c r="B40" t="s">
        <v>40</v>
      </c>
    </row>
    <row r="42" spans="1:2" x14ac:dyDescent="0.2">
      <c r="B42" t="s">
        <v>41</v>
      </c>
    </row>
    <row r="44" spans="1:2" x14ac:dyDescent="0.2">
      <c r="B44" t="s">
        <v>42</v>
      </c>
    </row>
    <row r="46" spans="1:2" x14ac:dyDescent="0.2">
      <c r="B46" t="s">
        <v>43</v>
      </c>
    </row>
    <row r="65" spans="1:2" ht="18" x14ac:dyDescent="0.25">
      <c r="A65" s="16" t="s">
        <v>44</v>
      </c>
    </row>
    <row r="67" spans="1:2" x14ac:dyDescent="0.2">
      <c r="A67" t="s">
        <v>45</v>
      </c>
    </row>
    <row r="68" spans="1:2" x14ac:dyDescent="0.2">
      <c r="A68" s="15" t="s">
        <v>46</v>
      </c>
    </row>
    <row r="69" spans="1:2" x14ac:dyDescent="0.2">
      <c r="B69" t="s">
        <v>47</v>
      </c>
    </row>
    <row r="72" spans="1:2" x14ac:dyDescent="0.2">
      <c r="A72" t="s">
        <v>48</v>
      </c>
    </row>
    <row r="73" spans="1:2" x14ac:dyDescent="0.2">
      <c r="A73" s="15" t="s">
        <v>49</v>
      </c>
    </row>
    <row r="74" spans="1:2" x14ac:dyDescent="0.2">
      <c r="B74" s="15" t="s">
        <v>50</v>
      </c>
    </row>
    <row r="75" spans="1:2" x14ac:dyDescent="0.2">
      <c r="B75" s="15" t="s">
        <v>51</v>
      </c>
    </row>
    <row r="76" spans="1:2" x14ac:dyDescent="0.2">
      <c r="A76" t="s">
        <v>52</v>
      </c>
    </row>
    <row r="77" spans="1:2" x14ac:dyDescent="0.2">
      <c r="A77" t="s">
        <v>53</v>
      </c>
    </row>
    <row r="80" spans="1:2" x14ac:dyDescent="0.2">
      <c r="A80" t="s">
        <v>54</v>
      </c>
    </row>
    <row r="81" spans="1:2" x14ac:dyDescent="0.2">
      <c r="A81" s="15" t="s">
        <v>55</v>
      </c>
    </row>
    <row r="82" spans="1:2" x14ac:dyDescent="0.2">
      <c r="A82" s="15" t="s">
        <v>56</v>
      </c>
    </row>
    <row r="83" spans="1:2" x14ac:dyDescent="0.2">
      <c r="B83" t="s">
        <v>76</v>
      </c>
    </row>
    <row r="84" spans="1:2" x14ac:dyDescent="0.2">
      <c r="A84" t="s">
        <v>57</v>
      </c>
    </row>
    <row r="98" spans="1:3" ht="18" x14ac:dyDescent="0.25">
      <c r="A98" s="16" t="s">
        <v>58</v>
      </c>
    </row>
    <row r="100" spans="1:3" x14ac:dyDescent="0.2">
      <c r="A100" t="s">
        <v>59</v>
      </c>
    </row>
    <row r="102" spans="1:3" x14ac:dyDescent="0.2">
      <c r="A102" t="s">
        <v>60</v>
      </c>
    </row>
    <row r="103" spans="1:3" x14ac:dyDescent="0.2">
      <c r="A103" s="17" t="s">
        <v>61</v>
      </c>
      <c r="B103" s="17" t="s">
        <v>62</v>
      </c>
      <c r="C103" s="18" t="s">
        <v>63</v>
      </c>
    </row>
    <row r="104" spans="1:3" x14ac:dyDescent="0.2">
      <c r="A104" s="18">
        <v>0</v>
      </c>
      <c r="B104" s="18">
        <v>0</v>
      </c>
      <c r="C104" s="18">
        <v>0</v>
      </c>
    </row>
    <row r="105" spans="1:3" x14ac:dyDescent="0.2">
      <c r="A105" s="18">
        <v>0.1</v>
      </c>
      <c r="B105" s="18">
        <v>0.5</v>
      </c>
      <c r="C105" s="18">
        <f t="shared" ref="C105:C114" si="0">B105/A105</f>
        <v>5</v>
      </c>
    </row>
    <row r="106" spans="1:3" x14ac:dyDescent="0.2">
      <c r="A106" s="18">
        <v>0.5</v>
      </c>
      <c r="B106" s="18">
        <v>2</v>
      </c>
      <c r="C106" s="18">
        <f t="shared" si="0"/>
        <v>4</v>
      </c>
    </row>
    <row r="107" spans="1:3" x14ac:dyDescent="0.2">
      <c r="A107" s="18">
        <v>1</v>
      </c>
      <c r="B107" s="18">
        <v>4</v>
      </c>
      <c r="C107" s="18">
        <f t="shared" si="0"/>
        <v>4</v>
      </c>
    </row>
    <row r="108" spans="1:3" x14ac:dyDescent="0.2">
      <c r="A108" s="18">
        <v>1.5</v>
      </c>
      <c r="B108" s="18">
        <v>6</v>
      </c>
      <c r="C108" s="18">
        <f t="shared" si="0"/>
        <v>4</v>
      </c>
    </row>
    <row r="109" spans="1:3" x14ac:dyDescent="0.2">
      <c r="A109" s="18">
        <v>2</v>
      </c>
      <c r="B109" s="18">
        <v>9</v>
      </c>
      <c r="C109" s="18">
        <f t="shared" si="0"/>
        <v>4.5</v>
      </c>
    </row>
    <row r="110" spans="1:3" x14ac:dyDescent="0.2">
      <c r="A110" s="18">
        <v>2.5</v>
      </c>
      <c r="B110" s="18">
        <v>10</v>
      </c>
      <c r="C110" s="18">
        <f t="shared" si="0"/>
        <v>4</v>
      </c>
    </row>
    <row r="111" spans="1:3" x14ac:dyDescent="0.2">
      <c r="A111" s="18">
        <v>2.7</v>
      </c>
      <c r="B111" s="18">
        <v>10.5</v>
      </c>
      <c r="C111" s="18">
        <f t="shared" si="0"/>
        <v>3.8888888888888888</v>
      </c>
    </row>
    <row r="112" spans="1:3" x14ac:dyDescent="0.2">
      <c r="A112" s="23">
        <v>3</v>
      </c>
      <c r="B112" s="23">
        <v>11</v>
      </c>
      <c r="C112" s="23">
        <f t="shared" si="0"/>
        <v>3.6666666666666665</v>
      </c>
    </row>
    <row r="113" spans="1:13" x14ac:dyDescent="0.2">
      <c r="A113" s="23">
        <v>4.5</v>
      </c>
      <c r="B113" s="23">
        <v>12</v>
      </c>
      <c r="C113" s="23">
        <f t="shared" si="0"/>
        <v>2.6666666666666665</v>
      </c>
    </row>
    <row r="114" spans="1:13" x14ac:dyDescent="0.2">
      <c r="A114" s="23">
        <v>5</v>
      </c>
      <c r="B114" s="23">
        <v>12</v>
      </c>
      <c r="C114" s="23">
        <f t="shared" si="0"/>
        <v>2.4</v>
      </c>
    </row>
    <row r="118" spans="1:13" x14ac:dyDescent="0.2">
      <c r="A118" t="s">
        <v>64</v>
      </c>
    </row>
    <row r="119" spans="1:13" x14ac:dyDescent="0.2">
      <c r="A119" t="s">
        <v>65</v>
      </c>
      <c r="B119" t="s">
        <v>65</v>
      </c>
      <c r="C119" t="s">
        <v>65</v>
      </c>
      <c r="D119" t="s">
        <v>65</v>
      </c>
      <c r="E119" t="s">
        <v>65</v>
      </c>
    </row>
    <row r="120" spans="1:13" x14ac:dyDescent="0.2">
      <c r="A120" s="18" t="s">
        <v>66</v>
      </c>
      <c r="B120" s="18" t="s">
        <v>73</v>
      </c>
      <c r="C120" s="18" t="s">
        <v>74</v>
      </c>
      <c r="D120" s="18" t="s">
        <v>63</v>
      </c>
      <c r="E120" s="18" t="s">
        <v>75</v>
      </c>
      <c r="F120" s="18" t="s">
        <v>67</v>
      </c>
      <c r="G120" s="18" t="s">
        <v>68</v>
      </c>
      <c r="H120" s="18" t="s">
        <v>69</v>
      </c>
      <c r="I120" s="18" t="s">
        <v>70</v>
      </c>
    </row>
    <row r="121" spans="1:13" x14ac:dyDescent="0.2">
      <c r="A121" s="18">
        <v>10</v>
      </c>
      <c r="B121" s="18">
        <v>0.8</v>
      </c>
      <c r="C121" s="18">
        <v>1.59</v>
      </c>
      <c r="D121" s="18">
        <f>C121/B121</f>
        <v>1.9875</v>
      </c>
      <c r="E121" s="18">
        <f>20*LOG10(D121)</f>
        <v>5.9661427465701582</v>
      </c>
      <c r="F121" s="18">
        <v>9.1999999999999993</v>
      </c>
      <c r="G121" s="18">
        <v>2</v>
      </c>
      <c r="H121" s="18">
        <v>5.4</v>
      </c>
      <c r="I121" s="24">
        <f>360*(G121/H121)</f>
        <v>133.33333333333331</v>
      </c>
    </row>
    <row r="122" spans="1:13" x14ac:dyDescent="0.2">
      <c r="A122" s="17">
        <v>50</v>
      </c>
      <c r="B122" s="18">
        <v>0.8</v>
      </c>
      <c r="C122" s="18">
        <v>3.06</v>
      </c>
      <c r="D122" s="18">
        <f t="shared" ref="D122:D131" si="1">C122/B122</f>
        <v>3.8249999999999997</v>
      </c>
      <c r="E122" s="18">
        <f t="shared" ref="E122:E131" si="2">20*LOG10(D122)</f>
        <v>11.652628789792727</v>
      </c>
      <c r="F122" s="18">
        <v>9.1999999999999993</v>
      </c>
      <c r="G122" s="18">
        <v>2</v>
      </c>
      <c r="H122" s="18">
        <v>4</v>
      </c>
      <c r="I122" s="24">
        <f t="shared" ref="I122:I130" si="3">360*(G122/H122)</f>
        <v>180</v>
      </c>
    </row>
    <row r="123" spans="1:13" x14ac:dyDescent="0.2">
      <c r="A123" s="18">
        <v>80</v>
      </c>
      <c r="B123" s="18">
        <v>0.8</v>
      </c>
      <c r="C123" s="18">
        <v>3.18</v>
      </c>
      <c r="D123" s="18">
        <f t="shared" si="1"/>
        <v>3.9750000000000001</v>
      </c>
      <c r="E123" s="18">
        <f t="shared" si="2"/>
        <v>11.986742659849783</v>
      </c>
      <c r="F123" s="18">
        <v>9.1999999999999993</v>
      </c>
      <c r="G123" s="18">
        <v>3</v>
      </c>
      <c r="H123" s="18">
        <v>6</v>
      </c>
      <c r="I123" s="24">
        <f t="shared" si="3"/>
        <v>180</v>
      </c>
      <c r="L123" t="s">
        <v>71</v>
      </c>
      <c r="M123" t="s">
        <v>72</v>
      </c>
    </row>
    <row r="124" spans="1:13" x14ac:dyDescent="0.2">
      <c r="A124" s="18">
        <v>100</v>
      </c>
      <c r="B124" s="18">
        <v>0.8</v>
      </c>
      <c r="C124" s="18">
        <v>3.21</v>
      </c>
      <c r="D124" s="18">
        <f t="shared" si="1"/>
        <v>4.0124999999999993</v>
      </c>
      <c r="E124" s="18">
        <f t="shared" si="2"/>
        <v>12.068300908258569</v>
      </c>
      <c r="F124" s="18">
        <v>9.1999999999999993</v>
      </c>
      <c r="G124" s="18">
        <v>2.4</v>
      </c>
      <c r="H124" s="18">
        <v>5</v>
      </c>
      <c r="I124" s="24">
        <f t="shared" si="3"/>
        <v>172.79999999999998</v>
      </c>
    </row>
    <row r="125" spans="1:13" x14ac:dyDescent="0.2">
      <c r="A125" s="18">
        <v>500</v>
      </c>
      <c r="B125" s="18">
        <v>0.8</v>
      </c>
      <c r="C125" s="18">
        <v>3.28</v>
      </c>
      <c r="D125" s="18">
        <f t="shared" si="1"/>
        <v>4.0999999999999996</v>
      </c>
      <c r="E125" s="18">
        <f t="shared" si="2"/>
        <v>12.255677134394709</v>
      </c>
      <c r="F125" s="18">
        <v>9.1999999999999993</v>
      </c>
      <c r="G125" s="18">
        <v>2</v>
      </c>
      <c r="H125" s="18">
        <v>4</v>
      </c>
      <c r="I125" s="24">
        <f t="shared" si="3"/>
        <v>180</v>
      </c>
    </row>
    <row r="126" spans="1:13" x14ac:dyDescent="0.2">
      <c r="A126" s="18">
        <v>800</v>
      </c>
      <c r="B126" s="18">
        <v>0.8</v>
      </c>
      <c r="C126" s="18">
        <v>3.28</v>
      </c>
      <c r="D126" s="18">
        <f t="shared" si="1"/>
        <v>4.0999999999999996</v>
      </c>
      <c r="E126" s="18">
        <f t="shared" si="2"/>
        <v>12.255677134394709</v>
      </c>
      <c r="F126" s="18">
        <v>9.1999999999999993</v>
      </c>
      <c r="G126" s="18">
        <v>3.2</v>
      </c>
      <c r="H126" s="18">
        <v>6.2</v>
      </c>
      <c r="I126" s="24">
        <f t="shared" si="3"/>
        <v>185.80645161290323</v>
      </c>
    </row>
    <row r="127" spans="1:13" x14ac:dyDescent="0.2">
      <c r="A127" s="18">
        <v>1000</v>
      </c>
      <c r="B127" s="18">
        <v>0.8</v>
      </c>
      <c r="C127" s="18">
        <v>3.26</v>
      </c>
      <c r="D127" s="18">
        <f t="shared" si="1"/>
        <v>4.0749999999999993</v>
      </c>
      <c r="E127" s="18">
        <f t="shared" si="2"/>
        <v>12.202552261519909</v>
      </c>
      <c r="F127" s="18">
        <v>9.1999999999999993</v>
      </c>
      <c r="G127" s="18">
        <v>2.5</v>
      </c>
      <c r="H127" s="18">
        <v>5</v>
      </c>
      <c r="I127" s="24">
        <f t="shared" si="3"/>
        <v>180</v>
      </c>
    </row>
    <row r="128" spans="1:13" x14ac:dyDescent="0.2">
      <c r="A128" s="18">
        <v>5000</v>
      </c>
      <c r="B128" s="18">
        <v>0.8</v>
      </c>
      <c r="C128" s="18">
        <v>3.16</v>
      </c>
      <c r="D128" s="18">
        <f t="shared" si="1"/>
        <v>3.95</v>
      </c>
      <c r="E128" s="18">
        <f t="shared" si="2"/>
        <v>11.931941912529204</v>
      </c>
      <c r="F128" s="18">
        <v>9.1999999999999993</v>
      </c>
      <c r="G128" s="18">
        <v>2.1</v>
      </c>
      <c r="H128" s="18">
        <v>4</v>
      </c>
      <c r="I128" s="24">
        <f t="shared" si="3"/>
        <v>189</v>
      </c>
    </row>
    <row r="129" spans="1:9" x14ac:dyDescent="0.2">
      <c r="A129" s="18">
        <v>8000</v>
      </c>
      <c r="B129" s="18">
        <v>0.8</v>
      </c>
      <c r="C129" s="18">
        <v>2.98</v>
      </c>
      <c r="D129" s="18">
        <f t="shared" si="1"/>
        <v>3.7249999999999996</v>
      </c>
      <c r="E129" s="18">
        <f t="shared" si="2"/>
        <v>11.422525541686232</v>
      </c>
      <c r="F129" s="18">
        <v>9.1999999999999993</v>
      </c>
      <c r="G129" s="18">
        <v>3.5</v>
      </c>
      <c r="H129" s="18">
        <v>6.2</v>
      </c>
      <c r="I129" s="24">
        <f t="shared" si="3"/>
        <v>203.22580645161287</v>
      </c>
    </row>
    <row r="130" spans="1:9" x14ac:dyDescent="0.2">
      <c r="A130" s="18">
        <v>10000</v>
      </c>
      <c r="B130" s="18">
        <v>0.8</v>
      </c>
      <c r="C130" s="18">
        <v>2.81</v>
      </c>
      <c r="D130" s="18">
        <f t="shared" si="1"/>
        <v>3.5124999999999997</v>
      </c>
      <c r="E130" s="18">
        <f t="shared" si="2"/>
        <v>10.912326658262725</v>
      </c>
      <c r="F130" s="18">
        <v>9.1999999999999993</v>
      </c>
      <c r="G130" s="18">
        <v>3</v>
      </c>
      <c r="H130" s="18">
        <v>6</v>
      </c>
      <c r="I130" s="24">
        <f t="shared" si="3"/>
        <v>180</v>
      </c>
    </row>
    <row r="131" spans="1:9" x14ac:dyDescent="0.2">
      <c r="A131" s="23">
        <v>20000</v>
      </c>
      <c r="B131" s="18">
        <v>0.8</v>
      </c>
      <c r="C131" s="18">
        <v>1.9</v>
      </c>
      <c r="D131" s="18">
        <f t="shared" si="1"/>
        <v>2.3749999999999996</v>
      </c>
      <c r="E131" s="18">
        <f t="shared" si="2"/>
        <v>7.5132722792177056</v>
      </c>
      <c r="F131" s="18">
        <v>9.1999999999999993</v>
      </c>
      <c r="G131" s="18">
        <v>3.4</v>
      </c>
      <c r="H131" s="18">
        <v>6</v>
      </c>
      <c r="I131" s="24">
        <f>360*(G131/H131)</f>
        <v>204</v>
      </c>
    </row>
    <row r="161" spans="1:3" ht="18" x14ac:dyDescent="0.25">
      <c r="A161" s="16" t="s">
        <v>77</v>
      </c>
    </row>
    <row r="162" spans="1:3" ht="15" customHeight="1" x14ac:dyDescent="0.2">
      <c r="A162" s="15" t="s">
        <v>78</v>
      </c>
    </row>
    <row r="163" spans="1:3" ht="12" customHeight="1" x14ac:dyDescent="0.25">
      <c r="A163" s="15" t="s">
        <v>79</v>
      </c>
      <c r="B163" s="16"/>
      <c r="C163" s="16"/>
    </row>
    <row r="164" spans="1:3" x14ac:dyDescent="0.2">
      <c r="A164" s="15" t="s">
        <v>80</v>
      </c>
    </row>
    <row r="165" spans="1:3" x14ac:dyDescent="0.2">
      <c r="A165" s="15" t="s">
        <v>81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8045aa8-854b-4437-831f-d0cc20e8d2c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B8CB00F438C644930F5D2E2BC42C66" ma:contentTypeVersion="11" ma:contentTypeDescription="Vytvoří nový dokument" ma:contentTypeScope="" ma:versionID="8baeee50ae20347e0cda3f38644b90cb">
  <xsd:schema xmlns:xsd="http://www.w3.org/2001/XMLSchema" xmlns:xs="http://www.w3.org/2001/XMLSchema" xmlns:p="http://schemas.microsoft.com/office/2006/metadata/properties" xmlns:ns2="38045aa8-854b-4437-831f-d0cc20e8d2c8" targetNamespace="http://schemas.microsoft.com/office/2006/metadata/properties" ma:root="true" ma:fieldsID="9284b9167d1f53e3b437a70e8ca56ae9" ns2:_="">
    <xsd:import namespace="38045aa8-854b-4437-831f-d0cc20e8d2c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45aa8-854b-4437-831f-d0cc20e8d2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720058-0A9A-4CEC-8080-E180F9BDF1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BAEA57-8C7F-4CAD-B079-2E2DA856C4C0}">
  <ds:schemaRefs>
    <ds:schemaRef ds:uri="http://schemas.microsoft.com/office/2006/metadata/properties"/>
    <ds:schemaRef ds:uri="http://schemas.microsoft.com/office/infopath/2007/PartnerControls"/>
    <ds:schemaRef ds:uri="38045aa8-854b-4437-831f-d0cc20e8d2c8"/>
  </ds:schemaRefs>
</ds:datastoreItem>
</file>

<file path=customXml/itemProps3.xml><?xml version="1.0" encoding="utf-8"?>
<ds:datastoreItem xmlns:ds="http://schemas.openxmlformats.org/officeDocument/2006/customXml" ds:itemID="{619613B9-12C5-411A-A48A-B51576AE8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45aa8-854b-4437-831f-d0cc20e8d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Manager/>
  <Company>Home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filofofer</cp:lastModifiedBy>
  <cp:revision/>
  <dcterms:created xsi:type="dcterms:W3CDTF">2005-10-06T04:51:37Z</dcterms:created>
  <dcterms:modified xsi:type="dcterms:W3CDTF">2021-05-02T20:16:42Z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0x01010041B8CB00F438C644930F5D2E2BC42C66</vt:lpwstr>
  </property>
</Properties>
</file>