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9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C40" i="1"/>
  <c r="E40" i="1" s="1"/>
  <c r="D40" i="1"/>
  <c r="C39" i="1"/>
  <c r="E39" i="1" s="1"/>
  <c r="G39" i="1" s="1"/>
  <c r="D39" i="1"/>
  <c r="C38" i="1"/>
  <c r="E38" i="1" s="1"/>
  <c r="G38" i="1" s="1"/>
  <c r="D38" i="1"/>
  <c r="E30" i="1"/>
  <c r="G30" i="1" s="1"/>
  <c r="E34" i="1"/>
  <c r="G34" i="1" s="1"/>
  <c r="E35" i="1"/>
  <c r="G35" i="1" s="1"/>
  <c r="D30" i="1"/>
  <c r="D31" i="1"/>
  <c r="D32" i="1"/>
  <c r="D33" i="1"/>
  <c r="D34" i="1"/>
  <c r="D35" i="1"/>
  <c r="D36" i="1"/>
  <c r="D37" i="1"/>
  <c r="D29" i="1"/>
  <c r="C29" i="1"/>
  <c r="E29" i="1" s="1"/>
  <c r="G29" i="1" s="1"/>
  <c r="C30" i="1"/>
  <c r="C31" i="1"/>
  <c r="E31" i="1" s="1"/>
  <c r="G31" i="1" s="1"/>
  <c r="C32" i="1"/>
  <c r="E32" i="1" s="1"/>
  <c r="G32" i="1" s="1"/>
  <c r="C33" i="1"/>
  <c r="E33" i="1" s="1"/>
  <c r="G33" i="1" s="1"/>
  <c r="C34" i="1"/>
  <c r="C35" i="1"/>
  <c r="C36" i="1"/>
  <c r="E36" i="1" s="1"/>
  <c r="G36" i="1" s="1"/>
  <c r="C37" i="1"/>
  <c r="E37" i="1" s="1"/>
  <c r="G37" i="1" s="1"/>
  <c r="D27" i="1"/>
  <c r="C23" i="1"/>
  <c r="G23" i="1"/>
  <c r="G22" i="1"/>
  <c r="C24" i="1"/>
  <c r="E23" i="1"/>
  <c r="E22" i="1"/>
  <c r="C22" i="1"/>
  <c r="C19" i="1"/>
  <c r="E19" i="1"/>
  <c r="C18" i="1"/>
  <c r="E15" i="1"/>
  <c r="G15" i="1" s="1"/>
  <c r="C15" i="1"/>
  <c r="I3" i="1"/>
  <c r="J3" i="1"/>
  <c r="K3" i="1" s="1"/>
  <c r="I4" i="1"/>
  <c r="J4" i="1"/>
  <c r="K4" i="1" s="1"/>
  <c r="I5" i="1"/>
  <c r="J5" i="1"/>
  <c r="K5" i="1" s="1"/>
  <c r="I6" i="1"/>
  <c r="J6" i="1"/>
  <c r="L6" i="1" s="1"/>
  <c r="I7" i="1"/>
  <c r="J7" i="1"/>
  <c r="L7" i="1" s="1"/>
  <c r="I8" i="1"/>
  <c r="J8" i="1"/>
  <c r="L8" i="1" s="1"/>
  <c r="L9" i="1"/>
  <c r="D7" i="1"/>
  <c r="D8" i="1"/>
  <c r="D9" i="1"/>
  <c r="D4" i="1"/>
  <c r="D5" i="1"/>
  <c r="D6" i="1"/>
  <c r="E4" i="1"/>
  <c r="E5" i="1"/>
  <c r="E6" i="1"/>
  <c r="E7" i="1"/>
  <c r="E8" i="1"/>
  <c r="E9" i="1"/>
  <c r="E3" i="1"/>
  <c r="D3" i="1"/>
  <c r="L5" i="1" l="1"/>
  <c r="L4" i="1"/>
  <c r="K9" i="1"/>
  <c r="K8" i="1"/>
  <c r="K7" i="1"/>
  <c r="K6" i="1"/>
  <c r="L3" i="1"/>
  <c r="J10" i="1"/>
  <c r="E10" i="1"/>
  <c r="E18" i="1" l="1"/>
  <c r="G18" i="1" s="1"/>
  <c r="K10" i="1"/>
  <c r="L10" i="1"/>
</calcChain>
</file>

<file path=xl/sharedStrings.xml><?xml version="1.0" encoding="utf-8"?>
<sst xmlns="http://schemas.openxmlformats.org/spreadsheetml/2006/main" count="39" uniqueCount="27">
  <si>
    <t>set</t>
  </si>
  <si>
    <t>weight</t>
  </si>
  <si>
    <t>reps</t>
  </si>
  <si>
    <t>isLethal</t>
  </si>
  <si>
    <t>tonnage</t>
  </si>
  <si>
    <t>CURRENT</t>
  </si>
  <si>
    <t>difference</t>
  </si>
  <si>
    <t>%</t>
  </si>
  <si>
    <t>UPSTAIRS</t>
  </si>
  <si>
    <t>expected:</t>
  </si>
  <si>
    <t>awaits:</t>
  </si>
  <si>
    <t>1. If it was a new record with max weight</t>
  </si>
  <si>
    <t>prev:</t>
  </si>
  <si>
    <t>curr:</t>
  </si>
  <si>
    <t>PREVIOUS</t>
  </si>
  <si>
    <t>2. If it was released previous tonnage with less sets</t>
  </si>
  <si>
    <t>sets:</t>
  </si>
  <si>
    <t>3. If it was common situation when the current tonnage is equal 110% than previous</t>
  </si>
  <si>
    <t>10%=</t>
  </si>
  <si>
    <t>maintain</t>
  </si>
  <si>
    <t>grow</t>
  </si>
  <si>
    <t>100% &lt; x &lt; 110%</t>
  </si>
  <si>
    <t>x &gt;= 110%</t>
  </si>
  <si>
    <t>self</t>
  </si>
  <si>
    <t>40-60 times</t>
  </si>
  <si>
    <t>times</t>
  </si>
  <si>
    <t>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</si>
</sst>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Yu Gothic UI Semilight"/>
      <family val="2"/>
    </font>
    <font>
      <b/>
      <sz val="11"/>
      <color theme="1"/>
      <name val="Yu Gothic UI Semi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2" borderId="1" xfId="1" applyFont="1" applyAlignment="1">
      <alignment horizontal="center"/>
    </xf>
    <xf numFmtId="0" fontId="2" fillId="2" borderId="1" xfId="1" applyFont="1"/>
    <xf numFmtId="0" fontId="3" fillId="2" borderId="1" xfId="1" applyFont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25" zoomScale="175" zoomScaleNormal="175" workbookViewId="0">
      <selection activeCell="E28" sqref="E28"/>
    </sheetView>
  </sheetViews>
  <sheetFormatPr defaultRowHeight="16.5" x14ac:dyDescent="0.3"/>
  <cols>
    <col min="1" max="1" width="4.85546875" style="2" customWidth="1"/>
    <col min="2" max="5" width="9.140625" style="2"/>
    <col min="6" max="6" width="4.42578125" style="2" customWidth="1"/>
    <col min="7" max="10" width="9.140625" style="2"/>
    <col min="11" max="11" width="11.140625" style="3" customWidth="1"/>
    <col min="12" max="16384" width="9.140625" style="2"/>
  </cols>
  <sheetData>
    <row r="1" spans="1:15" x14ac:dyDescent="0.3">
      <c r="A1" s="6" t="s">
        <v>14</v>
      </c>
      <c r="B1" s="6"/>
      <c r="C1" s="6"/>
      <c r="D1" s="6"/>
      <c r="E1" s="6"/>
      <c r="F1" s="4" t="s">
        <v>5</v>
      </c>
      <c r="G1" s="4"/>
      <c r="H1" s="4"/>
      <c r="I1" s="4"/>
      <c r="J1" s="4"/>
      <c r="K1" s="11" t="s">
        <v>8</v>
      </c>
      <c r="L1" s="12"/>
      <c r="M1" s="12"/>
      <c r="N1" s="12"/>
      <c r="O1" s="13"/>
    </row>
    <row r="2" spans="1:15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7" t="s">
        <v>6</v>
      </c>
      <c r="L2" s="7" t="s">
        <v>7</v>
      </c>
      <c r="M2" s="9"/>
      <c r="N2" s="9"/>
      <c r="O2" s="9"/>
    </row>
    <row r="3" spans="1:15" x14ac:dyDescent="0.3">
      <c r="A3" s="7">
        <v>1</v>
      </c>
      <c r="B3" s="7">
        <v>20</v>
      </c>
      <c r="C3" s="7">
        <v>30</v>
      </c>
      <c r="D3" s="7" t="b">
        <f>FALSE</f>
        <v>0</v>
      </c>
      <c r="E3" s="8">
        <f>B3*C3</f>
        <v>600</v>
      </c>
      <c r="F3" s="3">
        <v>1</v>
      </c>
      <c r="G3" s="3">
        <v>20</v>
      </c>
      <c r="H3" s="3">
        <v>20</v>
      </c>
      <c r="I3" s="3" t="b">
        <f>FALSE</f>
        <v>0</v>
      </c>
      <c r="J3" s="1">
        <f>G3*H3</f>
        <v>400</v>
      </c>
      <c r="K3" s="7">
        <f>J3-E3</f>
        <v>-200</v>
      </c>
      <c r="L3" s="7">
        <f>(J3/E3) * 100</f>
        <v>66.666666666666657</v>
      </c>
      <c r="M3" s="9"/>
      <c r="N3" s="9"/>
      <c r="O3" s="9"/>
    </row>
    <row r="4" spans="1:15" x14ac:dyDescent="0.3">
      <c r="A4" s="7">
        <v>2</v>
      </c>
      <c r="B4" s="7">
        <v>45</v>
      </c>
      <c r="C4" s="7">
        <v>15</v>
      </c>
      <c r="D4" s="7" t="b">
        <f>FALSE</f>
        <v>0</v>
      </c>
      <c r="E4" s="8">
        <f t="shared" ref="E4:E9" si="0">B4*C4</f>
        <v>675</v>
      </c>
      <c r="F4" s="3">
        <v>2</v>
      </c>
      <c r="G4" s="3">
        <v>50</v>
      </c>
      <c r="H4" s="3">
        <v>15</v>
      </c>
      <c r="I4" s="3" t="b">
        <f>FALSE</f>
        <v>0</v>
      </c>
      <c r="J4" s="1">
        <f t="shared" ref="J4:J9" si="1">G4*H4</f>
        <v>750</v>
      </c>
      <c r="K4" s="7">
        <f t="shared" ref="K4:K10" si="2">J4-E4</f>
        <v>75</v>
      </c>
      <c r="L4" s="7">
        <f t="shared" ref="L4:L10" si="3">(J4/E4) * 100</f>
        <v>111.11111111111111</v>
      </c>
      <c r="M4" s="9"/>
      <c r="N4" s="9"/>
      <c r="O4" s="9"/>
    </row>
    <row r="5" spans="1:15" x14ac:dyDescent="0.3">
      <c r="A5" s="7">
        <v>3</v>
      </c>
      <c r="B5" s="7">
        <v>55</v>
      </c>
      <c r="C5" s="7">
        <v>12</v>
      </c>
      <c r="D5" s="7" t="b">
        <f>FALSE</f>
        <v>0</v>
      </c>
      <c r="E5" s="8">
        <f t="shared" si="0"/>
        <v>660</v>
      </c>
      <c r="F5" s="3">
        <v>3</v>
      </c>
      <c r="G5" s="3">
        <v>70</v>
      </c>
      <c r="H5" s="3">
        <v>6</v>
      </c>
      <c r="I5" s="3" t="b">
        <f>FALSE</f>
        <v>0</v>
      </c>
      <c r="J5" s="1">
        <f t="shared" si="1"/>
        <v>420</v>
      </c>
      <c r="K5" s="7">
        <f t="shared" si="2"/>
        <v>-240</v>
      </c>
      <c r="L5" s="7">
        <f t="shared" si="3"/>
        <v>63.636363636363633</v>
      </c>
      <c r="M5" s="9"/>
      <c r="N5" s="9"/>
      <c r="O5" s="9"/>
    </row>
    <row r="6" spans="1:15" x14ac:dyDescent="0.3">
      <c r="A6" s="7">
        <v>4</v>
      </c>
      <c r="B6" s="7">
        <v>62.5</v>
      </c>
      <c r="C6" s="7">
        <v>8</v>
      </c>
      <c r="D6" s="7" t="b">
        <f>FALSE</f>
        <v>0</v>
      </c>
      <c r="E6" s="8">
        <f t="shared" si="0"/>
        <v>500</v>
      </c>
      <c r="F6" s="3">
        <v>4</v>
      </c>
      <c r="G6" s="3">
        <v>62.5</v>
      </c>
      <c r="H6" s="3">
        <v>8</v>
      </c>
      <c r="I6" s="3" t="b">
        <f>FALSE</f>
        <v>0</v>
      </c>
      <c r="J6" s="1">
        <f t="shared" si="1"/>
        <v>500</v>
      </c>
      <c r="K6" s="7">
        <f t="shared" si="2"/>
        <v>0</v>
      </c>
      <c r="L6" s="7">
        <f t="shared" si="3"/>
        <v>100</v>
      </c>
      <c r="M6" s="9"/>
      <c r="N6" s="9"/>
      <c r="O6" s="9"/>
    </row>
    <row r="7" spans="1:15" x14ac:dyDescent="0.3">
      <c r="A7" s="7">
        <v>5</v>
      </c>
      <c r="B7" s="7">
        <v>55</v>
      </c>
      <c r="C7" s="7">
        <v>12</v>
      </c>
      <c r="D7" s="7" t="b">
        <f>TRUE</f>
        <v>1</v>
      </c>
      <c r="E7" s="8">
        <f t="shared" si="0"/>
        <v>660</v>
      </c>
      <c r="F7" s="3">
        <v>5</v>
      </c>
      <c r="G7" s="3">
        <v>50</v>
      </c>
      <c r="H7" s="3">
        <v>10</v>
      </c>
      <c r="I7" s="3" t="b">
        <f>TRUE</f>
        <v>1</v>
      </c>
      <c r="J7" s="1">
        <f t="shared" si="1"/>
        <v>500</v>
      </c>
      <c r="K7" s="7">
        <f t="shared" si="2"/>
        <v>-160</v>
      </c>
      <c r="L7" s="7">
        <f t="shared" si="3"/>
        <v>75.757575757575751</v>
      </c>
      <c r="M7" s="9"/>
      <c r="N7" s="9"/>
      <c r="O7" s="9"/>
    </row>
    <row r="8" spans="1:15" x14ac:dyDescent="0.3">
      <c r="A8" s="7">
        <v>6</v>
      </c>
      <c r="B8" s="7">
        <v>50</v>
      </c>
      <c r="C8" s="7">
        <v>10</v>
      </c>
      <c r="D8" s="7" t="b">
        <f>TRUE</f>
        <v>1</v>
      </c>
      <c r="E8" s="8">
        <f t="shared" si="0"/>
        <v>500</v>
      </c>
      <c r="F8" s="3">
        <v>6</v>
      </c>
      <c r="G8" s="3">
        <v>45</v>
      </c>
      <c r="H8" s="3">
        <v>8</v>
      </c>
      <c r="I8" s="3" t="b">
        <f>TRUE</f>
        <v>1</v>
      </c>
      <c r="J8" s="1">
        <f t="shared" si="1"/>
        <v>360</v>
      </c>
      <c r="K8" s="7">
        <f t="shared" si="2"/>
        <v>-140</v>
      </c>
      <c r="L8" s="7">
        <f t="shared" si="3"/>
        <v>72</v>
      </c>
      <c r="M8" s="9"/>
      <c r="N8" s="9"/>
      <c r="O8" s="9"/>
    </row>
    <row r="9" spans="1:15" x14ac:dyDescent="0.3">
      <c r="A9" s="7">
        <v>7</v>
      </c>
      <c r="B9" s="7">
        <v>45</v>
      </c>
      <c r="C9" s="7">
        <v>12</v>
      </c>
      <c r="D9" s="7" t="b">
        <f>TRUE</f>
        <v>1</v>
      </c>
      <c r="E9" s="8">
        <f t="shared" si="0"/>
        <v>540</v>
      </c>
      <c r="F9" s="3"/>
      <c r="G9" s="3"/>
      <c r="H9" s="3"/>
      <c r="I9" s="3"/>
      <c r="J9" s="1"/>
      <c r="K9" s="7">
        <f t="shared" si="2"/>
        <v>-540</v>
      </c>
      <c r="L9" s="7">
        <f t="shared" si="3"/>
        <v>0</v>
      </c>
      <c r="M9" s="9"/>
      <c r="N9" s="9"/>
      <c r="O9" s="9"/>
    </row>
    <row r="10" spans="1:15" x14ac:dyDescent="0.3">
      <c r="A10" s="9"/>
      <c r="B10" s="9"/>
      <c r="C10" s="9"/>
      <c r="D10" s="9"/>
      <c r="E10" s="10">
        <f>SUM(E3:E9)</f>
        <v>4135</v>
      </c>
      <c r="J10" s="5">
        <f>SUM(J3:J9)</f>
        <v>2930</v>
      </c>
      <c r="K10" s="7">
        <f t="shared" si="2"/>
        <v>-1205</v>
      </c>
      <c r="L10" s="7">
        <f t="shared" si="3"/>
        <v>70.858524788391776</v>
      </c>
      <c r="M10" s="9"/>
      <c r="N10" s="9"/>
      <c r="O10" s="9"/>
    </row>
    <row r="14" spans="1:15" x14ac:dyDescent="0.3">
      <c r="B14" s="2" t="s">
        <v>11</v>
      </c>
    </row>
    <row r="15" spans="1:15" x14ac:dyDescent="0.3">
      <c r="B15" s="3" t="s">
        <v>12</v>
      </c>
      <c r="C15" s="3">
        <f>MAX(B3:B9)</f>
        <v>62.5</v>
      </c>
      <c r="D15" s="3" t="s">
        <v>13</v>
      </c>
      <c r="E15" s="3">
        <f>MAX(G3:G9)</f>
        <v>70</v>
      </c>
      <c r="G15" s="9" t="b">
        <f>E15&gt;C15</f>
        <v>1</v>
      </c>
    </row>
    <row r="17" spans="2:9" x14ac:dyDescent="0.3">
      <c r="B17" s="2" t="s">
        <v>15</v>
      </c>
    </row>
    <row r="18" spans="2:9" x14ac:dyDescent="0.3">
      <c r="B18" s="1" t="s">
        <v>12</v>
      </c>
      <c r="C18" s="3">
        <f>E10</f>
        <v>4135</v>
      </c>
      <c r="D18" s="3" t="s">
        <v>13</v>
      </c>
      <c r="E18" s="2">
        <f>J10</f>
        <v>2930</v>
      </c>
      <c r="G18" s="9" t="b">
        <f>(E18&gt;=C18 &amp; E19&lt;C19)</f>
        <v>0</v>
      </c>
    </row>
    <row r="19" spans="2:9" x14ac:dyDescent="0.3">
      <c r="B19" s="3" t="s">
        <v>16</v>
      </c>
      <c r="C19" s="3">
        <f>COUNT(A3:A10)</f>
        <v>7</v>
      </c>
      <c r="D19" s="3" t="s">
        <v>16</v>
      </c>
      <c r="E19" s="2">
        <f>COUNT(F3:F10)</f>
        <v>6</v>
      </c>
    </row>
    <row r="21" spans="2:9" x14ac:dyDescent="0.3">
      <c r="B21" s="2" t="s">
        <v>17</v>
      </c>
    </row>
    <row r="22" spans="2:9" x14ac:dyDescent="0.3">
      <c r="B22" s="1" t="s">
        <v>12</v>
      </c>
      <c r="C22" s="3">
        <f>E10</f>
        <v>4135</v>
      </c>
      <c r="D22" s="3" t="s">
        <v>13</v>
      </c>
      <c r="E22" s="3">
        <f>J10</f>
        <v>2930</v>
      </c>
      <c r="G22" s="9" t="b">
        <f>C22 &lt; E22 &lt; C23</f>
        <v>0</v>
      </c>
      <c r="H22" s="2" t="s">
        <v>19</v>
      </c>
      <c r="I22" s="2" t="s">
        <v>21</v>
      </c>
    </row>
    <row r="23" spans="2:9" x14ac:dyDescent="0.3">
      <c r="B23" s="3" t="s">
        <v>9</v>
      </c>
      <c r="C23" s="1">
        <f>E10*1.1</f>
        <v>4548.5</v>
      </c>
      <c r="D23" s="3" t="s">
        <v>10</v>
      </c>
      <c r="E23" s="3">
        <f>C23-J10</f>
        <v>1618.5</v>
      </c>
      <c r="G23" s="9" t="b">
        <f>E22&gt;=C23</f>
        <v>0</v>
      </c>
      <c r="H23" s="2" t="s">
        <v>20</v>
      </c>
      <c r="I23" s="2" t="s">
        <v>22</v>
      </c>
    </row>
    <row r="24" spans="2:9" x14ac:dyDescent="0.3">
      <c r="B24" s="1" t="s">
        <v>18</v>
      </c>
      <c r="C24" s="3">
        <f>C23-C22</f>
        <v>413.5</v>
      </c>
    </row>
    <row r="27" spans="2:9" x14ac:dyDescent="0.3">
      <c r="B27" s="3" t="s">
        <v>23</v>
      </c>
      <c r="C27" s="3" t="s">
        <v>1</v>
      </c>
      <c r="D27" s="3" t="str">
        <f>"="</f>
        <v>=</v>
      </c>
      <c r="E27" s="3">
        <v>83</v>
      </c>
      <c r="G27" s="2" t="s">
        <v>24</v>
      </c>
    </row>
    <row r="28" spans="2:9" x14ac:dyDescent="0.3">
      <c r="B28" s="3" t="s">
        <v>4</v>
      </c>
      <c r="C28" s="3" t="s">
        <v>25</v>
      </c>
      <c r="D28" s="14">
        <v>0.1</v>
      </c>
      <c r="E28" s="3" t="s">
        <v>26</v>
      </c>
      <c r="G28" s="15">
        <v>0.1</v>
      </c>
    </row>
    <row r="29" spans="2:9" x14ac:dyDescent="0.3">
      <c r="B29" s="2">
        <v>4000</v>
      </c>
      <c r="C29" s="2">
        <f>B29/$E$27</f>
        <v>48.192771084337352</v>
      </c>
      <c r="D29" s="1">
        <f>B29*0.1</f>
        <v>400</v>
      </c>
      <c r="E29" s="3">
        <f>(C29-60)/100</f>
        <v>-0.11807228915662649</v>
      </c>
      <c r="G29" s="2">
        <f>IF(E29&gt;0,IF(D29-(D29*E29)&gt;(D29*0.01),D29-(D29*E29),D29*0.01),D29)</f>
        <v>400</v>
      </c>
    </row>
    <row r="30" spans="2:9" x14ac:dyDescent="0.3">
      <c r="B30" s="2">
        <v>5000</v>
      </c>
      <c r="C30" s="2">
        <f t="shared" ref="C30:C40" si="4">B30/$E$27</f>
        <v>60.24096385542169</v>
      </c>
      <c r="D30" s="1">
        <f t="shared" ref="D30:D40" si="5">B30*0.1</f>
        <v>500</v>
      </c>
      <c r="E30" s="3">
        <f t="shared" ref="E30:E40" si="6">(C30-60)/100</f>
        <v>2.4096385542168976E-3</v>
      </c>
      <c r="G30" s="2">
        <f t="shared" ref="G30:G40" si="7">IF(E30&gt;0,IF(D30-(D30*E30)&gt;(D30*0.01),D30-(D30*E30),D30*0.01),D30)</f>
        <v>498.79518072289153</v>
      </c>
    </row>
    <row r="31" spans="2:9" x14ac:dyDescent="0.3">
      <c r="B31" s="2">
        <v>6000</v>
      </c>
      <c r="C31" s="2">
        <f t="shared" si="4"/>
        <v>72.289156626506028</v>
      </c>
      <c r="D31" s="1">
        <f t="shared" si="5"/>
        <v>600</v>
      </c>
      <c r="E31" s="3">
        <f t="shared" si="6"/>
        <v>0.12289156626506027</v>
      </c>
      <c r="G31" s="2">
        <f t="shared" si="7"/>
        <v>526.26506024096386</v>
      </c>
    </row>
    <row r="32" spans="2:9" x14ac:dyDescent="0.3">
      <c r="B32" s="2">
        <v>7000</v>
      </c>
      <c r="C32" s="2">
        <f t="shared" si="4"/>
        <v>84.337349397590359</v>
      </c>
      <c r="D32" s="1">
        <f t="shared" si="5"/>
        <v>700</v>
      </c>
      <c r="E32" s="3">
        <f t="shared" si="6"/>
        <v>0.24337349397590358</v>
      </c>
      <c r="G32" s="2">
        <f t="shared" si="7"/>
        <v>529.63855421686753</v>
      </c>
    </row>
    <row r="33" spans="2:7" x14ac:dyDescent="0.3">
      <c r="B33" s="2">
        <v>8000</v>
      </c>
      <c r="C33" s="2">
        <f t="shared" si="4"/>
        <v>96.385542168674704</v>
      </c>
      <c r="D33" s="1">
        <f t="shared" si="5"/>
        <v>800</v>
      </c>
      <c r="E33" s="3">
        <f t="shared" si="6"/>
        <v>0.36385542168674706</v>
      </c>
      <c r="G33" s="2">
        <f t="shared" si="7"/>
        <v>508.91566265060237</v>
      </c>
    </row>
    <row r="34" spans="2:7" x14ac:dyDescent="0.3">
      <c r="B34" s="2">
        <v>9000</v>
      </c>
      <c r="C34" s="2">
        <f t="shared" si="4"/>
        <v>108.43373493975903</v>
      </c>
      <c r="D34" s="1">
        <f t="shared" si="5"/>
        <v>900</v>
      </c>
      <c r="E34" s="3">
        <f t="shared" si="6"/>
        <v>0.48433734939759032</v>
      </c>
      <c r="G34" s="2">
        <f t="shared" si="7"/>
        <v>464.09638554216872</v>
      </c>
    </row>
    <row r="35" spans="2:7" x14ac:dyDescent="0.3">
      <c r="B35" s="2">
        <v>10000</v>
      </c>
      <c r="C35" s="2">
        <f t="shared" si="4"/>
        <v>120.48192771084338</v>
      </c>
      <c r="D35" s="1">
        <f t="shared" si="5"/>
        <v>1000</v>
      </c>
      <c r="E35" s="3">
        <f t="shared" si="6"/>
        <v>0.60481927710843375</v>
      </c>
      <c r="G35" s="2">
        <f t="shared" si="7"/>
        <v>395.18072289156623</v>
      </c>
    </row>
    <row r="36" spans="2:7" x14ac:dyDescent="0.3">
      <c r="B36" s="2">
        <v>11000</v>
      </c>
      <c r="C36" s="2">
        <f t="shared" si="4"/>
        <v>132.53012048192772</v>
      </c>
      <c r="D36" s="1">
        <f t="shared" si="5"/>
        <v>1100</v>
      </c>
      <c r="E36" s="3">
        <f t="shared" si="6"/>
        <v>0.72530120481927729</v>
      </c>
      <c r="G36" s="2">
        <f t="shared" si="7"/>
        <v>302.16867469879503</v>
      </c>
    </row>
    <row r="37" spans="2:7" x14ac:dyDescent="0.3">
      <c r="B37" s="2">
        <v>12000</v>
      </c>
      <c r="C37" s="2">
        <f t="shared" si="4"/>
        <v>144.57831325301206</v>
      </c>
      <c r="D37" s="1">
        <f t="shared" si="5"/>
        <v>1200</v>
      </c>
      <c r="E37" s="3">
        <f t="shared" si="6"/>
        <v>0.84578313253012061</v>
      </c>
      <c r="G37" s="2">
        <f t="shared" si="7"/>
        <v>185.06024096385522</v>
      </c>
    </row>
    <row r="38" spans="2:7" x14ac:dyDescent="0.3">
      <c r="B38" s="2">
        <v>13000</v>
      </c>
      <c r="C38" s="2">
        <f t="shared" si="4"/>
        <v>156.62650602409639</v>
      </c>
      <c r="D38" s="2">
        <f t="shared" si="5"/>
        <v>1300</v>
      </c>
      <c r="E38" s="2">
        <f t="shared" si="6"/>
        <v>0.96626506024096381</v>
      </c>
      <c r="G38" s="2">
        <f t="shared" si="7"/>
        <v>43.85542168674715</v>
      </c>
    </row>
    <row r="39" spans="2:7" x14ac:dyDescent="0.3">
      <c r="B39" s="2">
        <v>14000</v>
      </c>
      <c r="C39" s="2">
        <f t="shared" si="4"/>
        <v>168.67469879518072</v>
      </c>
      <c r="D39" s="2">
        <f t="shared" si="5"/>
        <v>1400</v>
      </c>
      <c r="E39" s="2">
        <f t="shared" si="6"/>
        <v>1.0867469879518072</v>
      </c>
      <c r="G39" s="2">
        <f t="shared" si="7"/>
        <v>14</v>
      </c>
    </row>
    <row r="40" spans="2:7" x14ac:dyDescent="0.3">
      <c r="B40" s="2">
        <v>15000</v>
      </c>
      <c r="C40" s="2">
        <f t="shared" si="4"/>
        <v>180.72289156626505</v>
      </c>
      <c r="D40" s="2">
        <f t="shared" si="5"/>
        <v>1500</v>
      </c>
      <c r="E40" s="2">
        <f t="shared" si="6"/>
        <v>1.2072289156626506</v>
      </c>
      <c r="G40" s="2">
        <f t="shared" si="7"/>
        <v>15</v>
      </c>
    </row>
  </sheetData>
  <mergeCells count="3">
    <mergeCell ref="A1:E1"/>
    <mergeCell ref="F1:J1"/>
    <mergeCell ref="K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2024-02-26T18:34:28Z</dcterms:modified>
</cp:coreProperties>
</file>