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505"/>
  <workbookPr/>
  <mc:AlternateContent xmlns:mc="http://schemas.openxmlformats.org/markup-compatibility/2006">
    <mc:Choice Requires="x15">
      <x15ac:absPath xmlns:x15ac="http://schemas.microsoft.com/office/spreadsheetml/2010/11/ac" url="/Users/martin/Dropbox/projects/current/bottleneck/full_data/"/>
    </mc:Choice>
  </mc:AlternateContent>
  <bookViews>
    <workbookView xWindow="28800" yWindow="880" windowWidth="38400" windowHeight="24000"/>
  </bookViews>
  <sheets>
    <sheet name="Species summary" sheetId="1" r:id="rId1"/>
  </sheets>
  <definedNames>
    <definedName name="_xlnm._FilterDatabase" localSheetId="0" hidden="1">'Species summary'!$B$3:$BH$25</definedName>
    <definedName name="microsatellite_genotypes">#REF!</definedName>
  </definedName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7" i="1" l="1"/>
  <c r="L31" i="1"/>
  <c r="L8" i="1"/>
  <c r="L12" i="1"/>
  <c r="L16" i="1"/>
  <c r="L20" i="1"/>
  <c r="L24" i="1"/>
  <c r="J5" i="1"/>
  <c r="L5" i="1"/>
  <c r="J6" i="1"/>
  <c r="L6" i="1"/>
  <c r="J7" i="1"/>
  <c r="L7" i="1"/>
  <c r="J8" i="1"/>
  <c r="J9" i="1"/>
  <c r="L9" i="1"/>
  <c r="J10" i="1"/>
  <c r="L10" i="1"/>
  <c r="J11" i="1"/>
  <c r="L11" i="1"/>
  <c r="J12" i="1"/>
  <c r="J13" i="1"/>
  <c r="L13" i="1"/>
  <c r="J14" i="1"/>
  <c r="L14" i="1"/>
  <c r="J15" i="1"/>
  <c r="L15" i="1"/>
  <c r="J16" i="1"/>
  <c r="J17" i="1"/>
  <c r="L17" i="1"/>
  <c r="J18" i="1"/>
  <c r="L18" i="1"/>
  <c r="J19" i="1"/>
  <c r="L19" i="1"/>
  <c r="J20" i="1"/>
  <c r="J21" i="1"/>
  <c r="L21" i="1"/>
  <c r="J22" i="1"/>
  <c r="L22" i="1"/>
  <c r="J23" i="1"/>
  <c r="L23" i="1"/>
  <c r="J24" i="1"/>
  <c r="J25" i="1"/>
  <c r="L25" i="1"/>
  <c r="J26" i="1"/>
  <c r="L26" i="1"/>
  <c r="J27" i="1"/>
  <c r="J28" i="1"/>
  <c r="L28" i="1"/>
  <c r="J29" i="1"/>
  <c r="L29" i="1"/>
  <c r="J30" i="1"/>
  <c r="L30" i="1"/>
  <c r="J31" i="1"/>
  <c r="J4" i="1"/>
  <c r="L4" i="1"/>
  <c r="M31" i="1"/>
  <c r="M30" i="1"/>
  <c r="M29" i="1"/>
  <c r="M28" i="1"/>
  <c r="M27" i="1"/>
  <c r="M68" i="1"/>
  <c r="M67" i="1"/>
  <c r="M66" i="1"/>
  <c r="M65" i="1"/>
  <c r="M64" i="1"/>
  <c r="M63" i="1"/>
  <c r="M62" i="1"/>
  <c r="M61" i="1"/>
  <c r="M60" i="1"/>
  <c r="M59" i="1"/>
  <c r="M56" i="1"/>
  <c r="M55" i="1"/>
  <c r="M54" i="1"/>
  <c r="M53" i="1"/>
  <c r="M52" i="1"/>
  <c r="M51" i="1"/>
  <c r="M48" i="1"/>
  <c r="M47" i="1"/>
  <c r="M46" i="1"/>
  <c r="M45" i="1"/>
  <c r="M44" i="1"/>
  <c r="M43" i="1"/>
  <c r="M42" i="1"/>
  <c r="M41" i="1"/>
  <c r="M40" i="1"/>
  <c r="M39" i="1"/>
  <c r="M38" i="1"/>
  <c r="M3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E1" i="1"/>
  <c r="H1" i="1"/>
</calcChain>
</file>

<file path=xl/comments1.xml><?xml version="1.0" encoding="utf-8"?>
<comments xmlns="http://schemas.openxmlformats.org/spreadsheetml/2006/main">
  <authors>
    <author>Joe</author>
  </authors>
  <commentList>
    <comment ref="BK13" authorId="0">
      <text>
        <r>
          <rPr>
            <b/>
            <sz val="9"/>
            <color indexed="81"/>
            <rFont val="Tahoma"/>
            <family val="2"/>
          </rPr>
          <t>Joe:</t>
        </r>
        <r>
          <rPr>
            <sz val="9"/>
            <color indexed="81"/>
            <rFont val="Tahoma"/>
            <family val="2"/>
          </rPr>
          <t xml:space="preserve">
Stewart et al (1994)</t>
        </r>
      </text>
    </comment>
    <comment ref="BO13" authorId="0">
      <text>
        <r>
          <rPr>
            <b/>
            <sz val="9"/>
            <color indexed="81"/>
            <rFont val="Tahoma"/>
            <family val="2"/>
          </rPr>
          <t>Joe:</t>
        </r>
        <r>
          <rPr>
            <sz val="9"/>
            <color indexed="81"/>
            <rFont val="Tahoma"/>
            <family val="2"/>
          </rPr>
          <t xml:space="preserve">
carretta 2009</t>
        </r>
      </text>
    </comment>
    <comment ref="BK23" authorId="0">
      <text>
        <r>
          <rPr>
            <b/>
            <sz val="9"/>
            <color indexed="81"/>
            <rFont val="Tahoma"/>
            <family val="2"/>
          </rPr>
          <t>Joe:</t>
        </r>
        <r>
          <rPr>
            <sz val="9"/>
            <color indexed="81"/>
            <rFont val="Tahoma"/>
            <family val="2"/>
          </rPr>
          <t xml:space="preserve">
Stewart et al (1994)</t>
        </r>
      </text>
    </comment>
    <comment ref="BL23" authorId="0">
      <text>
        <r>
          <rPr>
            <b/>
            <sz val="9"/>
            <color indexed="81"/>
            <rFont val="Tahoma"/>
            <family val="2"/>
          </rPr>
          <t>Joe:</t>
        </r>
        <r>
          <rPr>
            <sz val="9"/>
            <color indexed="81"/>
            <rFont val="Tahoma"/>
            <family val="2"/>
          </rPr>
          <t xml:space="preserve">
Weber et al 2000</t>
        </r>
      </text>
    </comment>
    <comment ref="BM23" authorId="0">
      <text>
        <r>
          <rPr>
            <b/>
            <sz val="9"/>
            <color indexed="81"/>
            <rFont val="Tahoma"/>
            <family val="2"/>
          </rPr>
          <t>Joe:</t>
        </r>
        <r>
          <rPr>
            <sz val="9"/>
            <color indexed="81"/>
            <rFont val="Tahoma"/>
            <family val="2"/>
          </rPr>
          <t xml:space="preserve">
Stewart et al (1994)</t>
        </r>
      </text>
    </comment>
    <comment ref="BN23" authorId="0">
      <text>
        <r>
          <rPr>
            <b/>
            <sz val="9"/>
            <color indexed="81"/>
            <rFont val="Tahoma"/>
            <family val="2"/>
          </rPr>
          <t>Joe:</t>
        </r>
        <r>
          <rPr>
            <sz val="9"/>
            <color indexed="81"/>
            <rFont val="Tahoma"/>
            <family val="2"/>
          </rPr>
          <t xml:space="preserve">
Stewart et al (1994)</t>
        </r>
      </text>
    </comment>
    <comment ref="BJ24" authorId="0">
      <text>
        <r>
          <rPr>
            <b/>
            <sz val="9"/>
            <color indexed="81"/>
            <rFont val="Tahoma"/>
            <family val="2"/>
          </rPr>
          <t>Joe:</t>
        </r>
        <r>
          <rPr>
            <sz val="9"/>
            <color indexed="81"/>
            <rFont val="Tahoma"/>
            <family val="2"/>
          </rPr>
          <t xml:space="preserve">
laws 1990</t>
        </r>
      </text>
    </comment>
    <comment ref="BK24" authorId="0">
      <text>
        <r>
          <rPr>
            <b/>
            <sz val="9"/>
            <color indexed="81"/>
            <rFont val="Tahoma"/>
            <family val="2"/>
          </rPr>
          <t>laws 1990</t>
        </r>
      </text>
    </comment>
    <comment ref="BN24" authorId="0">
      <text>
        <r>
          <rPr>
            <b/>
            <sz val="9"/>
            <color indexed="81"/>
            <rFont val="Tahoma"/>
            <family val="2"/>
          </rPr>
          <t>Joe:</t>
        </r>
        <r>
          <rPr>
            <sz val="9"/>
            <color indexed="81"/>
            <rFont val="Tahoma"/>
            <family val="2"/>
          </rPr>
          <t xml:space="preserve">
laws 1990, but there was some harvesting afterwards (also laws)</t>
        </r>
      </text>
    </comment>
    <comment ref="BO24" authorId="0">
      <text>
        <r>
          <rPr>
            <b/>
            <sz val="9"/>
            <color indexed="81"/>
            <rFont val="Tahoma"/>
            <family val="2"/>
          </rPr>
          <t>Joe:</t>
        </r>
        <r>
          <rPr>
            <sz val="9"/>
            <color indexed="81"/>
            <rFont val="Tahoma"/>
            <family val="2"/>
          </rPr>
          <t xml:space="preserve">
laws 1990</t>
        </r>
      </text>
    </comment>
  </commentList>
</comments>
</file>

<file path=xl/sharedStrings.xml><?xml version="1.0" encoding="utf-8"?>
<sst xmlns="http://schemas.openxmlformats.org/spreadsheetml/2006/main" count="826" uniqueCount="257">
  <si>
    <r>
      <t>Out of 34 extant species (</t>
    </r>
    <r>
      <rPr>
        <sz val="10"/>
        <color rgb="FFFF0000"/>
        <rFont val="Calibri"/>
        <family val="2"/>
        <scheme val="minor"/>
      </rPr>
      <t>not included: ribbon seal, harp seal, caspian seal, baikal seal, juan fernandez fur seal, south african fur seal</t>
    </r>
    <r>
      <rPr>
        <sz val="10"/>
        <color theme="1"/>
        <rFont val="Calibri"/>
        <family val="2"/>
        <scheme val="minor"/>
      </rPr>
      <t>)</t>
    </r>
  </si>
  <si>
    <t>HWE and population substructure</t>
  </si>
  <si>
    <t>Bottleneck results</t>
  </si>
  <si>
    <t>Seal Conservation Society</t>
  </si>
  <si>
    <t>Literature</t>
  </si>
  <si>
    <t>IAM</t>
  </si>
  <si>
    <t>TPM70</t>
  </si>
  <si>
    <t>TPM95</t>
  </si>
  <si>
    <t>SMM</t>
  </si>
  <si>
    <t>Dataset number</t>
  </si>
  <si>
    <t>Species</t>
  </si>
  <si>
    <t>Latin name</t>
  </si>
  <si>
    <t>Reference</t>
  </si>
  <si>
    <t>Published / unpublished</t>
  </si>
  <si>
    <t>No. 0f loci in HWE after Bonferroni correction</t>
  </si>
  <si>
    <t>No. loci * no. samples</t>
  </si>
  <si>
    <t>Population structure previously reported?</t>
  </si>
  <si>
    <t>Number of clusters in STRUCTURE (max LnK)</t>
  </si>
  <si>
    <t>Number of clusters in STRUCTURE (delta K)</t>
  </si>
  <si>
    <t>Expected no. Loci with heterozygosity excess</t>
  </si>
  <si>
    <t>No. Loci deficiency</t>
  </si>
  <si>
    <t>No. Loci excess</t>
  </si>
  <si>
    <t>Sign</t>
  </si>
  <si>
    <t>Standardized difference</t>
  </si>
  <si>
    <t>Wilcoxon (deficiency)</t>
  </si>
  <si>
    <t>Wilcoxon (excess)</t>
  </si>
  <si>
    <t>Wilcoxon (deficiency or excess)</t>
  </si>
  <si>
    <t>Mode shift</t>
  </si>
  <si>
    <t>Conclusion</t>
  </si>
  <si>
    <t>Bottleneck history</t>
  </si>
  <si>
    <t>Historical N</t>
  </si>
  <si>
    <t>Bottleneck N</t>
  </si>
  <si>
    <t>Bottleneck start</t>
  </si>
  <si>
    <t>Bottleneck end</t>
  </si>
  <si>
    <t>Contemporary N</t>
  </si>
  <si>
    <t>IUCN rating</t>
  </si>
  <si>
    <t>SCS reference</t>
  </si>
  <si>
    <t>references</t>
  </si>
  <si>
    <t>Arctocephalus gazella</t>
  </si>
  <si>
    <t>Hoffman et al. (2011)</t>
  </si>
  <si>
    <t>published</t>
  </si>
  <si>
    <t>no</t>
  </si>
  <si>
    <t>normal L-shaped distribution</t>
  </si>
  <si>
    <t>Bottleneck under all but the SMM model</t>
  </si>
  <si>
    <t>Nearly hunted to extinction</t>
  </si>
  <si>
    <t>&gt;1200000</t>
  </si>
  <si>
    <t>least concern</t>
  </si>
  <si>
    <t>http://www.pinnipeds.org/seal-information/species-information-pages/sea-lions-and-fur-seals/antarctic-fur-seal</t>
  </si>
  <si>
    <t>Arctocephalus galapagoensis</t>
  </si>
  <si>
    <t>Lopes et al. (2014)</t>
  </si>
  <si>
    <t>12 / 12</t>
  </si>
  <si>
    <t>not tested</t>
  </si>
  <si>
    <t>Population expansion inferred, but only under the SMM</t>
  </si>
  <si>
    <t>Heavily hunted</t>
  </si>
  <si>
    <t>?</t>
  </si>
  <si>
    <t>endangered</t>
  </si>
  <si>
    <t>http://marinebio.org/species.asp?id=293</t>
  </si>
  <si>
    <t xml:space="preserve"> </t>
  </si>
  <si>
    <t>Eumetopias jubatus</t>
  </si>
  <si>
    <t>Hoffman et al (2005)</t>
  </si>
  <si>
    <t>13 / 13</t>
  </si>
  <si>
    <t>yes (k = 2)</t>
  </si>
  <si>
    <t>Interactions with fishermen etc, but no commercial hunting</t>
  </si>
  <si>
    <t>&gt;300000</t>
  </si>
  <si>
    <t>http://www.pinnipeds.org/seal-information/species-information-pages/sea-lions-and-fur-seals/steller-sea-lion</t>
  </si>
  <si>
    <t>Halichoerus grypus</t>
  </si>
  <si>
    <t>Klimova et al (2014)</t>
  </si>
  <si>
    <t>Nothing</t>
  </si>
  <si>
    <t>Some historical exploitation, but not detailed</t>
  </si>
  <si>
    <t>130000-140000</t>
  </si>
  <si>
    <t>http://www.pinnipeds.org/seal-information/species-information-pages/the-phocid-seals/grey-seal</t>
  </si>
  <si>
    <t>Phoca vitulina vitulina</t>
  </si>
  <si>
    <t>Rijks et al. (2008)</t>
  </si>
  <si>
    <t>Population expansion inferred</t>
  </si>
  <si>
    <t>Some local populations in Greenland, Faroes etc. hunted</t>
  </si>
  <si>
    <t>http://www.pinnipeds.org/seal-information/species-information-pages/the-phocid-seals/harbour-seal</t>
  </si>
  <si>
    <t>Zalophus wollebaeki</t>
  </si>
  <si>
    <t>J. Wolf and F. Trillmich unpublished data</t>
  </si>
  <si>
    <t>unpublished</t>
  </si>
  <si>
    <t>http://www.pinnipeds.org/seal-information/species-information-pages/sea-lions-and-fur-seals/californian-sea-lion</t>
  </si>
  <si>
    <t>Arctocephalus australis</t>
  </si>
  <si>
    <t>Rosa de Oliviera et al. (2009)</t>
  </si>
  <si>
    <t>Heavily hunted, 823,600 seals taken between dates shown</t>
  </si>
  <si>
    <t>http://marinebio.org/species.asp?id=312</t>
  </si>
  <si>
    <t>Cystophora cristata</t>
  </si>
  <si>
    <t>Coltman et al. (2007)</t>
  </si>
  <si>
    <t>Heavy hunting for fur in the 1940's but now low level harvesting</t>
  </si>
  <si>
    <t>1940s</t>
  </si>
  <si>
    <t>vulnerable</t>
  </si>
  <si>
    <t>http://www.pinnipeds.org/seal-information/species-information-pages/the-phocid-seals/hooded-seal</t>
  </si>
  <si>
    <t>Monachus monachus</t>
  </si>
  <si>
    <t>Pastor et al. (2004)</t>
  </si>
  <si>
    <t>Killed by fishermen historically, 50% mortality of main colony in 1997</t>
  </si>
  <si>
    <t>critically endangered</t>
  </si>
  <si>
    <t>http://www.pinnipeds.org/seal-information/species-information-pages/the-phocid-seals/mediterranean-monk-seal</t>
  </si>
  <si>
    <t>Monachus schauinslandi</t>
  </si>
  <si>
    <t>Conservation Biology 25, 124-132</t>
  </si>
  <si>
    <t>Depends on the model</t>
  </si>
  <si>
    <t>1800's</t>
  </si>
  <si>
    <t>1900's</t>
  </si>
  <si>
    <t>1300-1400</t>
  </si>
  <si>
    <t>http://www.pinnipeds.org/seal-information/species-information-pages/the-phocid-seals/hawaiian-monk-seal</t>
  </si>
  <si>
    <t>Thousands of seals hunted from 1805-1866', but perhaps the main bottleneck started ~2000 YA when humans moved into Hawaii</t>
  </si>
  <si>
    <t>unknown</t>
  </si>
  <si>
    <t>carretta 2009</t>
  </si>
  <si>
    <t>Erignathus barbatus</t>
  </si>
  <si>
    <t>Davis et al. (2008)</t>
  </si>
  <si>
    <t>yes</t>
  </si>
  <si>
    <t>Low level subsistence harvesting</t>
  </si>
  <si>
    <t>NA</t>
  </si>
  <si>
    <t>http://www.pinnipeds.org/seal-information/species-information-pages/the-phocid-seals/bearded-seal</t>
  </si>
  <si>
    <t>Lobodon carcinophagus</t>
  </si>
  <si>
    <t>9 / 9</t>
  </si>
  <si>
    <t>Never hunted</t>
  </si>
  <si>
    <t>http://www.pinnipeds.org/seal-information/species-information-pages/the-phocid-seals/crabeater-seal</t>
  </si>
  <si>
    <t>Hydrurga leptonyx</t>
  </si>
  <si>
    <t>weak (k = 1)</t>
  </si>
  <si>
    <t>220000-440000</t>
  </si>
  <si>
    <t>http://www.pinnipeds.org/seal-information/species-information-pages/the-phocid-seals/leopard-seal</t>
  </si>
  <si>
    <t>Phoca hispida</t>
  </si>
  <si>
    <t>10 / 10</t>
  </si>
  <si>
    <t>50-70,000 killed annually in the 1970's and 80's</t>
  </si>
  <si>
    <t>http://www.pinnipeds.org/seal-information/species-information-pages/the-phocid-seals/ringed-seal</t>
  </si>
  <si>
    <t>Ommatophoca rossii</t>
  </si>
  <si>
    <t>http://www.pinnipeds.org/seal-information/species-information-pages/the-phocid-seals/ross-seal</t>
  </si>
  <si>
    <t>Leptonychotes weddelli</t>
  </si>
  <si>
    <t>12 / 15</t>
  </si>
  <si>
    <t>yes (k = 3)</t>
  </si>
  <si>
    <t>http://www.pinnipeds.org/seal-information/species-information-pages/the-phocid-seals/weddell-seal</t>
  </si>
  <si>
    <t>Callorhinus ursinus</t>
  </si>
  <si>
    <t>Dickerson et al (2010)</t>
  </si>
  <si>
    <t>7 / 8</t>
  </si>
  <si>
    <t>1700's</t>
  </si>
  <si>
    <t>1345000-1365000</t>
  </si>
  <si>
    <t>http://www.pinnipeds.org/seal-information/species-information-pages/sea-lions-and-fur-seals/northern-fur-seal</t>
  </si>
  <si>
    <t>Odobenus rosmarus rosmarus</t>
  </si>
  <si>
    <t>Grey literature' (http://www.nammco.no)</t>
  </si>
  <si>
    <t>5 / 10</t>
  </si>
  <si>
    <t>several hundred thousand</t>
  </si>
  <si>
    <t>data deficient</t>
  </si>
  <si>
    <t>http://www.pinnipeds.org/seal-information/species-information-pages/walrus</t>
  </si>
  <si>
    <t>Endangered Species research (2009)</t>
  </si>
  <si>
    <t>Mirounga angustrostrus</t>
  </si>
  <si>
    <t>Sanvito &amp; Galimberti unpublished data</t>
  </si>
  <si>
    <t>32 / 35</t>
  </si>
  <si>
    <t>Bottleneck under all models</t>
  </si>
  <si>
    <t>100-1000</t>
  </si>
  <si>
    <t>http://www.pinnipeds.org/seal-information/species-information-pages/the-phocid-seals/northern-elephant-seal</t>
  </si>
  <si>
    <t>20-100</t>
  </si>
  <si>
    <t>Stewart et al (1994), Weber et al (2000),   2011 NOAA assessment at: http://swfsc.noaa.gov//prd-sars.aspx?ParentMenuId=148</t>
  </si>
  <si>
    <t>Mirounga leonina</t>
  </si>
  <si>
    <t>after 1775</t>
  </si>
  <si>
    <t>http://www.pinnipeds.org/seal-information/species-information-pages/the-phocid-seals/southern-elephant-seal</t>
  </si>
  <si>
    <t>Probably &gt; 1000000 seals taken historically</t>
  </si>
  <si>
    <t>600-750000 assumed</t>
  </si>
  <si>
    <t>in Headland but I can't access it</t>
  </si>
  <si>
    <t>1909*</t>
  </si>
  <si>
    <t>laws 1990</t>
  </si>
  <si>
    <t>Zalophus californianus</t>
  </si>
  <si>
    <t>Acevedo-Whitehouse unpublished data</t>
  </si>
  <si>
    <t>Otaria flavescens</t>
  </si>
  <si>
    <t>J. Hoffman unpublished data</t>
  </si>
  <si>
    <t>Phocarctos hookeri</t>
  </si>
  <si>
    <t>B. Robertson, S. Negro, L. Chilvers, A. Osbourne and N. Gemmell unpublished data</t>
  </si>
  <si>
    <t>Phoca hispida saimensis</t>
  </si>
  <si>
    <t>Nyman et al (2014)</t>
  </si>
  <si>
    <t>Phoca hispida ladogensis</t>
  </si>
  <si>
    <t>Phoca hispida botnica</t>
  </si>
  <si>
    <t>Arctocephalus forsteri</t>
  </si>
  <si>
    <t>B. Robertson and N. Gemmell  (unpublished data)</t>
  </si>
  <si>
    <t>Structured populations: splitting using STRUCTURE</t>
  </si>
  <si>
    <t>* also controlled hunting from 1909-1964</t>
  </si>
  <si>
    <t>Steller's sea lion (Western stock)</t>
  </si>
  <si>
    <t>old</t>
  </si>
  <si>
    <t>Steller's sea lion (Eastern stock)</t>
  </si>
  <si>
    <t>South American fur seal (Brazilian population)</t>
  </si>
  <si>
    <t>Rosa de Oliviera et al (2009)</t>
  </si>
  <si>
    <t>7 / 7</t>
  </si>
  <si>
    <t>South American fur seal (Peruvian population)</t>
  </si>
  <si>
    <t>Bearded seal (populations 1 and 5 = cluster 1)</t>
  </si>
  <si>
    <t>Bearded seal (populations 2,3,4 and 6 = cluster 2)</t>
  </si>
  <si>
    <t>Weddell seal (populations 1,3,4,5 and 6 = cluster 1)</t>
  </si>
  <si>
    <t>Weddell seal (population 2 = cluster 2)</t>
  </si>
  <si>
    <t>15 / 15</t>
  </si>
  <si>
    <t>Atlantic walrus (Schafer dataset, population BB = cluster 1)</t>
  </si>
  <si>
    <t>new</t>
  </si>
  <si>
    <t>shifted mode</t>
  </si>
  <si>
    <t>Atlantic walrus (Schafer dataset, all other populations = cluster 2)</t>
  </si>
  <si>
    <t>Atlantic walrus (Andersen dataset, Western Greenland)</t>
  </si>
  <si>
    <t>8 / 15</t>
  </si>
  <si>
    <t>Atlantic walrus (Andersen dataset, Eastern Greenland)</t>
  </si>
  <si>
    <t>10 + 1 monomorphic</t>
  </si>
  <si>
    <t>11 / 15</t>
  </si>
  <si>
    <t>Structured populations: single largest population</t>
  </si>
  <si>
    <t>Steller's sea lion (Ugamak Island)</t>
  </si>
  <si>
    <t>Bearded seal (population 5)</t>
  </si>
  <si>
    <t>Weddell seal (population 5)</t>
  </si>
  <si>
    <t>Atlantic walrus (Schafer dataset, N-FB population)</t>
  </si>
  <si>
    <t>9 / 10</t>
  </si>
  <si>
    <t>Atlantic walrus (Andersen dataset, WGR population)</t>
  </si>
  <si>
    <t>9 / 15</t>
  </si>
  <si>
    <t>Unstructured populations: single largest population</t>
  </si>
  <si>
    <t>Galapagos fur seal (Isabella)</t>
  </si>
  <si>
    <t>J. Hoffman and F. Trillmich unpublished data</t>
  </si>
  <si>
    <t>Eastern Atlantic grey seal (Holm of Huip)</t>
  </si>
  <si>
    <t>8 / 9</t>
  </si>
  <si>
    <t>Hooded Seal (Davis Strait)</t>
  </si>
  <si>
    <t>Hawaiian monk seal (FSS)</t>
  </si>
  <si>
    <t>18 / 18</t>
  </si>
  <si>
    <t>Crabeater seal (population 1)*</t>
  </si>
  <si>
    <t>Leopard seal (population 2)</t>
  </si>
  <si>
    <t>13 / 14</t>
  </si>
  <si>
    <t>Arctic ringed seal (population 4)</t>
  </si>
  <si>
    <t>Ross Seal (population 1)</t>
  </si>
  <si>
    <t>Northern fur seal (St Paul Island)</t>
  </si>
  <si>
    <t>Northern elephant seal (SBM)</t>
  </si>
  <si>
    <t>1) General approach: take the full dataset for each species, check for HWE, highlighted in red loci that are out of HWE following Bonferroni correction, then conduct a STRUCTURE analysis</t>
  </si>
  <si>
    <t>2) Approach for species with structured populations: conduct further structure and bottleneck analyses for the main sub-populations identified by STRUCTURE, after removing loci out of HWE, using the Evanno method (upper level of hierarchical structure)</t>
  </si>
  <si>
    <t>3) Final step = conduct structure and bottleneck analyses for all species using only the single largest population and only loci that are in HWE</t>
  </si>
  <si>
    <t>* Bottleneck only worked after excluding the first locus, despite having reformatted the Genepop file in several ways</t>
  </si>
  <si>
    <t>sample_size</t>
  </si>
  <si>
    <t>loci_full</t>
  </si>
  <si>
    <t>total_genotypes</t>
  </si>
  <si>
    <t>non_hw_exact_test</t>
  </si>
  <si>
    <t>Antactic_fur_seal</t>
  </si>
  <si>
    <t>Galapagos_fur_seal_data</t>
  </si>
  <si>
    <t>Stellers_sea_lion_data</t>
  </si>
  <si>
    <t>Grey_seal_data_Orkneys</t>
  </si>
  <si>
    <t>Harbour_seal_dataset_Waddensee</t>
  </si>
  <si>
    <t>Galapagos_sea_lion_dataset</t>
  </si>
  <si>
    <t>South_American_fur_seal_dataset</t>
  </si>
  <si>
    <t>Hooded_seal_dataset</t>
  </si>
  <si>
    <t>Mediterranean_monk_seal_dataset</t>
  </si>
  <si>
    <t>Hawaiian_monk_seal_dataset</t>
  </si>
  <si>
    <t>Bearded_seal_dataset</t>
  </si>
  <si>
    <t>Crabeater_seal_recoded</t>
  </si>
  <si>
    <t>Leopard_seal_dataset</t>
  </si>
  <si>
    <t>Ringed_seal_dataset</t>
  </si>
  <si>
    <t>Ross_seal_dataset</t>
  </si>
  <si>
    <t>Weddell_seal_dataset</t>
  </si>
  <si>
    <t>Northern_fur_seal_dataset</t>
  </si>
  <si>
    <t>Atlantic_Walrus_dataset_Schafer</t>
  </si>
  <si>
    <t>Atlantic_walrus_dataset_Andersen</t>
  </si>
  <si>
    <t>NES_dataset</t>
  </si>
  <si>
    <t>SES_dataset</t>
  </si>
  <si>
    <t>California_sea_lion_dataset</t>
  </si>
  <si>
    <t>South_American_Falklands_sea_lion</t>
  </si>
  <si>
    <t>New_Zealand_sea_lion_dataset</t>
  </si>
  <si>
    <t>Saimaa_ringed_seal_dataset</t>
  </si>
  <si>
    <t>Lagoda_ringed_seal_dataset</t>
  </si>
  <si>
    <t>Baltic_ringed_seal_dataset</t>
  </si>
  <si>
    <t>New_Zealand_fur_seal_dataset</t>
  </si>
  <si>
    <t>number_sampling_sites</t>
  </si>
  <si>
    <t>microsats_in_hw</t>
  </si>
  <si>
    <t>NOTE: 51-56 No bonferroni correction for HW</t>
  </si>
  <si>
    <t>australion_fur_seal</t>
  </si>
  <si>
    <t>Arctocephalus pusillus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</si>
</sst>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b/>
      <u/>
      <sz val="10"/>
      <name val="Calibri"/>
      <family val="2"/>
      <scheme val="minor"/>
    </font>
    <font>
      <i/>
      <sz val="10"/>
      <name val="Calibri"/>
      <family val="2"/>
      <scheme val="minor"/>
    </font>
    <font>
      <u/>
      <sz val="11"/>
      <color theme="10"/>
      <name val="Calibri"/>
      <family val="2"/>
    </font>
    <font>
      <u/>
      <sz val="10"/>
      <name val="Calibri"/>
      <family val="2"/>
      <scheme val="minor"/>
    </font>
    <font>
      <sz val="10"/>
      <color rgb="FF00B050"/>
      <name val="Calibri"/>
      <family val="2"/>
      <scheme val="minor"/>
    </font>
    <font>
      <i/>
      <sz val="10"/>
      <color rgb="FF00B05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i/>
      <sz val="10"/>
      <color rgb="FF252525"/>
      <name val="Calibri"/>
    </font>
  </fonts>
  <fills count="8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>
      <alignment vertical="top"/>
      <protection locked="0"/>
    </xf>
  </cellStyleXfs>
  <cellXfs count="60">
    <xf numFmtId="0" fontId="0" fillId="0" borderId="0" xfId="0"/>
    <xf numFmtId="0" fontId="1" fillId="0" borderId="0" xfId="0" applyFont="1" applyAlignment="1">
      <alignment horizontal="left"/>
    </xf>
    <xf numFmtId="0" fontId="3" fillId="0" borderId="0" xfId="0" applyFont="1" applyFill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49" fontId="4" fillId="2" borderId="0" xfId="0" applyNumberFormat="1" applyFont="1" applyFill="1" applyAlignment="1">
      <alignment horizontal="left"/>
    </xf>
    <xf numFmtId="0" fontId="4" fillId="2" borderId="0" xfId="0" applyNumberFormat="1" applyFont="1" applyFill="1" applyAlignment="1">
      <alignment horizontal="left"/>
    </xf>
    <xf numFmtId="0" fontId="1" fillId="2" borderId="0" xfId="0" applyFont="1" applyFill="1" applyAlignment="1">
      <alignment horizontal="left"/>
    </xf>
    <xf numFmtId="0" fontId="4" fillId="3" borderId="0" xfId="0" applyFont="1" applyFill="1" applyAlignment="1">
      <alignment horizontal="left"/>
    </xf>
    <xf numFmtId="0" fontId="1" fillId="4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4" fillId="5" borderId="0" xfId="0" applyFont="1" applyFill="1" applyAlignment="1">
      <alignment horizontal="left"/>
    </xf>
    <xf numFmtId="0" fontId="1" fillId="5" borderId="0" xfId="0" applyFont="1" applyFill="1" applyAlignment="1">
      <alignment horizontal="left"/>
    </xf>
    <xf numFmtId="0" fontId="4" fillId="6" borderId="0" xfId="0" applyFont="1" applyFill="1" applyAlignment="1">
      <alignment horizontal="left"/>
    </xf>
    <xf numFmtId="0" fontId="1" fillId="6" borderId="0" xfId="0" applyFont="1" applyFill="1" applyAlignment="1">
      <alignment horizontal="left"/>
    </xf>
    <xf numFmtId="0" fontId="7" fillId="4" borderId="0" xfId="0" applyFont="1" applyFill="1" applyAlignment="1">
      <alignment horizontal="left"/>
    </xf>
    <xf numFmtId="0" fontId="7" fillId="3" borderId="0" xfId="0" applyFont="1" applyFill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Font="1" applyFill="1" applyAlignment="1">
      <alignment horizontal="left"/>
    </xf>
    <xf numFmtId="49" fontId="7" fillId="7" borderId="0" xfId="0" applyNumberFormat="1" applyFont="1" applyFill="1" applyAlignment="1">
      <alignment horizontal="left"/>
    </xf>
    <xf numFmtId="0" fontId="7" fillId="7" borderId="0" xfId="0" applyNumberFormat="1" applyFont="1" applyFill="1" applyAlignment="1">
      <alignment horizontal="left"/>
    </xf>
    <xf numFmtId="0" fontId="7" fillId="7" borderId="0" xfId="0" applyFont="1" applyFill="1" applyAlignment="1">
      <alignment horizontal="left"/>
    </xf>
    <xf numFmtId="0" fontId="7" fillId="5" borderId="0" xfId="0" applyFont="1" applyFill="1" applyAlignment="1">
      <alignment horizontal="left"/>
    </xf>
    <xf numFmtId="0" fontId="7" fillId="6" borderId="0" xfId="0" applyFont="1" applyFill="1" applyAlignment="1">
      <alignment horizontal="left"/>
    </xf>
    <xf numFmtId="0" fontId="3" fillId="0" borderId="0" xfId="0" applyFont="1" applyAlignment="1">
      <alignment horizontal="left"/>
    </xf>
    <xf numFmtId="49" fontId="3" fillId="7" borderId="0" xfId="0" applyNumberFormat="1" applyFont="1" applyFill="1" applyAlignment="1">
      <alignment horizontal="left"/>
    </xf>
    <xf numFmtId="0" fontId="3" fillId="7" borderId="0" xfId="0" applyNumberFormat="1" applyFont="1" applyFill="1" applyAlignment="1">
      <alignment horizontal="left"/>
    </xf>
    <xf numFmtId="0" fontId="3" fillId="7" borderId="0" xfId="0" applyFont="1" applyFill="1" applyAlignment="1">
      <alignment horizontal="left"/>
    </xf>
    <xf numFmtId="0" fontId="3" fillId="4" borderId="0" xfId="0" applyFont="1" applyFill="1" applyAlignment="1">
      <alignment horizontal="left"/>
    </xf>
    <xf numFmtId="0" fontId="3" fillId="3" borderId="0" xfId="0" applyFont="1" applyFill="1" applyAlignment="1">
      <alignment horizontal="left"/>
    </xf>
    <xf numFmtId="0" fontId="2" fillId="3" borderId="0" xfId="0" applyFont="1" applyFill="1" applyAlignment="1">
      <alignment horizontal="left"/>
    </xf>
    <xf numFmtId="0" fontId="3" fillId="5" borderId="0" xfId="0" applyFont="1" applyFill="1" applyAlignment="1">
      <alignment horizontal="left"/>
    </xf>
    <xf numFmtId="0" fontId="3" fillId="6" borderId="0" xfId="0" applyFont="1" applyFill="1" applyAlignment="1">
      <alignment horizontal="left"/>
    </xf>
    <xf numFmtId="0" fontId="2" fillId="7" borderId="0" xfId="0" applyFont="1" applyFill="1" applyAlignment="1">
      <alignment horizontal="left"/>
    </xf>
    <xf numFmtId="49" fontId="2" fillId="7" borderId="0" xfId="0" applyNumberFormat="1" applyFont="1" applyFill="1" applyAlignment="1">
      <alignment horizontal="left"/>
    </xf>
    <xf numFmtId="0" fontId="7" fillId="0" borderId="0" xfId="0" applyFont="1"/>
    <xf numFmtId="0" fontId="2" fillId="4" borderId="0" xfId="0" applyFont="1" applyFill="1" applyAlignment="1">
      <alignment horizontal="left"/>
    </xf>
    <xf numFmtId="0" fontId="3" fillId="6" borderId="0" xfId="0" quotePrefix="1" applyFont="1" applyFill="1" applyAlignment="1">
      <alignment horizontal="left"/>
    </xf>
    <xf numFmtId="0" fontId="9" fillId="5" borderId="0" xfId="1" applyFont="1" applyFill="1" applyAlignment="1" applyProtection="1">
      <alignment horizontal="left"/>
    </xf>
    <xf numFmtId="0" fontId="9" fillId="6" borderId="0" xfId="1" applyFont="1" applyFill="1" applyAlignment="1" applyProtection="1">
      <alignment horizontal="left"/>
    </xf>
    <xf numFmtId="0" fontId="3" fillId="0" borderId="0" xfId="0" quotePrefix="1" applyFont="1" applyAlignment="1">
      <alignment horizontal="left"/>
    </xf>
    <xf numFmtId="0" fontId="8" fillId="6" borderId="0" xfId="1" applyFill="1" applyAlignment="1" applyProtection="1"/>
    <xf numFmtId="0" fontId="2" fillId="6" borderId="0" xfId="0" applyFont="1" applyFill="1" applyAlignment="1">
      <alignment horizontal="left"/>
    </xf>
    <xf numFmtId="0" fontId="10" fillId="0" borderId="0" xfId="0" applyFont="1" applyAlignment="1">
      <alignment horizontal="left"/>
    </xf>
    <xf numFmtId="0" fontId="10" fillId="0" borderId="0" xfId="0" applyFont="1" applyFill="1" applyAlignment="1">
      <alignment horizontal="left"/>
    </xf>
    <xf numFmtId="0" fontId="1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Fill="1" applyAlignment="1">
      <alignment horizontal="left"/>
    </xf>
    <xf numFmtId="49" fontId="2" fillId="0" borderId="0" xfId="0" applyNumberFormat="1" applyFont="1" applyFill="1" applyAlignment="1">
      <alignment horizontal="left"/>
    </xf>
    <xf numFmtId="0" fontId="3" fillId="0" borderId="0" xfId="0" applyNumberFormat="1" applyFont="1" applyFill="1" applyAlignment="1">
      <alignment horizontal="left"/>
    </xf>
    <xf numFmtId="49" fontId="1" fillId="0" borderId="0" xfId="0" applyNumberFormat="1" applyFont="1" applyFill="1" applyAlignment="1">
      <alignment horizontal="left"/>
    </xf>
    <xf numFmtId="0" fontId="1" fillId="0" borderId="0" xfId="0" applyNumberFormat="1" applyFont="1" applyFill="1" applyAlignment="1">
      <alignment horizontal="left"/>
    </xf>
    <xf numFmtId="0" fontId="11" fillId="0" borderId="0" xfId="0" applyFont="1" applyFill="1" applyAlignment="1">
      <alignment horizontal="left"/>
    </xf>
    <xf numFmtId="0" fontId="2" fillId="0" borderId="0" xfId="0" applyNumberFormat="1" applyFont="1" applyFill="1" applyAlignment="1">
      <alignment horizontal="left"/>
    </xf>
    <xf numFmtId="49" fontId="3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49" fontId="2" fillId="2" borderId="0" xfId="0" applyNumberFormat="1" applyFont="1" applyFill="1" applyAlignment="1">
      <alignment horizontal="left"/>
    </xf>
    <xf numFmtId="49" fontId="0" fillId="0" borderId="0" xfId="0" applyNumberFormat="1"/>
    <xf numFmtId="0" fontId="14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4" Type="http://schemas.openxmlformats.org/officeDocument/2006/relationships/vmlDrawing" Target="../drawings/vmlDrawing1.vml"/><Relationship Id="rId5" Type="http://schemas.openxmlformats.org/officeDocument/2006/relationships/comments" Target="../comments1.xml"/><Relationship Id="rId1" Type="http://schemas.openxmlformats.org/officeDocument/2006/relationships/hyperlink" Target="http://www.pinnipeds.org/seal-information/species-information-pages/the-phocid-seals/bearded-seal" TargetMode="External"/><Relationship Id="rId2" Type="http://schemas.openxmlformats.org/officeDocument/2006/relationships/hyperlink" Target="http://swfsc.noaa.gov/prd-sars.aspx?ParentMenuId=14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Q73"/>
  <sheetViews>
    <sheetView tabSelected="1" workbookViewId="0">
      <pane xSplit="2" ySplit="3" topLeftCell="C10" activePane="bottomRight" state="frozen"/>
      <selection pane="topRight" activeCell="B1" sqref="B1"/>
      <selection pane="bottomLeft" activeCell="A2" sqref="A2"/>
      <selection pane="bottomRight" activeCell="D32" sqref="D32"/>
    </sheetView>
  </sheetViews>
  <sheetFormatPr baseColWidth="10" defaultColWidth="4.6640625" defaultRowHeight="14" x14ac:dyDescent="0.2"/>
  <cols>
    <col min="1" max="1" width="13.83203125" style="1" bestFit="1" customWidth="1"/>
    <col min="2" max="2" width="57.83203125" style="2" bestFit="1" customWidth="1"/>
    <col min="3" max="3" width="17.83203125" style="3" customWidth="1"/>
    <col min="4" max="4" width="17.83203125" style="1" customWidth="1"/>
    <col min="5" max="5" width="15.33203125" style="1" customWidth="1"/>
    <col min="6" max="10" width="8.6640625" style="1" customWidth="1"/>
    <col min="11" max="11" width="8.6640625" style="51" customWidth="1"/>
    <col min="12" max="12" width="18.5" style="52" customWidth="1"/>
    <col min="13" max="13" width="14" style="1" customWidth="1"/>
    <col min="14" max="14" width="21" style="1" customWidth="1"/>
    <col min="15" max="15" width="17.83203125" style="1" customWidth="1"/>
    <col min="16" max="16" width="9.33203125" style="1" customWidth="1"/>
    <col min="17" max="51" width="8.5" style="1" customWidth="1"/>
    <col min="52" max="52" width="47.6640625" style="1" customWidth="1"/>
    <col min="53" max="53" width="51.5" style="1" customWidth="1"/>
    <col min="54" max="54" width="10.1640625" style="1" bestFit="1" customWidth="1"/>
    <col min="55" max="55" width="11" style="1" bestFit="1" customWidth="1"/>
    <col min="56" max="56" width="13.5" style="1" bestFit="1" customWidth="1"/>
    <col min="57" max="57" width="12.6640625" style="1" bestFit="1" customWidth="1"/>
    <col min="58" max="58" width="14.1640625" style="1" bestFit="1" customWidth="1"/>
    <col min="59" max="59" width="17.5" style="1" bestFit="1" customWidth="1"/>
    <col min="60" max="60" width="12.5" style="1" customWidth="1"/>
    <col min="61" max="61" width="33" style="1" customWidth="1"/>
    <col min="62" max="62" width="10.1640625" style="1" bestFit="1" customWidth="1"/>
    <col min="63" max="63" width="11" style="1" bestFit="1" customWidth="1"/>
    <col min="64" max="64" width="13.5" style="1" bestFit="1" customWidth="1"/>
    <col min="65" max="65" width="12.6640625" style="1" bestFit="1" customWidth="1"/>
    <col min="66" max="66" width="14.1640625" style="1" bestFit="1" customWidth="1"/>
    <col min="67" max="67" width="10.33203125" style="1" bestFit="1" customWidth="1"/>
    <col min="68" max="68" width="11.5" style="1" bestFit="1" customWidth="1"/>
    <col min="69" max="16384" width="4.6640625" style="1"/>
  </cols>
  <sheetData>
    <row r="1" spans="1:69" x14ac:dyDescent="0.2">
      <c r="A1" s="1" t="s">
        <v>0</v>
      </c>
      <c r="E1" s="4">
        <f>COUNT(A4:A31)</f>
        <v>28</v>
      </c>
      <c r="H1" s="5">
        <f>SUM(H4:H31)</f>
        <v>172299</v>
      </c>
      <c r="K1" s="1"/>
      <c r="L1" s="6" t="s">
        <v>1</v>
      </c>
      <c r="M1" s="7"/>
      <c r="N1" s="8"/>
      <c r="O1" s="8"/>
      <c r="P1" s="8"/>
      <c r="Q1" s="9" t="s">
        <v>2</v>
      </c>
      <c r="R1" s="9"/>
      <c r="S1" s="10"/>
      <c r="T1" s="11"/>
      <c r="U1" s="11"/>
      <c r="V1" s="11"/>
      <c r="W1" s="11"/>
      <c r="X1" s="11"/>
      <c r="Y1" s="11"/>
      <c r="Z1" s="11"/>
      <c r="AA1" s="11"/>
      <c r="AB1" s="11"/>
      <c r="AC1" s="11"/>
      <c r="AD1" s="9"/>
      <c r="AE1" s="9"/>
      <c r="AF1" s="9"/>
      <c r="AG1" s="9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2" t="s">
        <v>3</v>
      </c>
      <c r="BC1" s="13"/>
      <c r="BD1" s="13"/>
      <c r="BE1" s="13"/>
      <c r="BF1" s="13"/>
      <c r="BG1" s="13"/>
      <c r="BH1" s="13"/>
      <c r="BI1" s="13"/>
      <c r="BJ1" s="14" t="s">
        <v>4</v>
      </c>
      <c r="BK1" s="15"/>
      <c r="BL1" s="15"/>
      <c r="BM1" s="15"/>
      <c r="BN1" s="15"/>
      <c r="BO1" s="15"/>
      <c r="BP1" s="15"/>
      <c r="BQ1" s="15"/>
    </row>
    <row r="2" spans="1:69" x14ac:dyDescent="0.2">
      <c r="K2" s="1"/>
      <c r="L2" s="6"/>
      <c r="M2" s="7"/>
      <c r="N2" s="8"/>
      <c r="O2" s="8"/>
      <c r="P2" s="8"/>
      <c r="Q2" s="16" t="s">
        <v>5</v>
      </c>
      <c r="R2" s="16"/>
      <c r="S2" s="10"/>
      <c r="T2" s="11"/>
      <c r="U2" s="11"/>
      <c r="V2" s="11"/>
      <c r="W2" s="11"/>
      <c r="X2" s="11"/>
      <c r="Y2" s="11"/>
      <c r="Z2" s="17" t="s">
        <v>6</v>
      </c>
      <c r="AA2" s="17"/>
      <c r="AB2" s="11"/>
      <c r="AC2" s="11"/>
      <c r="AD2" s="17"/>
      <c r="AE2" s="17"/>
      <c r="AF2" s="17"/>
      <c r="AG2" s="17"/>
      <c r="AH2" s="11"/>
      <c r="AI2" s="17" t="s">
        <v>7</v>
      </c>
      <c r="AJ2" s="17"/>
      <c r="AK2" s="11"/>
      <c r="AL2" s="11"/>
      <c r="AM2" s="11"/>
      <c r="AN2" s="11"/>
      <c r="AO2" s="11"/>
      <c r="AP2" s="11"/>
      <c r="AQ2" s="11"/>
      <c r="AR2" s="17" t="s">
        <v>8</v>
      </c>
      <c r="AS2" s="17"/>
      <c r="AT2" s="11"/>
      <c r="AU2" s="11"/>
      <c r="AV2" s="11"/>
      <c r="AW2" s="11"/>
      <c r="AX2" s="11"/>
      <c r="AY2" s="11"/>
      <c r="AZ2" s="11"/>
      <c r="BA2" s="11"/>
      <c r="BB2" s="12"/>
      <c r="BC2" s="13"/>
      <c r="BD2" s="13"/>
      <c r="BE2" s="13"/>
      <c r="BF2" s="13"/>
      <c r="BG2" s="13"/>
      <c r="BH2" s="13"/>
      <c r="BI2" s="13"/>
      <c r="BJ2" s="14"/>
      <c r="BK2" s="15"/>
      <c r="BL2" s="15"/>
      <c r="BM2" s="15"/>
      <c r="BN2" s="15"/>
      <c r="BO2" s="15"/>
      <c r="BP2" s="15"/>
      <c r="BQ2" s="15"/>
    </row>
    <row r="3" spans="1:69" s="18" customFormat="1" ht="15" x14ac:dyDescent="0.2">
      <c r="A3" s="18" t="s">
        <v>9</v>
      </c>
      <c r="B3" s="19" t="s">
        <v>10</v>
      </c>
      <c r="C3" s="18" t="s">
        <v>11</v>
      </c>
      <c r="D3" s="18" t="s">
        <v>12</v>
      </c>
      <c r="E3" s="18" t="s">
        <v>13</v>
      </c>
      <c r="F3" t="s">
        <v>220</v>
      </c>
      <c r="G3" t="s">
        <v>221</v>
      </c>
      <c r="H3" t="s">
        <v>222</v>
      </c>
      <c r="I3" t="s">
        <v>223</v>
      </c>
      <c r="J3" t="s">
        <v>253</v>
      </c>
      <c r="K3" t="s">
        <v>252</v>
      </c>
      <c r="L3" s="20" t="s">
        <v>14</v>
      </c>
      <c r="M3" s="21" t="s">
        <v>15</v>
      </c>
      <c r="N3" s="22" t="s">
        <v>16</v>
      </c>
      <c r="O3" s="22" t="s">
        <v>17</v>
      </c>
      <c r="P3" s="22" t="s">
        <v>18</v>
      </c>
      <c r="Q3" s="16" t="s">
        <v>19</v>
      </c>
      <c r="R3" s="16" t="s">
        <v>20</v>
      </c>
      <c r="S3" s="17" t="s">
        <v>21</v>
      </c>
      <c r="T3" s="17" t="s">
        <v>22</v>
      </c>
      <c r="U3" s="17" t="s">
        <v>23</v>
      </c>
      <c r="V3" s="17" t="s">
        <v>24</v>
      </c>
      <c r="W3" s="17" t="s">
        <v>25</v>
      </c>
      <c r="X3" s="17" t="s">
        <v>26</v>
      </c>
      <c r="Y3" s="17" t="s">
        <v>27</v>
      </c>
      <c r="Z3" s="16" t="s">
        <v>19</v>
      </c>
      <c r="AA3" s="16" t="s">
        <v>20</v>
      </c>
      <c r="AB3" s="17" t="s">
        <v>21</v>
      </c>
      <c r="AC3" s="17" t="s">
        <v>22</v>
      </c>
      <c r="AD3" s="17" t="s">
        <v>23</v>
      </c>
      <c r="AE3" s="17" t="s">
        <v>24</v>
      </c>
      <c r="AF3" s="17" t="s">
        <v>25</v>
      </c>
      <c r="AG3" s="17" t="s">
        <v>26</v>
      </c>
      <c r="AH3" s="17" t="s">
        <v>27</v>
      </c>
      <c r="AI3" s="16" t="s">
        <v>19</v>
      </c>
      <c r="AJ3" s="16" t="s">
        <v>20</v>
      </c>
      <c r="AK3" s="17" t="s">
        <v>21</v>
      </c>
      <c r="AL3" s="17" t="s">
        <v>22</v>
      </c>
      <c r="AM3" s="17" t="s">
        <v>23</v>
      </c>
      <c r="AN3" s="17" t="s">
        <v>24</v>
      </c>
      <c r="AO3" s="17" t="s">
        <v>25</v>
      </c>
      <c r="AP3" s="17" t="s">
        <v>26</v>
      </c>
      <c r="AQ3" s="17" t="s">
        <v>27</v>
      </c>
      <c r="AR3" s="16" t="s">
        <v>19</v>
      </c>
      <c r="AS3" s="16" t="s">
        <v>20</v>
      </c>
      <c r="AT3" s="17" t="s">
        <v>21</v>
      </c>
      <c r="AU3" s="17" t="s">
        <v>22</v>
      </c>
      <c r="AV3" s="17" t="s">
        <v>23</v>
      </c>
      <c r="AW3" s="17" t="s">
        <v>24</v>
      </c>
      <c r="AX3" s="17" t="s">
        <v>25</v>
      </c>
      <c r="AY3" s="17" t="s">
        <v>26</v>
      </c>
      <c r="AZ3" s="17" t="s">
        <v>27</v>
      </c>
      <c r="BA3" s="17" t="s">
        <v>28</v>
      </c>
      <c r="BB3" s="23" t="s">
        <v>29</v>
      </c>
      <c r="BC3" s="23" t="s">
        <v>30</v>
      </c>
      <c r="BD3" s="23" t="s">
        <v>31</v>
      </c>
      <c r="BE3" s="23" t="s">
        <v>32</v>
      </c>
      <c r="BF3" s="23" t="s">
        <v>33</v>
      </c>
      <c r="BG3" s="23" t="s">
        <v>34</v>
      </c>
      <c r="BH3" s="23" t="s">
        <v>35</v>
      </c>
      <c r="BI3" s="23" t="s">
        <v>36</v>
      </c>
      <c r="BJ3" s="24" t="s">
        <v>29</v>
      </c>
      <c r="BK3" s="24" t="s">
        <v>30</v>
      </c>
      <c r="BL3" s="24" t="s">
        <v>31</v>
      </c>
      <c r="BM3" s="24" t="s">
        <v>32</v>
      </c>
      <c r="BN3" s="24" t="s">
        <v>33</v>
      </c>
      <c r="BO3" s="24" t="s">
        <v>34</v>
      </c>
      <c r="BP3" s="24" t="s">
        <v>35</v>
      </c>
      <c r="BQ3" s="24" t="s">
        <v>37</v>
      </c>
    </row>
    <row r="4" spans="1:69" s="25" customFormat="1" ht="15" x14ac:dyDescent="0.2">
      <c r="A4" s="25">
        <v>1</v>
      </c>
      <c r="B4" t="s">
        <v>224</v>
      </c>
      <c r="C4" s="18" t="s">
        <v>38</v>
      </c>
      <c r="D4" s="25" t="s">
        <v>39</v>
      </c>
      <c r="E4" s="25" t="s">
        <v>40</v>
      </c>
      <c r="F4">
        <v>246</v>
      </c>
      <c r="G4" s="58">
        <v>21</v>
      </c>
      <c r="H4">
        <v>5166</v>
      </c>
      <c r="I4" s="58">
        <v>3</v>
      </c>
      <c r="J4" s="58">
        <f>(G4-I4)</f>
        <v>18</v>
      </c>
      <c r="K4" s="58">
        <v>9</v>
      </c>
      <c r="L4" s="27" t="str">
        <f>CONCATENATE(J4, "/", G4)</f>
        <v>18/21</v>
      </c>
      <c r="M4" s="27">
        <f t="shared" ref="M4:M31" si="0">F4*I4</f>
        <v>738</v>
      </c>
      <c r="N4" s="28" t="s">
        <v>41</v>
      </c>
      <c r="O4" s="28">
        <v>1</v>
      </c>
      <c r="P4" s="28">
        <v>1</v>
      </c>
      <c r="Q4" s="29">
        <v>12.44</v>
      </c>
      <c r="R4" s="29">
        <v>0</v>
      </c>
      <c r="S4" s="29">
        <v>21</v>
      </c>
      <c r="T4" s="30">
        <v>2.0000000000000002E-5</v>
      </c>
      <c r="U4" s="30">
        <v>0</v>
      </c>
      <c r="V4" s="30">
        <v>1</v>
      </c>
      <c r="W4" s="31">
        <v>0</v>
      </c>
      <c r="X4" s="30">
        <v>0</v>
      </c>
      <c r="Y4" s="30" t="s">
        <v>42</v>
      </c>
      <c r="Z4" s="30">
        <v>12.39</v>
      </c>
      <c r="AA4" s="30">
        <v>1</v>
      </c>
      <c r="AB4" s="30">
        <v>20</v>
      </c>
      <c r="AC4" s="30">
        <v>2.4000000000000001E-4</v>
      </c>
      <c r="AD4" s="30">
        <v>0</v>
      </c>
      <c r="AE4" s="30">
        <v>1</v>
      </c>
      <c r="AF4" s="31">
        <v>0</v>
      </c>
      <c r="AG4" s="30">
        <v>0</v>
      </c>
      <c r="AH4" s="30" t="s">
        <v>42</v>
      </c>
      <c r="AI4" s="30">
        <v>12.38</v>
      </c>
      <c r="AJ4" s="30">
        <v>5</v>
      </c>
      <c r="AK4" s="30">
        <v>16</v>
      </c>
      <c r="AL4" s="30">
        <v>8.0269999999999994E-2</v>
      </c>
      <c r="AM4" s="30">
        <v>1.9009999999999999E-2</v>
      </c>
      <c r="AN4" s="30">
        <v>0.996</v>
      </c>
      <c r="AO4" s="31">
        <v>4.5100000000000001E-3</v>
      </c>
      <c r="AP4" s="30">
        <v>9.0200000000000002E-3</v>
      </c>
      <c r="AQ4" s="30" t="s">
        <v>42</v>
      </c>
      <c r="AR4" s="30">
        <v>12.28</v>
      </c>
      <c r="AS4" s="30">
        <v>9</v>
      </c>
      <c r="AT4" s="30">
        <v>12</v>
      </c>
      <c r="AU4" s="30">
        <v>0.53398000000000001</v>
      </c>
      <c r="AV4" s="30">
        <v>0.26386999999999999</v>
      </c>
      <c r="AW4" s="30">
        <v>0.54064999999999996</v>
      </c>
      <c r="AX4" s="30">
        <v>0.47287000000000001</v>
      </c>
      <c r="AY4" s="30">
        <v>0.94574000000000003</v>
      </c>
      <c r="AZ4" s="30" t="s">
        <v>42</v>
      </c>
      <c r="BA4" s="29" t="s">
        <v>43</v>
      </c>
      <c r="BB4" s="32" t="s">
        <v>44</v>
      </c>
      <c r="BC4" s="32" t="s">
        <v>45</v>
      </c>
      <c r="BD4" s="32">
        <v>30</v>
      </c>
      <c r="BE4" s="32">
        <v>1779</v>
      </c>
      <c r="BF4" s="32">
        <v>1909</v>
      </c>
      <c r="BG4" s="32">
        <v>4000000</v>
      </c>
      <c r="BH4" s="32" t="s">
        <v>46</v>
      </c>
      <c r="BI4" s="32" t="s">
        <v>47</v>
      </c>
      <c r="BJ4" s="33" t="s">
        <v>44</v>
      </c>
      <c r="BK4" s="33"/>
      <c r="BL4" s="33"/>
      <c r="BM4" s="33"/>
      <c r="BN4" s="33"/>
      <c r="BO4" s="33"/>
      <c r="BP4" s="33"/>
      <c r="BQ4" s="33"/>
    </row>
    <row r="5" spans="1:69" s="25" customFormat="1" ht="15" x14ac:dyDescent="0.2">
      <c r="A5" s="25">
        <v>2</v>
      </c>
      <c r="B5" t="s">
        <v>225</v>
      </c>
      <c r="C5" s="18" t="s">
        <v>48</v>
      </c>
      <c r="D5" s="25" t="s">
        <v>49</v>
      </c>
      <c r="E5" s="25" t="s">
        <v>40</v>
      </c>
      <c r="F5">
        <v>90</v>
      </c>
      <c r="G5" s="58">
        <v>12</v>
      </c>
      <c r="H5">
        <v>1080</v>
      </c>
      <c r="I5" s="58">
        <v>0</v>
      </c>
      <c r="J5" s="58">
        <f t="shared" ref="J5:J31" si="1">(G5-I5)</f>
        <v>12</v>
      </c>
      <c r="K5" s="58">
        <v>3</v>
      </c>
      <c r="L5" s="27" t="str">
        <f t="shared" ref="L5:L31" si="2">CONCATENATE(J5, "/", G5)</f>
        <v>12/12</v>
      </c>
      <c r="M5" s="27">
        <f t="shared" si="0"/>
        <v>0</v>
      </c>
      <c r="N5" s="28" t="s">
        <v>51</v>
      </c>
      <c r="O5" s="28">
        <v>1</v>
      </c>
      <c r="P5" s="28">
        <v>1</v>
      </c>
      <c r="Q5" s="29">
        <v>6.96</v>
      </c>
      <c r="R5" s="29">
        <v>3</v>
      </c>
      <c r="S5" s="29">
        <v>9</v>
      </c>
      <c r="T5" s="29">
        <v>0.18459999999999999</v>
      </c>
      <c r="U5" s="30">
        <v>1.8919999999999999E-2</v>
      </c>
      <c r="V5" s="30">
        <v>0.98290999999999995</v>
      </c>
      <c r="W5" s="31">
        <v>2.1239999999999998E-2</v>
      </c>
      <c r="X5" s="30">
        <v>4.2479999999999997E-2</v>
      </c>
      <c r="Y5" s="30" t="s">
        <v>42</v>
      </c>
      <c r="Z5" s="30">
        <v>7.06</v>
      </c>
      <c r="AA5" s="30">
        <v>7</v>
      </c>
      <c r="AB5" s="30">
        <v>5</v>
      </c>
      <c r="AC5" s="30">
        <v>0.17924999999999999</v>
      </c>
      <c r="AD5" s="30">
        <v>0.44688</v>
      </c>
      <c r="AE5" s="30">
        <v>0.54517000000000004</v>
      </c>
      <c r="AF5" s="30">
        <v>0.48486000000000001</v>
      </c>
      <c r="AG5" s="30">
        <v>0.96972999999999998</v>
      </c>
      <c r="AH5" s="30" t="s">
        <v>42</v>
      </c>
      <c r="AI5" s="30">
        <v>7.14</v>
      </c>
      <c r="AJ5" s="30">
        <v>7</v>
      </c>
      <c r="AK5" s="30">
        <v>5</v>
      </c>
      <c r="AL5" s="30">
        <v>0.16697999999999999</v>
      </c>
      <c r="AM5" s="30">
        <v>1.502E-2</v>
      </c>
      <c r="AN5" s="30">
        <v>7.5679999999999997E-2</v>
      </c>
      <c r="AO5" s="30">
        <v>0.93530000000000002</v>
      </c>
      <c r="AP5" s="30">
        <v>0.15137</v>
      </c>
      <c r="AQ5" s="30" t="s">
        <v>42</v>
      </c>
      <c r="AR5" s="30">
        <v>7.17</v>
      </c>
      <c r="AS5" s="30">
        <v>7</v>
      </c>
      <c r="AT5" s="30">
        <v>5</v>
      </c>
      <c r="AU5" s="30">
        <v>0.16233</v>
      </c>
      <c r="AV5" s="30">
        <v>1.8000000000000001E-4</v>
      </c>
      <c r="AW5" s="31">
        <v>3.1980000000000001E-2</v>
      </c>
      <c r="AX5" s="30">
        <v>0.97387999999999997</v>
      </c>
      <c r="AY5" s="30">
        <v>6.3960000000000003E-2</v>
      </c>
      <c r="AZ5" s="30" t="s">
        <v>42</v>
      </c>
      <c r="BA5" s="30" t="s">
        <v>52</v>
      </c>
      <c r="BB5" s="32" t="s">
        <v>53</v>
      </c>
      <c r="BC5" s="32" t="s">
        <v>54</v>
      </c>
      <c r="BD5" s="32" t="s">
        <v>54</v>
      </c>
      <c r="BE5" s="32" t="s">
        <v>54</v>
      </c>
      <c r="BF5" s="32">
        <v>1959</v>
      </c>
      <c r="BG5" s="32">
        <v>40000</v>
      </c>
      <c r="BH5" s="32" t="s">
        <v>55</v>
      </c>
      <c r="BI5" s="32" t="s">
        <v>56</v>
      </c>
      <c r="BJ5" s="33" t="s">
        <v>57</v>
      </c>
      <c r="BK5" s="33"/>
      <c r="BL5" s="33"/>
      <c r="BM5" s="33"/>
      <c r="BN5" s="33"/>
      <c r="BO5" s="33"/>
      <c r="BP5" s="33"/>
      <c r="BQ5" s="33"/>
    </row>
    <row r="6" spans="1:69" s="25" customFormat="1" ht="15" x14ac:dyDescent="0.2">
      <c r="A6" s="25">
        <v>3</v>
      </c>
      <c r="B6" t="s">
        <v>226</v>
      </c>
      <c r="C6" s="18" t="s">
        <v>58</v>
      </c>
      <c r="D6" s="25" t="s">
        <v>59</v>
      </c>
      <c r="E6" s="25" t="s">
        <v>40</v>
      </c>
      <c r="F6">
        <v>668</v>
      </c>
      <c r="G6" s="58">
        <v>13</v>
      </c>
      <c r="H6">
        <v>8684</v>
      </c>
      <c r="I6" s="58">
        <v>3</v>
      </c>
      <c r="J6" s="58">
        <f t="shared" si="1"/>
        <v>10</v>
      </c>
      <c r="K6" s="58">
        <v>32</v>
      </c>
      <c r="L6" s="27" t="str">
        <f t="shared" si="2"/>
        <v>10/13</v>
      </c>
      <c r="M6" s="27">
        <f t="shared" si="0"/>
        <v>2004</v>
      </c>
      <c r="N6" s="28" t="s">
        <v>61</v>
      </c>
      <c r="O6" s="34">
        <v>2</v>
      </c>
      <c r="P6" s="34">
        <v>2</v>
      </c>
      <c r="Q6" s="29">
        <v>7.38</v>
      </c>
      <c r="R6" s="29">
        <v>1</v>
      </c>
      <c r="S6" s="29">
        <v>12</v>
      </c>
      <c r="T6" s="30">
        <v>6.79E-3</v>
      </c>
      <c r="U6" s="30">
        <v>4.0999999999999999E-4</v>
      </c>
      <c r="V6" s="30">
        <v>0.99914999999999998</v>
      </c>
      <c r="W6" s="31">
        <v>1.16E-3</v>
      </c>
      <c r="X6" s="30">
        <v>2.32E-3</v>
      </c>
      <c r="Y6" s="30" t="s">
        <v>42</v>
      </c>
      <c r="Z6" s="30">
        <v>7.61</v>
      </c>
      <c r="AA6" s="30">
        <v>4</v>
      </c>
      <c r="AB6" s="30">
        <v>9</v>
      </c>
      <c r="AC6" s="30">
        <v>0.314</v>
      </c>
      <c r="AD6" s="30">
        <v>0.15290999999999999</v>
      </c>
      <c r="AE6" s="30">
        <v>0.93640000000000001</v>
      </c>
      <c r="AF6" s="30">
        <v>7.324E-2</v>
      </c>
      <c r="AG6" s="30">
        <v>0.14648</v>
      </c>
      <c r="AH6" s="30" t="s">
        <v>42</v>
      </c>
      <c r="AI6" s="30">
        <v>7.66</v>
      </c>
      <c r="AJ6" s="30">
        <v>7</v>
      </c>
      <c r="AK6" s="30">
        <v>6</v>
      </c>
      <c r="AL6" s="30">
        <v>0.25494</v>
      </c>
      <c r="AM6" s="30">
        <v>1.1780000000000001E-2</v>
      </c>
      <c r="AN6" s="30">
        <v>0.18787000000000001</v>
      </c>
      <c r="AO6" s="30">
        <v>0.83020000000000005</v>
      </c>
      <c r="AP6" s="30">
        <v>0.37573000000000001</v>
      </c>
      <c r="AQ6" s="30" t="s">
        <v>42</v>
      </c>
      <c r="AR6" s="30">
        <v>7.69</v>
      </c>
      <c r="AS6" s="30">
        <v>9</v>
      </c>
      <c r="AT6" s="30">
        <v>4</v>
      </c>
      <c r="AU6" s="30">
        <v>3.7010000000000001E-2</v>
      </c>
      <c r="AV6" s="30">
        <v>0</v>
      </c>
      <c r="AW6" s="31">
        <v>1.636E-2</v>
      </c>
      <c r="AX6" s="30">
        <v>0.98668999999999996</v>
      </c>
      <c r="AY6" s="30">
        <v>3.2710000000000003E-2</v>
      </c>
      <c r="AZ6" s="30" t="s">
        <v>42</v>
      </c>
      <c r="BA6" s="30" t="s">
        <v>52</v>
      </c>
      <c r="BB6" s="32" t="s">
        <v>62</v>
      </c>
      <c r="BC6" s="32" t="s">
        <v>63</v>
      </c>
      <c r="BD6" s="32" t="s">
        <v>54</v>
      </c>
      <c r="BE6" s="32" t="s">
        <v>54</v>
      </c>
      <c r="BF6" s="32" t="s">
        <v>54</v>
      </c>
      <c r="BG6" s="32">
        <v>85000</v>
      </c>
      <c r="BH6" s="32" t="s">
        <v>55</v>
      </c>
      <c r="BI6" s="32" t="s">
        <v>64</v>
      </c>
      <c r="BJ6" s="33" t="s">
        <v>57</v>
      </c>
      <c r="BK6" s="33"/>
      <c r="BL6" s="33"/>
      <c r="BM6" s="33"/>
      <c r="BN6" s="33"/>
      <c r="BO6" s="33"/>
      <c r="BP6" s="33"/>
      <c r="BQ6" s="33"/>
    </row>
    <row r="7" spans="1:69" s="25" customFormat="1" ht="15" x14ac:dyDescent="0.2">
      <c r="A7" s="25">
        <v>4</v>
      </c>
      <c r="B7" t="s">
        <v>227</v>
      </c>
      <c r="C7" s="18" t="s">
        <v>65</v>
      </c>
      <c r="D7" s="25" t="s">
        <v>66</v>
      </c>
      <c r="E7" s="25" t="s">
        <v>40</v>
      </c>
      <c r="F7">
        <v>1254</v>
      </c>
      <c r="G7" s="58">
        <v>9</v>
      </c>
      <c r="H7">
        <v>11286</v>
      </c>
      <c r="I7" s="58">
        <v>5</v>
      </c>
      <c r="J7" s="58">
        <f t="shared" si="1"/>
        <v>4</v>
      </c>
      <c r="K7" s="58">
        <v>13</v>
      </c>
      <c r="L7" s="27" t="str">
        <f t="shared" si="2"/>
        <v>4/9</v>
      </c>
      <c r="M7" s="27">
        <f t="shared" si="0"/>
        <v>6270</v>
      </c>
      <c r="N7" s="28" t="s">
        <v>51</v>
      </c>
      <c r="O7" s="28">
        <v>1</v>
      </c>
      <c r="P7" s="28">
        <v>1</v>
      </c>
      <c r="Q7" s="29">
        <v>4</v>
      </c>
      <c r="R7" s="29">
        <v>0</v>
      </c>
      <c r="S7" s="29">
        <v>7</v>
      </c>
      <c r="T7" s="30">
        <v>1.992E-2</v>
      </c>
      <c r="U7" s="30">
        <v>3.2000000000000003E-4</v>
      </c>
      <c r="V7" s="30">
        <v>1</v>
      </c>
      <c r="W7" s="31">
        <v>3.9100000000000003E-3</v>
      </c>
      <c r="X7" s="30">
        <v>7.8100000000000001E-3</v>
      </c>
      <c r="Y7" s="30" t="s">
        <v>42</v>
      </c>
      <c r="Z7" s="30">
        <v>4.13</v>
      </c>
      <c r="AA7" s="30">
        <v>1</v>
      </c>
      <c r="AB7" s="30">
        <v>6</v>
      </c>
      <c r="AC7" s="30">
        <v>0.14568999999999999</v>
      </c>
      <c r="AD7" s="30">
        <v>2.453E-2</v>
      </c>
      <c r="AE7" s="30">
        <v>0.99219000000000002</v>
      </c>
      <c r="AF7" s="31">
        <v>1.172E-2</v>
      </c>
      <c r="AG7" s="30">
        <v>2.3439999999999999E-2</v>
      </c>
      <c r="AH7" s="30" t="s">
        <v>42</v>
      </c>
      <c r="AI7" s="30">
        <v>4.1100000000000003</v>
      </c>
      <c r="AJ7" s="30">
        <v>4</v>
      </c>
      <c r="AK7" s="30">
        <v>3</v>
      </c>
      <c r="AL7" s="30">
        <v>0.31587999999999999</v>
      </c>
      <c r="AM7" s="30">
        <v>0.499</v>
      </c>
      <c r="AN7" s="30">
        <v>0.53125</v>
      </c>
      <c r="AO7" s="30">
        <v>0.53125</v>
      </c>
      <c r="AP7" s="30">
        <v>1</v>
      </c>
      <c r="AQ7" s="30" t="s">
        <v>42</v>
      </c>
      <c r="AR7" s="30">
        <v>4.1900000000000004</v>
      </c>
      <c r="AS7" s="30">
        <v>4</v>
      </c>
      <c r="AT7" s="30">
        <v>3</v>
      </c>
      <c r="AU7" s="30">
        <v>0.29253000000000001</v>
      </c>
      <c r="AV7" s="30">
        <v>1.9480000000000001E-2</v>
      </c>
      <c r="AW7" s="30">
        <v>0.14843999999999999</v>
      </c>
      <c r="AX7" s="30">
        <v>0.94530999999999998</v>
      </c>
      <c r="AY7" s="30">
        <v>0.29687999999999998</v>
      </c>
      <c r="AZ7" s="30" t="s">
        <v>42</v>
      </c>
      <c r="BA7" s="30" t="s">
        <v>67</v>
      </c>
      <c r="BB7" s="32" t="s">
        <v>68</v>
      </c>
      <c r="BC7" s="32" t="s">
        <v>54</v>
      </c>
      <c r="BD7" s="32" t="s">
        <v>54</v>
      </c>
      <c r="BE7" s="32" t="s">
        <v>54</v>
      </c>
      <c r="BF7" s="32" t="s">
        <v>54</v>
      </c>
      <c r="BG7" s="32" t="s">
        <v>69</v>
      </c>
      <c r="BH7" s="32" t="s">
        <v>46</v>
      </c>
      <c r="BI7" s="32" t="s">
        <v>70</v>
      </c>
      <c r="BJ7" s="33" t="s">
        <v>57</v>
      </c>
      <c r="BK7" s="33"/>
      <c r="BL7" s="33"/>
      <c r="BM7" s="33"/>
      <c r="BN7" s="33"/>
      <c r="BO7" s="33"/>
      <c r="BP7" s="33"/>
      <c r="BQ7" s="33"/>
    </row>
    <row r="8" spans="1:69" s="25" customFormat="1" ht="15" x14ac:dyDescent="0.2">
      <c r="A8" s="25">
        <v>5</v>
      </c>
      <c r="B8" t="s">
        <v>228</v>
      </c>
      <c r="C8" s="18" t="s">
        <v>71</v>
      </c>
      <c r="D8" s="25" t="s">
        <v>72</v>
      </c>
      <c r="E8" s="25" t="s">
        <v>40</v>
      </c>
      <c r="F8">
        <v>204</v>
      </c>
      <c r="G8" s="58">
        <v>27</v>
      </c>
      <c r="H8">
        <v>5508</v>
      </c>
      <c r="I8" s="58">
        <v>5</v>
      </c>
      <c r="J8" s="58">
        <f t="shared" si="1"/>
        <v>22</v>
      </c>
      <c r="K8" s="58">
        <v>1</v>
      </c>
      <c r="L8" s="27" t="str">
        <f t="shared" si="2"/>
        <v>22/27</v>
      </c>
      <c r="M8" s="27">
        <f t="shared" si="0"/>
        <v>1020</v>
      </c>
      <c r="N8" s="28" t="s">
        <v>51</v>
      </c>
      <c r="O8" s="28">
        <v>1</v>
      </c>
      <c r="P8" s="28">
        <v>1</v>
      </c>
      <c r="Q8" s="29">
        <v>12.64</v>
      </c>
      <c r="R8" s="29">
        <v>10</v>
      </c>
      <c r="S8" s="29">
        <v>17</v>
      </c>
      <c r="T8" s="30">
        <v>6.5500000000000003E-2</v>
      </c>
      <c r="U8" s="30">
        <v>6.0510000000000001E-2</v>
      </c>
      <c r="V8" s="30">
        <v>0.93255999999999994</v>
      </c>
      <c r="W8" s="30">
        <v>7.0699999999999999E-2</v>
      </c>
      <c r="X8" s="30">
        <v>0.14141000000000001</v>
      </c>
      <c r="Y8" s="30" t="s">
        <v>42</v>
      </c>
      <c r="Z8" s="30">
        <v>13.78</v>
      </c>
      <c r="AA8" s="30">
        <v>16</v>
      </c>
      <c r="AB8" s="30">
        <v>11</v>
      </c>
      <c r="AC8" s="30">
        <v>0.18684999999999999</v>
      </c>
      <c r="AD8" s="30">
        <v>0.38402999999999998</v>
      </c>
      <c r="AE8" s="30">
        <v>0.40199000000000001</v>
      </c>
      <c r="AF8" s="30">
        <v>0.60712999999999995</v>
      </c>
      <c r="AG8" s="30">
        <v>0.80398999999999998</v>
      </c>
      <c r="AH8" s="30" t="s">
        <v>42</v>
      </c>
      <c r="AI8" s="30">
        <v>14.48</v>
      </c>
      <c r="AJ8" s="30">
        <v>19</v>
      </c>
      <c r="AK8" s="30">
        <v>8</v>
      </c>
      <c r="AL8" s="30">
        <v>9.41E-3</v>
      </c>
      <c r="AM8" s="30">
        <v>3.32E-3</v>
      </c>
      <c r="AN8" s="31">
        <v>1.8100000000000002E-2</v>
      </c>
      <c r="AO8" s="30">
        <v>0.98299999999999998</v>
      </c>
      <c r="AP8" s="30">
        <v>3.6209999999999999E-2</v>
      </c>
      <c r="AQ8" s="30" t="s">
        <v>42</v>
      </c>
      <c r="AR8" s="30">
        <v>14.65</v>
      </c>
      <c r="AS8" s="30">
        <v>20</v>
      </c>
      <c r="AT8" s="30">
        <v>7</v>
      </c>
      <c r="AU8" s="30">
        <v>2.4099999999999998E-3</v>
      </c>
      <c r="AV8" s="30">
        <v>2.0000000000000002E-5</v>
      </c>
      <c r="AW8" s="31">
        <v>1.7799999999999999E-3</v>
      </c>
      <c r="AX8" s="30">
        <v>0.99838000000000005</v>
      </c>
      <c r="AY8" s="30">
        <v>3.5500000000000002E-3</v>
      </c>
      <c r="AZ8" s="30" t="s">
        <v>42</v>
      </c>
      <c r="BA8" s="30" t="s">
        <v>73</v>
      </c>
      <c r="BB8" s="32" t="s">
        <v>74</v>
      </c>
      <c r="BC8" s="32" t="s">
        <v>54</v>
      </c>
      <c r="BD8" s="32" t="s">
        <v>54</v>
      </c>
      <c r="BE8" s="32" t="s">
        <v>54</v>
      </c>
      <c r="BF8" s="32" t="s">
        <v>54</v>
      </c>
      <c r="BG8" s="32">
        <v>83200</v>
      </c>
      <c r="BH8" s="32" t="s">
        <v>46</v>
      </c>
      <c r="BI8" s="32" t="s">
        <v>75</v>
      </c>
      <c r="BJ8" s="33" t="s">
        <v>57</v>
      </c>
      <c r="BK8" s="33"/>
      <c r="BL8" s="33"/>
      <c r="BM8" s="33"/>
      <c r="BN8" s="33"/>
      <c r="BO8" s="33"/>
      <c r="BP8" s="33"/>
      <c r="BQ8" s="33"/>
    </row>
    <row r="9" spans="1:69" s="25" customFormat="1" ht="15" x14ac:dyDescent="0.2">
      <c r="A9" s="25">
        <v>6</v>
      </c>
      <c r="B9" t="s">
        <v>229</v>
      </c>
      <c r="C9" s="36" t="s">
        <v>76</v>
      </c>
      <c r="D9" s="25" t="s">
        <v>77</v>
      </c>
      <c r="E9" s="25" t="s">
        <v>78</v>
      </c>
      <c r="F9">
        <v>781</v>
      </c>
      <c r="G9" s="58">
        <v>22</v>
      </c>
      <c r="H9">
        <v>17182</v>
      </c>
      <c r="I9" s="58">
        <v>1</v>
      </c>
      <c r="J9" s="58">
        <f t="shared" si="1"/>
        <v>21</v>
      </c>
      <c r="K9" s="58">
        <v>1</v>
      </c>
      <c r="L9" s="27" t="str">
        <f t="shared" si="2"/>
        <v>21/22</v>
      </c>
      <c r="M9" s="27">
        <f t="shared" si="0"/>
        <v>781</v>
      </c>
      <c r="N9" s="28" t="s">
        <v>41</v>
      </c>
      <c r="O9" s="28">
        <v>1</v>
      </c>
      <c r="P9" s="28">
        <v>1</v>
      </c>
      <c r="Q9" s="29">
        <v>12.46</v>
      </c>
      <c r="R9" s="29">
        <v>4</v>
      </c>
      <c r="S9" s="29">
        <v>18</v>
      </c>
      <c r="T9" s="30">
        <v>1.213E-2</v>
      </c>
      <c r="U9" s="30">
        <v>5.5999999999999995E-4</v>
      </c>
      <c r="V9" s="30">
        <v>0.99997999999999998</v>
      </c>
      <c r="W9" s="31">
        <v>2.0000000000000002E-5</v>
      </c>
      <c r="X9" s="30">
        <v>5.0000000000000002E-5</v>
      </c>
      <c r="Y9" s="30" t="s">
        <v>42</v>
      </c>
      <c r="Z9" s="30">
        <v>12.93</v>
      </c>
      <c r="AA9" s="30">
        <v>10</v>
      </c>
      <c r="AB9" s="30">
        <v>12</v>
      </c>
      <c r="AC9" s="30">
        <v>0.42215999999999998</v>
      </c>
      <c r="AD9" s="30">
        <v>0.26033000000000001</v>
      </c>
      <c r="AE9" s="30">
        <v>0.48731000000000002</v>
      </c>
      <c r="AF9" s="30">
        <v>0.52537</v>
      </c>
      <c r="AG9" s="30">
        <v>0.97462000000000004</v>
      </c>
      <c r="AH9" s="30" t="s">
        <v>42</v>
      </c>
      <c r="AI9" s="30">
        <v>12.88</v>
      </c>
      <c r="AJ9" s="30">
        <v>16</v>
      </c>
      <c r="AK9" s="30">
        <v>6</v>
      </c>
      <c r="AL9" s="30">
        <v>2.98E-3</v>
      </c>
      <c r="AM9" s="30">
        <v>0</v>
      </c>
      <c r="AN9" s="31">
        <v>2.1000000000000001E-4</v>
      </c>
      <c r="AO9" s="30">
        <v>0.99982000000000004</v>
      </c>
      <c r="AP9" s="30">
        <v>4.2999999999999999E-4</v>
      </c>
      <c r="AQ9" s="30" t="s">
        <v>42</v>
      </c>
      <c r="AR9" s="30">
        <v>13.01</v>
      </c>
      <c r="AS9" s="30">
        <v>20</v>
      </c>
      <c r="AT9" s="30">
        <v>2</v>
      </c>
      <c r="AU9" s="30">
        <v>0</v>
      </c>
      <c r="AV9" s="30">
        <v>0</v>
      </c>
      <c r="AW9" s="31">
        <v>0</v>
      </c>
      <c r="AX9" s="30">
        <v>1</v>
      </c>
      <c r="AY9" s="30">
        <v>0</v>
      </c>
      <c r="AZ9" s="30" t="s">
        <v>42</v>
      </c>
      <c r="BA9" s="30" t="s">
        <v>73</v>
      </c>
      <c r="BB9" s="32" t="s">
        <v>54</v>
      </c>
      <c r="BC9" s="32" t="s">
        <v>54</v>
      </c>
      <c r="BD9" s="32" t="s">
        <v>54</v>
      </c>
      <c r="BE9" s="32" t="s">
        <v>54</v>
      </c>
      <c r="BF9" s="32" t="s">
        <v>54</v>
      </c>
      <c r="BG9" s="32" t="s">
        <v>54</v>
      </c>
      <c r="BH9" s="32" t="s">
        <v>55</v>
      </c>
      <c r="BI9" s="32" t="s">
        <v>79</v>
      </c>
      <c r="BJ9" s="33" t="s">
        <v>57</v>
      </c>
      <c r="BK9" s="33"/>
      <c r="BL9" s="33"/>
      <c r="BM9" s="33"/>
      <c r="BN9" s="33"/>
      <c r="BO9" s="33"/>
      <c r="BP9" s="33"/>
      <c r="BQ9" s="33"/>
    </row>
    <row r="10" spans="1:69" s="25" customFormat="1" ht="15" x14ac:dyDescent="0.2">
      <c r="A10" s="25">
        <v>7</v>
      </c>
      <c r="B10" t="s">
        <v>230</v>
      </c>
      <c r="C10" s="18" t="s">
        <v>80</v>
      </c>
      <c r="D10" s="25" t="s">
        <v>81</v>
      </c>
      <c r="E10" s="25" t="s">
        <v>40</v>
      </c>
      <c r="F10">
        <v>226</v>
      </c>
      <c r="G10" s="58">
        <v>7</v>
      </c>
      <c r="H10">
        <v>1582</v>
      </c>
      <c r="I10" s="58">
        <v>4</v>
      </c>
      <c r="J10" s="58">
        <f t="shared" si="1"/>
        <v>3</v>
      </c>
      <c r="K10" s="58">
        <v>2</v>
      </c>
      <c r="L10" s="27" t="str">
        <f t="shared" si="2"/>
        <v>3/7</v>
      </c>
      <c r="M10" s="27">
        <f t="shared" si="0"/>
        <v>904</v>
      </c>
      <c r="N10" s="28" t="s">
        <v>61</v>
      </c>
      <c r="O10" s="28">
        <v>1</v>
      </c>
      <c r="P10" s="28">
        <v>1</v>
      </c>
      <c r="Q10" s="29">
        <v>3.01</v>
      </c>
      <c r="R10" s="29">
        <v>0</v>
      </c>
      <c r="S10" s="29">
        <v>5</v>
      </c>
      <c r="T10" s="30">
        <v>7.9189999999999997E-2</v>
      </c>
      <c r="U10" s="30">
        <v>5.94E-3</v>
      </c>
      <c r="V10" s="30">
        <v>1</v>
      </c>
      <c r="W10" s="31">
        <v>1.5630000000000002E-2</v>
      </c>
      <c r="X10" s="30">
        <v>3.125E-2</v>
      </c>
      <c r="Y10" s="30" t="s">
        <v>42</v>
      </c>
      <c r="Z10" s="30">
        <v>2.98</v>
      </c>
      <c r="AA10" s="30">
        <v>0</v>
      </c>
      <c r="AB10" s="30">
        <v>5</v>
      </c>
      <c r="AC10" s="30">
        <v>7.5179999999999997E-2</v>
      </c>
      <c r="AD10" s="30">
        <v>6.7599999999999993E-2</v>
      </c>
      <c r="AE10" s="30">
        <v>1</v>
      </c>
      <c r="AF10" s="31">
        <v>1.5630000000000002E-2</v>
      </c>
      <c r="AG10" s="30">
        <v>3.125E-2</v>
      </c>
      <c r="AH10" s="30" t="s">
        <v>42</v>
      </c>
      <c r="AI10" s="30">
        <v>2.93</v>
      </c>
      <c r="AJ10" s="30">
        <v>3</v>
      </c>
      <c r="AK10" s="30">
        <v>2</v>
      </c>
      <c r="AL10" s="30">
        <v>0.34082000000000001</v>
      </c>
      <c r="AM10" s="30">
        <v>0.47714000000000001</v>
      </c>
      <c r="AN10" s="30">
        <v>0.5</v>
      </c>
      <c r="AO10" s="30">
        <v>0.59375</v>
      </c>
      <c r="AP10" s="30">
        <v>1</v>
      </c>
      <c r="AQ10" s="30" t="s">
        <v>42</v>
      </c>
      <c r="AR10" s="30">
        <v>2.9</v>
      </c>
      <c r="AS10" s="30">
        <v>4</v>
      </c>
      <c r="AT10" s="30">
        <v>1</v>
      </c>
      <c r="AU10" s="30">
        <v>0.10346</v>
      </c>
      <c r="AV10" s="30">
        <v>5.0310000000000001E-2</v>
      </c>
      <c r="AW10" s="31">
        <v>3.125E-2</v>
      </c>
      <c r="AX10" s="30">
        <v>0.98438000000000003</v>
      </c>
      <c r="AY10" s="30">
        <v>6.25E-2</v>
      </c>
      <c r="AZ10" s="30" t="s">
        <v>42</v>
      </c>
      <c r="BA10" s="30" t="s">
        <v>52</v>
      </c>
      <c r="BB10" s="32" t="s">
        <v>82</v>
      </c>
      <c r="BC10" s="32"/>
      <c r="BD10" s="32"/>
      <c r="BE10" s="32">
        <v>1873</v>
      </c>
      <c r="BF10" s="32">
        <v>1983</v>
      </c>
      <c r="BG10" s="32"/>
      <c r="BH10" s="32"/>
      <c r="BI10" s="32" t="s">
        <v>83</v>
      </c>
      <c r="BJ10" s="33" t="s">
        <v>57</v>
      </c>
      <c r="BK10" s="33"/>
      <c r="BL10" s="33"/>
      <c r="BM10" s="33"/>
      <c r="BN10" s="33"/>
      <c r="BO10" s="33"/>
      <c r="BP10" s="33"/>
      <c r="BQ10" s="33"/>
    </row>
    <row r="11" spans="1:69" s="25" customFormat="1" ht="15" x14ac:dyDescent="0.2">
      <c r="A11" s="25">
        <v>8</v>
      </c>
      <c r="B11" t="s">
        <v>231</v>
      </c>
      <c r="C11" s="18" t="s">
        <v>84</v>
      </c>
      <c r="D11" s="25" t="s">
        <v>85</v>
      </c>
      <c r="E11" s="25" t="s">
        <v>40</v>
      </c>
      <c r="F11">
        <v>300</v>
      </c>
      <c r="G11" s="58">
        <v>13</v>
      </c>
      <c r="H11">
        <v>3900</v>
      </c>
      <c r="I11" s="58">
        <v>1</v>
      </c>
      <c r="J11" s="58">
        <f t="shared" si="1"/>
        <v>12</v>
      </c>
      <c r="K11" s="58">
        <v>4</v>
      </c>
      <c r="L11" s="27" t="str">
        <f t="shared" si="2"/>
        <v>12/13</v>
      </c>
      <c r="M11" s="27">
        <f t="shared" si="0"/>
        <v>300</v>
      </c>
      <c r="N11" s="28" t="s">
        <v>41</v>
      </c>
      <c r="O11" s="28">
        <v>1</v>
      </c>
      <c r="P11" s="28">
        <v>1</v>
      </c>
      <c r="Q11" s="29">
        <v>7.75</v>
      </c>
      <c r="R11" s="29">
        <v>2</v>
      </c>
      <c r="S11" s="29">
        <v>11</v>
      </c>
      <c r="T11" s="30">
        <v>5.484E-2</v>
      </c>
      <c r="U11" s="30">
        <v>2.6509999999999999E-2</v>
      </c>
      <c r="V11" s="30">
        <v>0.97606999999999999</v>
      </c>
      <c r="W11" s="31">
        <v>2.869E-2</v>
      </c>
      <c r="X11" s="30">
        <v>5.7369999999999997E-2</v>
      </c>
      <c r="Y11" s="30" t="s">
        <v>42</v>
      </c>
      <c r="Z11" s="30">
        <v>7.72</v>
      </c>
      <c r="AA11" s="30">
        <v>8</v>
      </c>
      <c r="AB11" s="30">
        <v>5</v>
      </c>
      <c r="AC11" s="30">
        <v>0.10648000000000001</v>
      </c>
      <c r="AD11" s="30">
        <v>2.7830000000000001E-2</v>
      </c>
      <c r="AE11" s="30">
        <v>0.18787000000000001</v>
      </c>
      <c r="AF11" s="30">
        <v>0.83020000000000005</v>
      </c>
      <c r="AG11" s="30">
        <v>0.37573000000000001</v>
      </c>
      <c r="AH11" s="30" t="s">
        <v>42</v>
      </c>
      <c r="AI11" s="30">
        <v>7.61</v>
      </c>
      <c r="AJ11" s="30">
        <v>11</v>
      </c>
      <c r="AK11" s="30">
        <v>2</v>
      </c>
      <c r="AL11" s="30">
        <v>1.8799999999999999E-3</v>
      </c>
      <c r="AM11" s="30">
        <v>0</v>
      </c>
      <c r="AN11" s="31">
        <v>1.5299999999999999E-3</v>
      </c>
      <c r="AO11" s="30">
        <v>0.99883999999999995</v>
      </c>
      <c r="AP11" s="30">
        <v>3.0500000000000002E-3</v>
      </c>
      <c r="AQ11" s="30" t="s">
        <v>42</v>
      </c>
      <c r="AR11" s="30">
        <v>7.56</v>
      </c>
      <c r="AS11" s="30">
        <v>12</v>
      </c>
      <c r="AT11" s="30">
        <v>1</v>
      </c>
      <c r="AU11" s="30">
        <v>2.3000000000000001E-4</v>
      </c>
      <c r="AV11" s="30">
        <v>0</v>
      </c>
      <c r="AW11" s="31">
        <v>1.8000000000000001E-4</v>
      </c>
      <c r="AX11" s="30">
        <v>0.99987999999999999</v>
      </c>
      <c r="AY11" s="30">
        <v>3.6999999999999999E-4</v>
      </c>
      <c r="AZ11" s="30" t="s">
        <v>42</v>
      </c>
      <c r="BA11" s="30" t="s">
        <v>73</v>
      </c>
      <c r="BB11" s="32" t="s">
        <v>86</v>
      </c>
      <c r="BC11" s="32" t="s">
        <v>54</v>
      </c>
      <c r="BD11" s="32" t="s">
        <v>54</v>
      </c>
      <c r="BE11" s="32" t="s">
        <v>87</v>
      </c>
      <c r="BF11" s="32">
        <v>1987</v>
      </c>
      <c r="BG11" s="32">
        <v>650000</v>
      </c>
      <c r="BH11" s="32" t="s">
        <v>88</v>
      </c>
      <c r="BI11" s="32" t="s">
        <v>89</v>
      </c>
      <c r="BJ11" s="33" t="s">
        <v>57</v>
      </c>
      <c r="BK11" s="33"/>
      <c r="BL11" s="33"/>
      <c r="BM11" s="33"/>
      <c r="BN11" s="33"/>
      <c r="BO11" s="33"/>
      <c r="BP11" s="33"/>
      <c r="BQ11" s="33"/>
    </row>
    <row r="12" spans="1:69" s="25" customFormat="1" ht="15" x14ac:dyDescent="0.2">
      <c r="A12" s="25">
        <v>9</v>
      </c>
      <c r="B12" t="s">
        <v>232</v>
      </c>
      <c r="C12" s="18" t="s">
        <v>90</v>
      </c>
      <c r="D12" s="25" t="s">
        <v>91</v>
      </c>
      <c r="E12" s="25" t="s">
        <v>78</v>
      </c>
      <c r="F12">
        <v>109</v>
      </c>
      <c r="G12" s="58">
        <v>16</v>
      </c>
      <c r="H12">
        <v>1744</v>
      </c>
      <c r="I12" s="58">
        <v>6</v>
      </c>
      <c r="J12" s="58">
        <f t="shared" si="1"/>
        <v>10</v>
      </c>
      <c r="K12" s="58">
        <v>1</v>
      </c>
      <c r="L12" s="27" t="str">
        <f t="shared" si="2"/>
        <v>10/16</v>
      </c>
      <c r="M12" s="27">
        <f t="shared" si="0"/>
        <v>654</v>
      </c>
      <c r="N12" s="28" t="s">
        <v>41</v>
      </c>
      <c r="O12" s="28">
        <v>1</v>
      </c>
      <c r="P12" s="28">
        <v>1</v>
      </c>
      <c r="Q12" s="29">
        <v>6.56</v>
      </c>
      <c r="R12" s="29">
        <v>5</v>
      </c>
      <c r="S12" s="29">
        <v>9</v>
      </c>
      <c r="T12" s="30">
        <v>0.14693000000000001</v>
      </c>
      <c r="U12" s="30">
        <v>1.3509999999999999E-2</v>
      </c>
      <c r="V12" s="30">
        <v>0.97528000000000004</v>
      </c>
      <c r="W12" s="31">
        <v>2.8989999999999998E-2</v>
      </c>
      <c r="X12" s="30">
        <v>5.7979999999999997E-2</v>
      </c>
      <c r="Y12" s="30" t="s">
        <v>42</v>
      </c>
      <c r="Z12" s="30">
        <v>7.07</v>
      </c>
      <c r="AA12" s="30">
        <v>6</v>
      </c>
      <c r="AB12" s="30">
        <v>8</v>
      </c>
      <c r="AC12" s="30">
        <v>0.40892000000000001</v>
      </c>
      <c r="AD12" s="30">
        <v>0.17388000000000001</v>
      </c>
      <c r="AE12" s="30">
        <v>0.76842999999999995</v>
      </c>
      <c r="AF12" s="30">
        <v>0.25079000000000001</v>
      </c>
      <c r="AG12" s="30">
        <v>0.50158999999999998</v>
      </c>
      <c r="AH12" s="30" t="s">
        <v>42</v>
      </c>
      <c r="AI12" s="30">
        <v>7.39</v>
      </c>
      <c r="AJ12" s="30">
        <v>6</v>
      </c>
      <c r="AK12" s="30">
        <v>8</v>
      </c>
      <c r="AL12" s="30">
        <v>0.47885</v>
      </c>
      <c r="AM12" s="30">
        <v>0.37095</v>
      </c>
      <c r="AN12" s="30">
        <v>0.5484</v>
      </c>
      <c r="AO12" s="30">
        <v>0.47577000000000003</v>
      </c>
      <c r="AP12" s="30">
        <v>0.95154000000000005</v>
      </c>
      <c r="AQ12" s="30" t="s">
        <v>42</v>
      </c>
      <c r="AR12" s="30">
        <v>7.44</v>
      </c>
      <c r="AS12" s="30">
        <v>6</v>
      </c>
      <c r="AT12" s="30">
        <v>8</v>
      </c>
      <c r="AU12" s="30">
        <v>0.48829</v>
      </c>
      <c r="AV12" s="30">
        <v>0.15686</v>
      </c>
      <c r="AW12" s="30">
        <v>0.4516</v>
      </c>
      <c r="AX12" s="30">
        <v>0.57238999999999995</v>
      </c>
      <c r="AY12" s="30">
        <v>0.9032</v>
      </c>
      <c r="AZ12" s="30" t="s">
        <v>42</v>
      </c>
      <c r="BA12" s="30" t="s">
        <v>67</v>
      </c>
      <c r="BB12" s="32" t="s">
        <v>92</v>
      </c>
      <c r="BC12" s="32" t="s">
        <v>54</v>
      </c>
      <c r="BD12" s="32" t="s">
        <v>54</v>
      </c>
      <c r="BE12" s="32" t="s">
        <v>54</v>
      </c>
      <c r="BF12" s="32" t="s">
        <v>54</v>
      </c>
      <c r="BG12" s="32">
        <v>600</v>
      </c>
      <c r="BH12" s="32" t="s">
        <v>93</v>
      </c>
      <c r="BI12" s="32" t="s">
        <v>94</v>
      </c>
      <c r="BJ12" s="33" t="s">
        <v>57</v>
      </c>
      <c r="BK12" s="33"/>
      <c r="BL12" s="33"/>
      <c r="BM12" s="33"/>
      <c r="BN12" s="33"/>
      <c r="BO12" s="33"/>
      <c r="BP12" s="33"/>
      <c r="BQ12" s="33"/>
    </row>
    <row r="13" spans="1:69" s="25" customFormat="1" ht="15" x14ac:dyDescent="0.2">
      <c r="A13" s="25">
        <v>10</v>
      </c>
      <c r="B13" t="s">
        <v>233</v>
      </c>
      <c r="C13" s="18" t="s">
        <v>95</v>
      </c>
      <c r="D13" s="25" t="s">
        <v>96</v>
      </c>
      <c r="E13" s="25" t="s">
        <v>78</v>
      </c>
      <c r="F13">
        <v>2387</v>
      </c>
      <c r="G13" s="58">
        <v>18</v>
      </c>
      <c r="H13">
        <v>42966</v>
      </c>
      <c r="I13" s="58">
        <v>5</v>
      </c>
      <c r="J13" s="58">
        <f t="shared" si="1"/>
        <v>13</v>
      </c>
      <c r="K13" s="58">
        <v>8</v>
      </c>
      <c r="L13" s="27" t="str">
        <f t="shared" si="2"/>
        <v>13/18</v>
      </c>
      <c r="M13" s="27">
        <f t="shared" si="0"/>
        <v>11935</v>
      </c>
      <c r="N13" s="28" t="s">
        <v>41</v>
      </c>
      <c r="O13" s="28">
        <v>1</v>
      </c>
      <c r="P13" s="28">
        <v>1</v>
      </c>
      <c r="Q13" s="29">
        <v>6.48</v>
      </c>
      <c r="R13" s="29">
        <v>1</v>
      </c>
      <c r="S13" s="29">
        <v>10</v>
      </c>
      <c r="T13" s="30">
        <v>2.5659999999999999E-2</v>
      </c>
      <c r="U13" s="30">
        <v>9.7000000000000005E-4</v>
      </c>
      <c r="V13" s="30">
        <v>0.99975999999999998</v>
      </c>
      <c r="W13" s="31">
        <v>4.8999999999999998E-4</v>
      </c>
      <c r="X13" s="30">
        <v>9.7999999999999997E-4</v>
      </c>
      <c r="Y13" s="30" t="s">
        <v>42</v>
      </c>
      <c r="Z13" s="30">
        <v>8.4700000000000006</v>
      </c>
      <c r="AA13" s="30">
        <v>2</v>
      </c>
      <c r="AB13" s="30">
        <v>15</v>
      </c>
      <c r="AC13" s="29">
        <v>8.9999999999999998E-4</v>
      </c>
      <c r="AD13" s="29">
        <v>1.32E-3</v>
      </c>
      <c r="AE13" s="29">
        <v>0.99807999999999997</v>
      </c>
      <c r="AF13" s="37">
        <v>2.32E-3</v>
      </c>
      <c r="AG13" s="29">
        <v>4.64E-3</v>
      </c>
      <c r="AH13" s="29" t="s">
        <v>42</v>
      </c>
      <c r="AI13" s="29">
        <v>6.49</v>
      </c>
      <c r="AJ13" s="29">
        <v>6</v>
      </c>
      <c r="AK13" s="29">
        <v>5</v>
      </c>
      <c r="AL13" s="29">
        <v>0.26790000000000003</v>
      </c>
      <c r="AM13" s="29">
        <v>1.39E-3</v>
      </c>
      <c r="AN13" s="29">
        <v>8.7400000000000005E-2</v>
      </c>
      <c r="AO13" s="29">
        <v>0.92627000000000004</v>
      </c>
      <c r="AP13" s="29">
        <v>0.17480000000000001</v>
      </c>
      <c r="AQ13" s="29" t="s">
        <v>42</v>
      </c>
      <c r="AR13" s="29">
        <v>6.46</v>
      </c>
      <c r="AS13" s="29">
        <v>9</v>
      </c>
      <c r="AT13" s="29">
        <v>2</v>
      </c>
      <c r="AU13" s="29">
        <v>7.5500000000000003E-3</v>
      </c>
      <c r="AV13" s="29">
        <v>0</v>
      </c>
      <c r="AW13" s="37">
        <v>2.4399999999999999E-3</v>
      </c>
      <c r="AX13" s="29">
        <v>0.99829000000000001</v>
      </c>
      <c r="AY13" s="29">
        <v>4.8799999999999998E-3</v>
      </c>
      <c r="AZ13" s="29" t="s">
        <v>42</v>
      </c>
      <c r="BA13" s="29" t="s">
        <v>97</v>
      </c>
      <c r="BB13" s="32" t="s">
        <v>44</v>
      </c>
      <c r="BC13" s="32" t="s">
        <v>54</v>
      </c>
      <c r="BD13" s="32" t="s">
        <v>54</v>
      </c>
      <c r="BE13" s="32" t="s">
        <v>98</v>
      </c>
      <c r="BF13" s="32" t="s">
        <v>99</v>
      </c>
      <c r="BG13" s="32" t="s">
        <v>100</v>
      </c>
      <c r="BH13" s="32" t="s">
        <v>93</v>
      </c>
      <c r="BI13" s="32" t="s">
        <v>101</v>
      </c>
      <c r="BJ13" s="38" t="s">
        <v>102</v>
      </c>
      <c r="BK13" s="33" t="s">
        <v>103</v>
      </c>
      <c r="BL13" s="33"/>
      <c r="BM13" s="33"/>
      <c r="BN13" s="33"/>
      <c r="BO13" s="33">
        <v>1146</v>
      </c>
      <c r="BP13" s="33"/>
      <c r="BQ13" s="33" t="s">
        <v>104</v>
      </c>
    </row>
    <row r="14" spans="1:69" s="25" customFormat="1" ht="15" x14ac:dyDescent="0.2">
      <c r="A14" s="25">
        <v>11</v>
      </c>
      <c r="B14" t="s">
        <v>234</v>
      </c>
      <c r="C14" s="18" t="s">
        <v>105</v>
      </c>
      <c r="D14" s="25" t="s">
        <v>106</v>
      </c>
      <c r="E14" s="25" t="s">
        <v>40</v>
      </c>
      <c r="F14">
        <v>119</v>
      </c>
      <c r="G14" s="58">
        <v>13</v>
      </c>
      <c r="H14">
        <v>1547</v>
      </c>
      <c r="I14" s="58">
        <v>4</v>
      </c>
      <c r="J14" s="58">
        <f t="shared" si="1"/>
        <v>9</v>
      </c>
      <c r="K14" s="58">
        <v>6</v>
      </c>
      <c r="L14" s="27" t="str">
        <f t="shared" si="2"/>
        <v>9/13</v>
      </c>
      <c r="M14" s="27">
        <f t="shared" si="0"/>
        <v>476</v>
      </c>
      <c r="N14" s="28" t="s">
        <v>107</v>
      </c>
      <c r="O14" s="34">
        <v>2</v>
      </c>
      <c r="P14" s="34">
        <v>2</v>
      </c>
      <c r="Q14" s="29">
        <v>5.79</v>
      </c>
      <c r="R14" s="29">
        <v>1</v>
      </c>
      <c r="S14" s="29">
        <v>9</v>
      </c>
      <c r="T14" s="30">
        <v>3.422E-2</v>
      </c>
      <c r="U14" s="30">
        <v>2.3439999999999999E-2</v>
      </c>
      <c r="V14" s="30">
        <v>0.99316000000000004</v>
      </c>
      <c r="W14" s="31">
        <v>9.2800000000000001E-3</v>
      </c>
      <c r="X14" s="30">
        <v>1.8550000000000001E-2</v>
      </c>
      <c r="Y14" s="30" t="s">
        <v>42</v>
      </c>
      <c r="Z14" s="30">
        <v>5.91</v>
      </c>
      <c r="AA14" s="30">
        <v>7</v>
      </c>
      <c r="AB14" s="30">
        <v>3</v>
      </c>
      <c r="AC14" s="29">
        <v>6.1350000000000002E-2</v>
      </c>
      <c r="AD14" s="29">
        <v>0.39954000000000001</v>
      </c>
      <c r="AE14" s="29">
        <v>0.38477</v>
      </c>
      <c r="AF14" s="29">
        <v>0.65234000000000003</v>
      </c>
      <c r="AG14" s="29">
        <v>0.76953000000000005</v>
      </c>
      <c r="AH14" s="29" t="s">
        <v>42</v>
      </c>
      <c r="AI14" s="29">
        <v>5.84</v>
      </c>
      <c r="AJ14" s="29">
        <v>7</v>
      </c>
      <c r="AK14" s="29">
        <v>3</v>
      </c>
      <c r="AL14" s="29">
        <v>6.7140000000000005E-2</v>
      </c>
      <c r="AM14" s="29">
        <v>1.56E-3</v>
      </c>
      <c r="AN14" s="37">
        <v>6.8399999999999997E-3</v>
      </c>
      <c r="AO14" s="29">
        <v>0.99512</v>
      </c>
      <c r="AP14" s="29">
        <v>1.367E-2</v>
      </c>
      <c r="AQ14" s="29" t="s">
        <v>42</v>
      </c>
      <c r="AR14" s="29">
        <v>5.9</v>
      </c>
      <c r="AS14" s="29">
        <v>8</v>
      </c>
      <c r="AT14" s="29">
        <v>2</v>
      </c>
      <c r="AU14" s="29">
        <v>1.464E-2</v>
      </c>
      <c r="AV14" s="29">
        <v>0</v>
      </c>
      <c r="AW14" s="37">
        <v>3.4199999999999999E-3</v>
      </c>
      <c r="AX14" s="29">
        <v>0.99756</v>
      </c>
      <c r="AY14" s="29">
        <v>6.8399999999999997E-3</v>
      </c>
      <c r="AZ14" s="29" t="s">
        <v>42</v>
      </c>
      <c r="BA14" s="30" t="s">
        <v>73</v>
      </c>
      <c r="BB14" s="32" t="s">
        <v>108</v>
      </c>
      <c r="BC14" s="32" t="s">
        <v>109</v>
      </c>
      <c r="BD14" s="32" t="s">
        <v>109</v>
      </c>
      <c r="BE14" s="32" t="s">
        <v>109</v>
      </c>
      <c r="BF14" s="32" t="s">
        <v>109</v>
      </c>
      <c r="BG14" s="32">
        <v>450000</v>
      </c>
      <c r="BH14" s="32" t="s">
        <v>46</v>
      </c>
      <c r="BI14" s="39" t="s">
        <v>110</v>
      </c>
      <c r="BJ14" s="33" t="s">
        <v>57</v>
      </c>
      <c r="BK14" s="33"/>
      <c r="BL14" s="33"/>
      <c r="BM14" s="33"/>
      <c r="BN14" s="33"/>
      <c r="BO14" s="33"/>
      <c r="BP14" s="33"/>
      <c r="BQ14" s="40"/>
    </row>
    <row r="15" spans="1:69" s="25" customFormat="1" ht="15" x14ac:dyDescent="0.2">
      <c r="A15" s="25">
        <v>12</v>
      </c>
      <c r="B15" t="s">
        <v>235</v>
      </c>
      <c r="C15" s="18" t="s">
        <v>111</v>
      </c>
      <c r="D15" s="25" t="s">
        <v>106</v>
      </c>
      <c r="E15" s="25" t="s">
        <v>40</v>
      </c>
      <c r="F15">
        <v>303</v>
      </c>
      <c r="G15" s="58">
        <v>9</v>
      </c>
      <c r="H15">
        <v>2727</v>
      </c>
      <c r="I15" s="58">
        <v>0</v>
      </c>
      <c r="J15" s="58">
        <f t="shared" si="1"/>
        <v>9</v>
      </c>
      <c r="K15" s="58">
        <v>3</v>
      </c>
      <c r="L15" s="27" t="str">
        <f t="shared" si="2"/>
        <v>9/9</v>
      </c>
      <c r="M15" s="27">
        <f t="shared" si="0"/>
        <v>0</v>
      </c>
      <c r="N15" s="28" t="s">
        <v>41</v>
      </c>
      <c r="O15" s="28">
        <v>1</v>
      </c>
      <c r="P15" s="28">
        <v>1</v>
      </c>
      <c r="Q15" s="29">
        <v>4.87</v>
      </c>
      <c r="R15" s="29">
        <v>0</v>
      </c>
      <c r="S15" s="29">
        <v>8</v>
      </c>
      <c r="T15" s="30">
        <v>1.8859999999999998E-2</v>
      </c>
      <c r="U15" s="30">
        <v>1.5399999999999999E-3</v>
      </c>
      <c r="V15" s="30">
        <v>1</v>
      </c>
      <c r="W15" s="31">
        <v>1.9499999999999999E-3</v>
      </c>
      <c r="X15" s="30">
        <v>3.9100000000000003E-3</v>
      </c>
      <c r="Y15" s="30" t="s">
        <v>42</v>
      </c>
      <c r="Z15" s="30">
        <v>4.7699999999999996</v>
      </c>
      <c r="AA15" s="30">
        <v>3</v>
      </c>
      <c r="AB15" s="30">
        <v>5</v>
      </c>
      <c r="AC15" s="29">
        <v>0.58653999999999995</v>
      </c>
      <c r="AD15" s="29">
        <v>0.16644999999999999</v>
      </c>
      <c r="AE15" s="29">
        <v>0.80859000000000003</v>
      </c>
      <c r="AF15" s="29">
        <v>0.23047000000000001</v>
      </c>
      <c r="AG15" s="29">
        <v>0.46094000000000002</v>
      </c>
      <c r="AH15" s="29" t="s">
        <v>42</v>
      </c>
      <c r="AI15" s="29">
        <v>4.66</v>
      </c>
      <c r="AJ15" s="29">
        <v>4</v>
      </c>
      <c r="AK15" s="29">
        <v>4</v>
      </c>
      <c r="AL15" s="29">
        <v>0.44649</v>
      </c>
      <c r="AM15" s="29">
        <v>2.631E-2</v>
      </c>
      <c r="AN15" s="29">
        <v>0.27344000000000002</v>
      </c>
      <c r="AO15" s="29">
        <v>0.76953000000000005</v>
      </c>
      <c r="AP15" s="29">
        <v>0.54688000000000003</v>
      </c>
      <c r="AQ15" s="29" t="s">
        <v>42</v>
      </c>
      <c r="AR15" s="29">
        <v>4.7</v>
      </c>
      <c r="AS15" s="29">
        <v>7</v>
      </c>
      <c r="AT15" s="29">
        <v>1</v>
      </c>
      <c r="AU15" s="29">
        <v>1.0359999999999999E-2</v>
      </c>
      <c r="AV15" s="29">
        <v>0</v>
      </c>
      <c r="AW15" s="37">
        <v>9.7699999999999992E-3</v>
      </c>
      <c r="AX15" s="29">
        <v>0.99414000000000002</v>
      </c>
      <c r="AY15" s="29">
        <v>1.9529999999999999E-2</v>
      </c>
      <c r="AZ15" s="29" t="s">
        <v>42</v>
      </c>
      <c r="BA15" s="30" t="s">
        <v>52</v>
      </c>
      <c r="BB15" s="32" t="s">
        <v>113</v>
      </c>
      <c r="BC15" s="32" t="s">
        <v>109</v>
      </c>
      <c r="BD15" s="32" t="s">
        <v>109</v>
      </c>
      <c r="BE15" s="32" t="s">
        <v>109</v>
      </c>
      <c r="BF15" s="32" t="s">
        <v>109</v>
      </c>
      <c r="BG15" s="32">
        <v>15000000</v>
      </c>
      <c r="BH15" s="32" t="s">
        <v>46</v>
      </c>
      <c r="BI15" s="32" t="s">
        <v>114</v>
      </c>
      <c r="BJ15" s="33" t="s">
        <v>57</v>
      </c>
      <c r="BK15" s="33"/>
      <c r="BL15" s="33"/>
      <c r="BM15" s="33"/>
      <c r="BN15" s="33"/>
      <c r="BO15" s="33"/>
      <c r="BP15" s="33"/>
      <c r="BQ15" s="33"/>
    </row>
    <row r="16" spans="1:69" s="25" customFormat="1" ht="15" x14ac:dyDescent="0.2">
      <c r="A16" s="25">
        <v>13</v>
      </c>
      <c r="B16" t="s">
        <v>236</v>
      </c>
      <c r="C16" s="18" t="s">
        <v>115</v>
      </c>
      <c r="D16" s="25" t="s">
        <v>106</v>
      </c>
      <c r="E16" s="25" t="s">
        <v>40</v>
      </c>
      <c r="F16">
        <v>150</v>
      </c>
      <c r="G16" s="58">
        <v>14</v>
      </c>
      <c r="H16">
        <v>2100</v>
      </c>
      <c r="I16" s="58">
        <v>4</v>
      </c>
      <c r="J16" s="58">
        <f t="shared" si="1"/>
        <v>10</v>
      </c>
      <c r="K16" s="58">
        <v>6</v>
      </c>
      <c r="L16" s="27" t="str">
        <f t="shared" si="2"/>
        <v>10/14</v>
      </c>
      <c r="M16" s="27">
        <f t="shared" si="0"/>
        <v>600</v>
      </c>
      <c r="N16" s="28" t="s">
        <v>116</v>
      </c>
      <c r="O16" s="28">
        <v>1</v>
      </c>
      <c r="P16" s="28">
        <v>1</v>
      </c>
      <c r="Q16" s="29">
        <v>7.17</v>
      </c>
      <c r="R16" s="29">
        <v>3</v>
      </c>
      <c r="S16" s="29">
        <v>9</v>
      </c>
      <c r="T16" s="30">
        <v>0.21992</v>
      </c>
      <c r="U16" s="30">
        <v>2.4680000000000001E-2</v>
      </c>
      <c r="V16" s="30">
        <v>0.98290999999999995</v>
      </c>
      <c r="W16" s="31">
        <v>2.1239999999999998E-2</v>
      </c>
      <c r="X16" s="30">
        <v>4.2479999999999997E-2</v>
      </c>
      <c r="Y16" s="30" t="s">
        <v>42</v>
      </c>
      <c r="Z16" s="30">
        <v>7.05</v>
      </c>
      <c r="AA16" s="30">
        <v>7</v>
      </c>
      <c r="AB16" s="30">
        <v>5</v>
      </c>
      <c r="AC16" s="29">
        <v>0.18035999999999999</v>
      </c>
      <c r="AD16" s="29">
        <v>0.16664000000000001</v>
      </c>
      <c r="AE16" s="29">
        <v>0.25928000000000001</v>
      </c>
      <c r="AF16" s="29">
        <v>0.76514000000000004</v>
      </c>
      <c r="AG16" s="29">
        <v>0.51854999999999996</v>
      </c>
      <c r="AH16" s="29" t="s">
        <v>42</v>
      </c>
      <c r="AI16" s="29">
        <v>6.96</v>
      </c>
      <c r="AJ16" s="29">
        <v>9</v>
      </c>
      <c r="AK16" s="29">
        <v>3</v>
      </c>
      <c r="AL16" s="29">
        <v>2.172E-2</v>
      </c>
      <c r="AM16" s="29">
        <v>0</v>
      </c>
      <c r="AN16" s="37">
        <v>6.7099999999999998E-3</v>
      </c>
      <c r="AO16" s="29">
        <v>0.99475000000000002</v>
      </c>
      <c r="AP16" s="29">
        <v>1.3429999999999999E-2</v>
      </c>
      <c r="AQ16" s="29" t="s">
        <v>42</v>
      </c>
      <c r="AR16" s="29">
        <v>7.05</v>
      </c>
      <c r="AS16" s="29">
        <v>10</v>
      </c>
      <c r="AT16" s="29">
        <v>2</v>
      </c>
      <c r="AU16" s="29">
        <v>3.6900000000000001E-3</v>
      </c>
      <c r="AV16" s="29">
        <v>0</v>
      </c>
      <c r="AW16" s="37">
        <v>8.4999999999999995E-4</v>
      </c>
      <c r="AX16" s="29">
        <v>0.99939</v>
      </c>
      <c r="AY16" s="29">
        <v>1.7099999999999999E-3</v>
      </c>
      <c r="AZ16" s="29" t="s">
        <v>42</v>
      </c>
      <c r="BA16" s="30" t="s">
        <v>73</v>
      </c>
      <c r="BB16" s="32" t="s">
        <v>113</v>
      </c>
      <c r="BC16" s="32" t="s">
        <v>109</v>
      </c>
      <c r="BD16" s="32" t="s">
        <v>109</v>
      </c>
      <c r="BE16" s="32" t="s">
        <v>109</v>
      </c>
      <c r="BF16" s="32" t="s">
        <v>109</v>
      </c>
      <c r="BG16" s="32" t="s">
        <v>117</v>
      </c>
      <c r="BH16" s="32" t="s">
        <v>46</v>
      </c>
      <c r="BI16" s="32" t="s">
        <v>118</v>
      </c>
      <c r="BJ16" s="33" t="s">
        <v>57</v>
      </c>
      <c r="BK16" s="33"/>
      <c r="BL16" s="33"/>
      <c r="BM16" s="33"/>
      <c r="BN16" s="33"/>
      <c r="BO16" s="33"/>
      <c r="BP16" s="33"/>
      <c r="BQ16" s="33"/>
    </row>
    <row r="17" spans="1:69" s="25" customFormat="1" ht="15" x14ac:dyDescent="0.2">
      <c r="A17" s="25">
        <v>14</v>
      </c>
      <c r="B17" t="s">
        <v>237</v>
      </c>
      <c r="C17" s="18" t="s">
        <v>119</v>
      </c>
      <c r="D17" s="25" t="s">
        <v>106</v>
      </c>
      <c r="E17" s="25" t="s">
        <v>40</v>
      </c>
      <c r="F17">
        <v>303</v>
      </c>
      <c r="G17" s="58">
        <v>10</v>
      </c>
      <c r="H17">
        <v>3030</v>
      </c>
      <c r="I17" s="58">
        <v>3</v>
      </c>
      <c r="J17" s="58">
        <f t="shared" si="1"/>
        <v>7</v>
      </c>
      <c r="K17" s="58">
        <v>8</v>
      </c>
      <c r="L17" s="27" t="str">
        <f t="shared" si="2"/>
        <v>7/10</v>
      </c>
      <c r="M17" s="27">
        <f t="shared" si="0"/>
        <v>909</v>
      </c>
      <c r="N17" s="28" t="s">
        <v>116</v>
      </c>
      <c r="O17" s="28">
        <v>1</v>
      </c>
      <c r="P17" s="28">
        <v>1</v>
      </c>
      <c r="Q17" s="29">
        <v>6.05</v>
      </c>
      <c r="R17" s="29">
        <v>2</v>
      </c>
      <c r="S17" s="29">
        <v>8</v>
      </c>
      <c r="T17" s="30">
        <v>0.17607999999999999</v>
      </c>
      <c r="U17" s="30">
        <v>1.5010000000000001E-2</v>
      </c>
      <c r="V17" s="30">
        <v>0.95801000000000003</v>
      </c>
      <c r="W17" s="30">
        <v>5.2729999999999999E-2</v>
      </c>
      <c r="X17" s="30">
        <v>0.10546999999999999</v>
      </c>
      <c r="Y17" s="30" t="s">
        <v>42</v>
      </c>
      <c r="Z17" s="30">
        <v>5.91</v>
      </c>
      <c r="AA17" s="30">
        <v>6</v>
      </c>
      <c r="AB17" s="30">
        <v>4</v>
      </c>
      <c r="AC17" s="29">
        <v>0.18254000000000001</v>
      </c>
      <c r="AD17" s="29">
        <v>5.0000000000000002E-5</v>
      </c>
      <c r="AE17" s="29">
        <v>0.24609</v>
      </c>
      <c r="AF17" s="29">
        <v>0.78417999999999999</v>
      </c>
      <c r="AG17" s="29">
        <v>0.49219000000000002</v>
      </c>
      <c r="AH17" s="29" t="s">
        <v>42</v>
      </c>
      <c r="AI17" s="29">
        <v>5.99</v>
      </c>
      <c r="AJ17" s="29">
        <v>9</v>
      </c>
      <c r="AK17" s="29">
        <v>1</v>
      </c>
      <c r="AL17" s="29">
        <v>1.6999999999999999E-3</v>
      </c>
      <c r="AM17" s="29">
        <v>0</v>
      </c>
      <c r="AN17" s="37">
        <v>1.4599999999999999E-3</v>
      </c>
      <c r="AO17" s="29">
        <v>0.99902000000000002</v>
      </c>
      <c r="AP17" s="29">
        <v>2.9299999999999999E-3</v>
      </c>
      <c r="AQ17" s="29" t="s">
        <v>42</v>
      </c>
      <c r="AR17" s="29">
        <v>6.18</v>
      </c>
      <c r="AS17" s="29">
        <v>10</v>
      </c>
      <c r="AT17" s="29">
        <v>0</v>
      </c>
      <c r="AU17" s="29">
        <v>6.0000000000000002E-5</v>
      </c>
      <c r="AV17" s="29">
        <v>0</v>
      </c>
      <c r="AW17" s="37">
        <v>4.8999999999999998E-4</v>
      </c>
      <c r="AX17" s="29">
        <v>1</v>
      </c>
      <c r="AY17" s="29">
        <v>9.7999999999999997E-4</v>
      </c>
      <c r="AZ17" s="29" t="s">
        <v>42</v>
      </c>
      <c r="BA17" s="30" t="s">
        <v>73</v>
      </c>
      <c r="BB17" s="32" t="s">
        <v>121</v>
      </c>
      <c r="BC17" s="32" t="s">
        <v>54</v>
      </c>
      <c r="BD17" s="32" t="s">
        <v>54</v>
      </c>
      <c r="BE17" s="32" t="s">
        <v>54</v>
      </c>
      <c r="BF17" s="32" t="s">
        <v>54</v>
      </c>
      <c r="BG17" s="32" t="s">
        <v>103</v>
      </c>
      <c r="BH17" s="32" t="s">
        <v>46</v>
      </c>
      <c r="BI17" s="32" t="s">
        <v>122</v>
      </c>
      <c r="BJ17" s="33" t="s">
        <v>57</v>
      </c>
      <c r="BK17" s="33"/>
      <c r="BL17" s="33"/>
      <c r="BM17" s="33"/>
      <c r="BN17" s="33"/>
      <c r="BO17" s="33"/>
      <c r="BP17" s="33"/>
      <c r="BQ17" s="33"/>
    </row>
    <row r="18" spans="1:69" s="25" customFormat="1" ht="15" x14ac:dyDescent="0.2">
      <c r="A18" s="25">
        <v>15</v>
      </c>
      <c r="B18" t="s">
        <v>238</v>
      </c>
      <c r="C18" s="18" t="s">
        <v>123</v>
      </c>
      <c r="D18" s="25" t="s">
        <v>106</v>
      </c>
      <c r="E18" s="25" t="s">
        <v>40</v>
      </c>
      <c r="F18">
        <v>90</v>
      </c>
      <c r="G18" s="58">
        <v>9</v>
      </c>
      <c r="H18">
        <v>810</v>
      </c>
      <c r="I18" s="58">
        <v>2</v>
      </c>
      <c r="J18" s="58">
        <f t="shared" si="1"/>
        <v>7</v>
      </c>
      <c r="K18" s="58">
        <v>4</v>
      </c>
      <c r="L18" s="27" t="str">
        <f t="shared" si="2"/>
        <v>7/9</v>
      </c>
      <c r="M18" s="27">
        <f t="shared" si="0"/>
        <v>180</v>
      </c>
      <c r="N18" s="28" t="s">
        <v>41</v>
      </c>
      <c r="O18" s="28">
        <v>1</v>
      </c>
      <c r="P18" s="28">
        <v>1</v>
      </c>
      <c r="Q18" s="29">
        <v>5.32</v>
      </c>
      <c r="R18" s="29">
        <v>2</v>
      </c>
      <c r="S18" s="29">
        <v>7</v>
      </c>
      <c r="T18" s="30">
        <v>0.21548</v>
      </c>
      <c r="U18" s="30">
        <v>5.842E-2</v>
      </c>
      <c r="V18" s="30">
        <v>0.93554999999999999</v>
      </c>
      <c r="W18" s="30">
        <v>8.2030000000000006E-2</v>
      </c>
      <c r="X18" s="30">
        <v>0.16406000000000001</v>
      </c>
      <c r="Y18" s="30" t="s">
        <v>42</v>
      </c>
      <c r="Z18" s="30">
        <v>5.34</v>
      </c>
      <c r="AA18" s="30">
        <v>4</v>
      </c>
      <c r="AB18" s="30">
        <v>5</v>
      </c>
      <c r="AC18" s="29">
        <v>0.53461999999999998</v>
      </c>
      <c r="AD18" s="29">
        <v>0.17524000000000001</v>
      </c>
      <c r="AE18" s="29">
        <v>0.41016000000000002</v>
      </c>
      <c r="AF18" s="29">
        <v>0.63280999999999998</v>
      </c>
      <c r="AG18" s="29">
        <v>0.82030999999999998</v>
      </c>
      <c r="AH18" s="29" t="s">
        <v>42</v>
      </c>
      <c r="AI18" s="29">
        <v>5.35</v>
      </c>
      <c r="AJ18" s="29">
        <v>8</v>
      </c>
      <c r="AK18" s="29">
        <v>1</v>
      </c>
      <c r="AL18" s="29">
        <v>4.1700000000000001E-3</v>
      </c>
      <c r="AM18" s="29">
        <v>4.0000000000000003E-5</v>
      </c>
      <c r="AN18" s="37">
        <v>4.8799999999999998E-3</v>
      </c>
      <c r="AO18" s="29">
        <v>0.99707000000000001</v>
      </c>
      <c r="AP18" s="29">
        <v>9.7699999999999992E-3</v>
      </c>
      <c r="AQ18" s="29" t="s">
        <v>42</v>
      </c>
      <c r="AR18" s="29">
        <v>5.33</v>
      </c>
      <c r="AS18" s="29">
        <v>8</v>
      </c>
      <c r="AT18" s="29">
        <v>1</v>
      </c>
      <c r="AU18" s="29">
        <v>4.3200000000000001E-3</v>
      </c>
      <c r="AV18" s="29">
        <v>0</v>
      </c>
      <c r="AW18" s="37">
        <v>1.9499999999999999E-3</v>
      </c>
      <c r="AX18" s="29">
        <v>0.99902000000000002</v>
      </c>
      <c r="AY18" s="29">
        <v>3.9100000000000003E-3</v>
      </c>
      <c r="AZ18" s="29" t="s">
        <v>42</v>
      </c>
      <c r="BA18" s="30" t="s">
        <v>73</v>
      </c>
      <c r="BB18" s="32" t="s">
        <v>113</v>
      </c>
      <c r="BC18" s="32" t="s">
        <v>109</v>
      </c>
      <c r="BD18" s="32" t="s">
        <v>109</v>
      </c>
      <c r="BE18" s="32" t="s">
        <v>109</v>
      </c>
      <c r="BF18" s="32" t="s">
        <v>109</v>
      </c>
      <c r="BG18" s="32">
        <v>220000</v>
      </c>
      <c r="BH18" s="32" t="s">
        <v>46</v>
      </c>
      <c r="BI18" s="32" t="s">
        <v>124</v>
      </c>
      <c r="BJ18" s="33" t="s">
        <v>57</v>
      </c>
      <c r="BK18" s="33"/>
      <c r="BL18" s="33"/>
      <c r="BM18" s="33"/>
      <c r="BN18" s="33"/>
      <c r="BO18" s="33"/>
      <c r="BP18" s="33"/>
      <c r="BQ18" s="33"/>
    </row>
    <row r="19" spans="1:69" s="25" customFormat="1" ht="15" x14ac:dyDescent="0.2">
      <c r="A19" s="25">
        <v>16</v>
      </c>
      <c r="B19" t="s">
        <v>239</v>
      </c>
      <c r="C19" s="18" t="s">
        <v>125</v>
      </c>
      <c r="D19" s="25" t="s">
        <v>106</v>
      </c>
      <c r="E19" s="25" t="s">
        <v>40</v>
      </c>
      <c r="F19">
        <v>893</v>
      </c>
      <c r="G19" s="58">
        <v>15</v>
      </c>
      <c r="H19">
        <v>13395</v>
      </c>
      <c r="I19" s="58">
        <v>7</v>
      </c>
      <c r="J19" s="58">
        <f t="shared" si="1"/>
        <v>8</v>
      </c>
      <c r="K19" s="58">
        <v>7</v>
      </c>
      <c r="L19" s="27" t="str">
        <f t="shared" si="2"/>
        <v>8/15</v>
      </c>
      <c r="M19" s="27">
        <f t="shared" si="0"/>
        <v>6251</v>
      </c>
      <c r="N19" s="28" t="s">
        <v>127</v>
      </c>
      <c r="O19" s="34">
        <v>3</v>
      </c>
      <c r="P19" s="34">
        <v>2</v>
      </c>
      <c r="Q19" s="29">
        <v>7.12</v>
      </c>
      <c r="R19" s="29">
        <v>1</v>
      </c>
      <c r="S19" s="29">
        <v>11</v>
      </c>
      <c r="T19" s="30">
        <v>1.746E-2</v>
      </c>
      <c r="U19" s="30">
        <v>4.9800000000000001E-3</v>
      </c>
      <c r="V19" s="30">
        <v>0.99939</v>
      </c>
      <c r="W19" s="31">
        <v>8.4999999999999995E-4</v>
      </c>
      <c r="X19" s="30">
        <v>1.7099999999999999E-3</v>
      </c>
      <c r="Y19" s="30" t="s">
        <v>42</v>
      </c>
      <c r="Z19" s="30">
        <v>7.01</v>
      </c>
      <c r="AA19" s="30">
        <v>7</v>
      </c>
      <c r="AB19" s="30">
        <v>5</v>
      </c>
      <c r="AC19" s="29">
        <v>0.18690000000000001</v>
      </c>
      <c r="AD19" s="29">
        <v>7.4569999999999997E-2</v>
      </c>
      <c r="AE19" s="29">
        <v>0.16968</v>
      </c>
      <c r="AF19" s="29">
        <v>0.84936999999999996</v>
      </c>
      <c r="AG19" s="29">
        <v>0.33935999999999999</v>
      </c>
      <c r="AH19" s="29" t="s">
        <v>42</v>
      </c>
      <c r="AI19" s="29">
        <v>6.96</v>
      </c>
      <c r="AJ19" s="29">
        <v>10</v>
      </c>
      <c r="AK19" s="29">
        <v>2</v>
      </c>
      <c r="AL19" s="29">
        <v>4.28E-3</v>
      </c>
      <c r="AM19" s="29">
        <v>0</v>
      </c>
      <c r="AN19" s="37">
        <v>1.2199999999999999E-3</v>
      </c>
      <c r="AO19" s="29">
        <v>0.99914999999999998</v>
      </c>
      <c r="AP19" s="29">
        <v>2.4399999999999999E-3</v>
      </c>
      <c r="AQ19" s="29" t="s">
        <v>42</v>
      </c>
      <c r="AR19" s="29">
        <v>7.05</v>
      </c>
      <c r="AS19" s="29">
        <v>12</v>
      </c>
      <c r="AT19" s="29">
        <v>0</v>
      </c>
      <c r="AU19" s="29">
        <v>2.0000000000000002E-5</v>
      </c>
      <c r="AV19" s="29">
        <v>0</v>
      </c>
      <c r="AW19" s="37">
        <v>1.2E-4</v>
      </c>
      <c r="AX19" s="29">
        <v>1</v>
      </c>
      <c r="AY19" s="29">
        <v>2.4000000000000001E-4</v>
      </c>
      <c r="AZ19" s="29" t="s">
        <v>42</v>
      </c>
      <c r="BA19" s="30" t="s">
        <v>73</v>
      </c>
      <c r="BB19" s="32" t="s">
        <v>113</v>
      </c>
      <c r="BC19" s="32" t="s">
        <v>109</v>
      </c>
      <c r="BD19" s="32" t="s">
        <v>109</v>
      </c>
      <c r="BE19" s="32" t="s">
        <v>109</v>
      </c>
      <c r="BF19" s="32" t="s">
        <v>109</v>
      </c>
      <c r="BG19" s="32">
        <v>800000</v>
      </c>
      <c r="BH19" s="32" t="s">
        <v>46</v>
      </c>
      <c r="BI19" s="32" t="s">
        <v>128</v>
      </c>
      <c r="BJ19" s="33" t="s">
        <v>57</v>
      </c>
      <c r="BK19" s="33"/>
      <c r="BL19" s="33"/>
      <c r="BM19" s="33"/>
      <c r="BN19" s="33"/>
      <c r="BO19" s="33"/>
      <c r="BP19" s="33"/>
      <c r="BQ19" s="33"/>
    </row>
    <row r="20" spans="1:69" s="25" customFormat="1" ht="15" x14ac:dyDescent="0.2">
      <c r="A20" s="25">
        <v>17</v>
      </c>
      <c r="B20" t="s">
        <v>240</v>
      </c>
      <c r="C20" s="18" t="s">
        <v>129</v>
      </c>
      <c r="D20" s="25" t="s">
        <v>130</v>
      </c>
      <c r="E20" s="25" t="s">
        <v>78</v>
      </c>
      <c r="F20">
        <v>492</v>
      </c>
      <c r="G20" s="58">
        <v>8</v>
      </c>
      <c r="H20">
        <v>3936</v>
      </c>
      <c r="I20" s="58">
        <v>1</v>
      </c>
      <c r="J20" s="58">
        <f t="shared" si="1"/>
        <v>7</v>
      </c>
      <c r="K20" s="58">
        <v>8</v>
      </c>
      <c r="L20" s="27" t="str">
        <f t="shared" si="2"/>
        <v>7/8</v>
      </c>
      <c r="M20" s="27">
        <f t="shared" si="0"/>
        <v>492</v>
      </c>
      <c r="N20" s="28" t="s">
        <v>41</v>
      </c>
      <c r="O20" s="28">
        <v>1</v>
      </c>
      <c r="P20" s="28">
        <v>1</v>
      </c>
      <c r="Q20" s="29">
        <v>4.2300000000000004</v>
      </c>
      <c r="R20" s="29">
        <v>1</v>
      </c>
      <c r="S20" s="29">
        <v>6</v>
      </c>
      <c r="T20" s="30">
        <v>0.16483999999999999</v>
      </c>
      <c r="U20" s="30">
        <v>2.741E-2</v>
      </c>
      <c r="V20" s="30">
        <v>0.94530999999999998</v>
      </c>
      <c r="W20" s="30">
        <v>0.14843999999999999</v>
      </c>
      <c r="X20" s="30">
        <v>0.29687999999999998</v>
      </c>
      <c r="Y20" s="30" t="s">
        <v>42</v>
      </c>
      <c r="Z20" s="30">
        <v>4.13</v>
      </c>
      <c r="AA20" s="30">
        <v>2</v>
      </c>
      <c r="AB20" s="30">
        <v>5</v>
      </c>
      <c r="AC20" s="29">
        <v>0.39950000000000002</v>
      </c>
      <c r="AD20" s="29">
        <v>0.14391000000000001</v>
      </c>
      <c r="AE20" s="29">
        <v>0.76563000000000003</v>
      </c>
      <c r="AF20" s="29">
        <v>0.28905999999999998</v>
      </c>
      <c r="AG20" s="29">
        <v>0.57813000000000003</v>
      </c>
      <c r="AH20" s="30" t="s">
        <v>42</v>
      </c>
      <c r="AI20" s="29">
        <v>4.0599999999999996</v>
      </c>
      <c r="AJ20" s="29">
        <v>4</v>
      </c>
      <c r="AK20" s="29">
        <v>3</v>
      </c>
      <c r="AL20" s="29">
        <v>0.32852999999999999</v>
      </c>
      <c r="AM20" s="29">
        <v>0</v>
      </c>
      <c r="AN20" s="29">
        <v>0.28905999999999998</v>
      </c>
      <c r="AO20" s="29">
        <v>0.76563000000000003</v>
      </c>
      <c r="AP20" s="29">
        <v>0.57813000000000003</v>
      </c>
      <c r="AQ20" s="29" t="s">
        <v>42</v>
      </c>
      <c r="AR20" s="29">
        <v>4.07</v>
      </c>
      <c r="AS20" s="29">
        <v>6</v>
      </c>
      <c r="AT20" s="29">
        <v>1</v>
      </c>
      <c r="AU20" s="29">
        <v>2.3939999999999999E-2</v>
      </c>
      <c r="AV20" s="29">
        <v>0</v>
      </c>
      <c r="AW20" s="37">
        <v>1.172E-2</v>
      </c>
      <c r="AX20" s="29">
        <v>0.99219000000000002</v>
      </c>
      <c r="AY20" s="29">
        <v>2.3439999999999999E-2</v>
      </c>
      <c r="AZ20" s="29" t="s">
        <v>42</v>
      </c>
      <c r="BA20" s="30" t="s">
        <v>52</v>
      </c>
      <c r="BB20" s="32" t="s">
        <v>53</v>
      </c>
      <c r="BC20" s="32" t="s">
        <v>54</v>
      </c>
      <c r="BD20" s="32" t="s">
        <v>54</v>
      </c>
      <c r="BE20" s="32" t="s">
        <v>132</v>
      </c>
      <c r="BF20" s="32">
        <v>1911</v>
      </c>
      <c r="BG20" s="32" t="s">
        <v>133</v>
      </c>
      <c r="BH20" s="32" t="s">
        <v>88</v>
      </c>
      <c r="BI20" s="32" t="s">
        <v>134</v>
      </c>
      <c r="BJ20" s="33" t="s">
        <v>57</v>
      </c>
      <c r="BK20" s="33"/>
      <c r="BL20" s="33"/>
      <c r="BM20" s="33"/>
      <c r="BN20" s="33"/>
      <c r="BO20" s="33"/>
      <c r="BP20" s="33"/>
      <c r="BQ20" s="33"/>
    </row>
    <row r="21" spans="1:69" s="25" customFormat="1" ht="15" x14ac:dyDescent="0.2">
      <c r="A21" s="25">
        <v>18</v>
      </c>
      <c r="B21" t="s">
        <v>241</v>
      </c>
      <c r="C21" s="18" t="s">
        <v>135</v>
      </c>
      <c r="D21" s="41" t="s">
        <v>136</v>
      </c>
      <c r="E21" s="25" t="s">
        <v>78</v>
      </c>
      <c r="F21">
        <v>623</v>
      </c>
      <c r="G21" s="58">
        <v>10</v>
      </c>
      <c r="H21">
        <v>6230</v>
      </c>
      <c r="I21" s="58">
        <v>7</v>
      </c>
      <c r="J21" s="58">
        <f t="shared" si="1"/>
        <v>3</v>
      </c>
      <c r="K21" s="58">
        <v>6</v>
      </c>
      <c r="L21" s="27" t="str">
        <f t="shared" si="2"/>
        <v>3/10</v>
      </c>
      <c r="M21" s="27">
        <f t="shared" si="0"/>
        <v>4361</v>
      </c>
      <c r="N21" s="28" t="s">
        <v>107</v>
      </c>
      <c r="O21" s="34">
        <v>2</v>
      </c>
      <c r="P21" s="34">
        <v>2</v>
      </c>
      <c r="Q21" s="29">
        <v>5.56</v>
      </c>
      <c r="R21" s="29">
        <v>1</v>
      </c>
      <c r="S21" s="29">
        <v>9</v>
      </c>
      <c r="T21" s="30">
        <v>2.4670000000000001E-2</v>
      </c>
      <c r="U21" s="30">
        <v>3.0400000000000002E-3</v>
      </c>
      <c r="V21" s="30">
        <v>0.99756</v>
      </c>
      <c r="W21" s="31">
        <v>3.4199999999999999E-3</v>
      </c>
      <c r="X21" s="30">
        <v>6.8399999999999997E-3</v>
      </c>
      <c r="Y21" s="30" t="s">
        <v>42</v>
      </c>
      <c r="Z21" s="30">
        <v>5.76</v>
      </c>
      <c r="AA21" s="30">
        <v>3</v>
      </c>
      <c r="AB21" s="30">
        <v>7</v>
      </c>
      <c r="AC21" s="29">
        <v>0.3226</v>
      </c>
      <c r="AD21" s="29">
        <v>0.17926</v>
      </c>
      <c r="AE21" s="29">
        <v>0.91991999999999996</v>
      </c>
      <c r="AF21" s="29">
        <v>9.6680000000000002E-2</v>
      </c>
      <c r="AG21" s="29">
        <v>0.19336</v>
      </c>
      <c r="AH21" s="29" t="s">
        <v>42</v>
      </c>
      <c r="AI21" s="29">
        <v>5.92</v>
      </c>
      <c r="AJ21" s="29">
        <v>6</v>
      </c>
      <c r="AK21" s="29">
        <v>4</v>
      </c>
      <c r="AL21" s="29">
        <v>0.17985999999999999</v>
      </c>
      <c r="AM21" s="29">
        <v>4.2509999999999999E-2</v>
      </c>
      <c r="AN21" s="29">
        <v>0.1875</v>
      </c>
      <c r="AO21" s="29">
        <v>0.83887</v>
      </c>
      <c r="AP21" s="29">
        <v>0.375</v>
      </c>
      <c r="AQ21" s="29" t="s">
        <v>42</v>
      </c>
      <c r="AR21" s="29">
        <v>5.86</v>
      </c>
      <c r="AS21" s="29">
        <v>9</v>
      </c>
      <c r="AT21" s="29">
        <v>1</v>
      </c>
      <c r="AU21" s="29">
        <v>2.2499999999999998E-3</v>
      </c>
      <c r="AV21" s="29">
        <v>3.0000000000000001E-5</v>
      </c>
      <c r="AW21" s="37">
        <v>4.8799999999999998E-3</v>
      </c>
      <c r="AX21" s="29">
        <v>0.99658000000000002</v>
      </c>
      <c r="AY21" s="29">
        <v>9.7699999999999992E-3</v>
      </c>
      <c r="AZ21" s="29" t="s">
        <v>42</v>
      </c>
      <c r="BA21" s="30" t="s">
        <v>52</v>
      </c>
      <c r="BB21" s="32" t="s">
        <v>53</v>
      </c>
      <c r="BC21" s="32" t="s">
        <v>138</v>
      </c>
      <c r="BD21" s="32" t="s">
        <v>54</v>
      </c>
      <c r="BE21" s="32" t="s">
        <v>54</v>
      </c>
      <c r="BF21" s="32" t="s">
        <v>54</v>
      </c>
      <c r="BG21" s="32">
        <v>22500</v>
      </c>
      <c r="BH21" s="32" t="s">
        <v>139</v>
      </c>
      <c r="BI21" s="32" t="s">
        <v>140</v>
      </c>
      <c r="BJ21" s="33" t="s">
        <v>57</v>
      </c>
      <c r="BK21" s="33"/>
      <c r="BL21" s="33"/>
      <c r="BM21" s="33"/>
      <c r="BN21" s="33"/>
      <c r="BO21" s="33"/>
      <c r="BP21" s="33"/>
      <c r="BQ21" s="33"/>
    </row>
    <row r="22" spans="1:69" s="25" customFormat="1" ht="15" x14ac:dyDescent="0.2">
      <c r="A22" s="25">
        <v>19</v>
      </c>
      <c r="B22" t="s">
        <v>242</v>
      </c>
      <c r="C22" s="18" t="s">
        <v>135</v>
      </c>
      <c r="D22" s="25" t="s">
        <v>141</v>
      </c>
      <c r="E22" s="25" t="s">
        <v>78</v>
      </c>
      <c r="F22">
        <v>555</v>
      </c>
      <c r="G22" s="58">
        <v>15</v>
      </c>
      <c r="H22">
        <v>8325</v>
      </c>
      <c r="I22" s="58">
        <v>15</v>
      </c>
      <c r="J22" s="58">
        <f t="shared" si="1"/>
        <v>0</v>
      </c>
      <c r="K22" s="58">
        <v>2</v>
      </c>
      <c r="L22" s="27" t="str">
        <f t="shared" si="2"/>
        <v>0/15</v>
      </c>
      <c r="M22" s="27">
        <f t="shared" si="0"/>
        <v>8325</v>
      </c>
      <c r="N22" s="28" t="s">
        <v>107</v>
      </c>
      <c r="O22" s="34">
        <v>6</v>
      </c>
      <c r="P22" s="34">
        <v>2</v>
      </c>
      <c r="Q22" s="29">
        <v>8.9499999999999993</v>
      </c>
      <c r="R22" s="29">
        <v>3</v>
      </c>
      <c r="S22" s="29">
        <v>12</v>
      </c>
      <c r="T22" s="30">
        <v>8.5999999999999993E-2</v>
      </c>
      <c r="U22" s="30">
        <v>1.7700000000000001E-3</v>
      </c>
      <c r="V22" s="30">
        <v>0.99950000000000006</v>
      </c>
      <c r="W22" s="31">
        <v>6.6E-4</v>
      </c>
      <c r="X22" s="30">
        <v>1.31E-3</v>
      </c>
      <c r="Y22" s="30" t="s">
        <v>42</v>
      </c>
      <c r="Z22" s="30">
        <v>8.8699999999999992</v>
      </c>
      <c r="AA22" s="30">
        <v>8</v>
      </c>
      <c r="AB22" s="30">
        <v>7</v>
      </c>
      <c r="AC22" s="29">
        <v>0.23466000000000001</v>
      </c>
      <c r="AD22" s="29">
        <v>0.16624</v>
      </c>
      <c r="AE22" s="29">
        <v>0.29974000000000001</v>
      </c>
      <c r="AF22" s="29">
        <v>0.71930000000000005</v>
      </c>
      <c r="AG22" s="29">
        <v>0.59948999999999997</v>
      </c>
      <c r="AH22" s="29" t="s">
        <v>42</v>
      </c>
      <c r="AI22" s="29">
        <v>8.6999999999999993</v>
      </c>
      <c r="AJ22" s="29">
        <v>12</v>
      </c>
      <c r="AK22" s="29">
        <v>3</v>
      </c>
      <c r="AL22" s="29">
        <v>3.15E-3</v>
      </c>
      <c r="AM22" s="29">
        <v>0</v>
      </c>
      <c r="AN22" s="37">
        <v>7.5399999999999998E-3</v>
      </c>
      <c r="AO22" s="29">
        <v>0.99377000000000004</v>
      </c>
      <c r="AP22" s="29">
        <v>1.508E-2</v>
      </c>
      <c r="AQ22" s="29" t="s">
        <v>42</v>
      </c>
      <c r="AR22" s="29">
        <v>8.83</v>
      </c>
      <c r="AS22" s="29">
        <v>12</v>
      </c>
      <c r="AT22" s="29">
        <v>3</v>
      </c>
      <c r="AU22" s="29">
        <v>2.5699999999999998E-3</v>
      </c>
      <c r="AV22" s="29">
        <v>0</v>
      </c>
      <c r="AW22" s="37">
        <v>2.1000000000000001E-4</v>
      </c>
      <c r="AX22" s="29">
        <v>0.99985000000000002</v>
      </c>
      <c r="AY22" s="29">
        <v>4.2999999999999999E-4</v>
      </c>
      <c r="AZ22" s="29" t="s">
        <v>42</v>
      </c>
      <c r="BA22" s="30" t="s">
        <v>73</v>
      </c>
      <c r="BB22" s="32" t="s">
        <v>53</v>
      </c>
      <c r="BC22" s="32" t="s">
        <v>138</v>
      </c>
      <c r="BD22" s="32" t="s">
        <v>54</v>
      </c>
      <c r="BE22" s="32" t="s">
        <v>54</v>
      </c>
      <c r="BF22" s="32" t="s">
        <v>54</v>
      </c>
      <c r="BG22" s="32">
        <v>22500</v>
      </c>
      <c r="BH22" s="32" t="s">
        <v>139</v>
      </c>
      <c r="BI22" s="32" t="s">
        <v>140</v>
      </c>
      <c r="BJ22" s="33" t="s">
        <v>57</v>
      </c>
      <c r="BK22" s="33"/>
      <c r="BL22" s="33"/>
      <c r="BM22" s="33"/>
      <c r="BN22" s="33"/>
      <c r="BO22" s="33"/>
      <c r="BP22" s="33"/>
      <c r="BQ22" s="33"/>
    </row>
    <row r="23" spans="1:69" s="25" customFormat="1" ht="15" x14ac:dyDescent="0.2">
      <c r="A23" s="25">
        <v>20</v>
      </c>
      <c r="B23" t="s">
        <v>243</v>
      </c>
      <c r="C23" s="18" t="s">
        <v>142</v>
      </c>
      <c r="D23" s="25" t="s">
        <v>143</v>
      </c>
      <c r="E23" s="25" t="s">
        <v>78</v>
      </c>
      <c r="F23">
        <v>260</v>
      </c>
      <c r="G23" s="58">
        <v>35</v>
      </c>
      <c r="H23">
        <v>9100</v>
      </c>
      <c r="I23" s="58">
        <v>10</v>
      </c>
      <c r="J23" s="58">
        <f t="shared" si="1"/>
        <v>25</v>
      </c>
      <c r="K23" s="58">
        <v>3</v>
      </c>
      <c r="L23" s="27" t="str">
        <f t="shared" si="2"/>
        <v>25/35</v>
      </c>
      <c r="M23" s="27">
        <f t="shared" si="0"/>
        <v>2600</v>
      </c>
      <c r="N23" s="28" t="s">
        <v>51</v>
      </c>
      <c r="O23" s="34">
        <v>4</v>
      </c>
      <c r="P23" s="34">
        <v>2</v>
      </c>
      <c r="Q23" s="29">
        <v>13.32</v>
      </c>
      <c r="R23" s="29">
        <v>3</v>
      </c>
      <c r="S23" s="29">
        <v>29</v>
      </c>
      <c r="T23" s="30">
        <v>0</v>
      </c>
      <c r="U23" s="30">
        <v>0</v>
      </c>
      <c r="V23" s="30">
        <v>1</v>
      </c>
      <c r="W23" s="31">
        <v>0</v>
      </c>
      <c r="X23" s="30">
        <v>1</v>
      </c>
      <c r="Y23" s="30" t="s">
        <v>42</v>
      </c>
      <c r="Z23" s="30">
        <v>15.11</v>
      </c>
      <c r="AA23" s="30">
        <v>5</v>
      </c>
      <c r="AB23" s="30">
        <v>27</v>
      </c>
      <c r="AC23" s="29">
        <v>1.0000000000000001E-5</v>
      </c>
      <c r="AD23" s="30">
        <v>0</v>
      </c>
      <c r="AE23" s="30">
        <v>1</v>
      </c>
      <c r="AF23" s="31">
        <v>0</v>
      </c>
      <c r="AG23" s="30">
        <v>1</v>
      </c>
      <c r="AH23" s="30" t="s">
        <v>42</v>
      </c>
      <c r="AI23" s="29">
        <v>16.05</v>
      </c>
      <c r="AJ23" s="29">
        <v>6</v>
      </c>
      <c r="AK23" s="29">
        <v>26</v>
      </c>
      <c r="AL23" s="29">
        <v>2.3000000000000001E-4</v>
      </c>
      <c r="AM23" s="29">
        <v>2.2000000000000001E-4</v>
      </c>
      <c r="AN23" s="29">
        <v>0.99990000000000001</v>
      </c>
      <c r="AO23" s="37">
        <v>1.1E-4</v>
      </c>
      <c r="AP23" s="29">
        <v>2.1000000000000001E-4</v>
      </c>
      <c r="AQ23" s="30" t="s">
        <v>42</v>
      </c>
      <c r="AR23" s="29">
        <v>16.190000000000001</v>
      </c>
      <c r="AS23" s="29">
        <v>6</v>
      </c>
      <c r="AT23" s="29">
        <v>26</v>
      </c>
      <c r="AU23" s="29">
        <v>2.7999999999999998E-4</v>
      </c>
      <c r="AV23" s="29">
        <v>1.0200000000000001E-3</v>
      </c>
      <c r="AW23" s="29">
        <v>0.99970000000000003</v>
      </c>
      <c r="AX23" s="37">
        <v>3.3E-4</v>
      </c>
      <c r="AY23" s="29">
        <v>6.6E-4</v>
      </c>
      <c r="AZ23" s="30" t="s">
        <v>42</v>
      </c>
      <c r="BA23" s="29" t="s">
        <v>145</v>
      </c>
      <c r="BB23" s="32" t="s">
        <v>44</v>
      </c>
      <c r="BC23" s="32" t="s">
        <v>54</v>
      </c>
      <c r="BD23" s="32" t="s">
        <v>146</v>
      </c>
      <c r="BE23" s="32" t="s">
        <v>54</v>
      </c>
      <c r="BF23" s="32" t="s">
        <v>54</v>
      </c>
      <c r="BG23" s="32">
        <v>116000</v>
      </c>
      <c r="BH23" s="32" t="s">
        <v>46</v>
      </c>
      <c r="BI23" s="32" t="s">
        <v>147</v>
      </c>
      <c r="BJ23" s="33" t="s">
        <v>44</v>
      </c>
      <c r="BK23" s="33" t="s">
        <v>103</v>
      </c>
      <c r="BL23" s="33" t="s">
        <v>148</v>
      </c>
      <c r="BM23" s="33">
        <v>1800</v>
      </c>
      <c r="BN23" s="33">
        <v>1884</v>
      </c>
      <c r="BO23" s="33">
        <v>124000</v>
      </c>
      <c r="BP23" s="33"/>
      <c r="BQ23" s="42" t="s">
        <v>149</v>
      </c>
    </row>
    <row r="24" spans="1:69" s="25" customFormat="1" ht="15" x14ac:dyDescent="0.2">
      <c r="A24" s="25">
        <v>21</v>
      </c>
      <c r="B24" t="s">
        <v>244</v>
      </c>
      <c r="C24" s="18" t="s">
        <v>150</v>
      </c>
      <c r="D24" s="25" t="s">
        <v>143</v>
      </c>
      <c r="E24" s="25" t="s">
        <v>78</v>
      </c>
      <c r="F24">
        <v>260</v>
      </c>
      <c r="G24" s="58">
        <v>13</v>
      </c>
      <c r="H24">
        <v>3380</v>
      </c>
      <c r="I24" s="58">
        <v>3</v>
      </c>
      <c r="J24" s="58">
        <f t="shared" si="1"/>
        <v>10</v>
      </c>
      <c r="K24" s="58">
        <v>1</v>
      </c>
      <c r="L24" s="27" t="str">
        <f t="shared" si="2"/>
        <v>10/13</v>
      </c>
      <c r="M24" s="27">
        <f t="shared" si="0"/>
        <v>780</v>
      </c>
      <c r="N24" s="28" t="s">
        <v>51</v>
      </c>
      <c r="O24" s="34">
        <v>5</v>
      </c>
      <c r="P24" s="34">
        <v>3</v>
      </c>
      <c r="Q24" s="29">
        <v>7.67</v>
      </c>
      <c r="R24" s="29">
        <v>1</v>
      </c>
      <c r="S24" s="29">
        <v>12</v>
      </c>
      <c r="T24" s="30">
        <v>1.038E-2</v>
      </c>
      <c r="U24" s="30">
        <v>0</v>
      </c>
      <c r="V24" s="30">
        <v>0.99994000000000005</v>
      </c>
      <c r="W24" s="31">
        <v>1.2E-4</v>
      </c>
      <c r="X24" s="30">
        <v>2.4000000000000001E-4</v>
      </c>
      <c r="Y24" s="30" t="s">
        <v>42</v>
      </c>
      <c r="Z24" s="30">
        <v>7.68</v>
      </c>
      <c r="AA24" s="30">
        <v>1</v>
      </c>
      <c r="AB24" s="30">
        <v>12</v>
      </c>
      <c r="AC24" s="29">
        <v>1.065E-2</v>
      </c>
      <c r="AD24" s="29">
        <v>1.9499999999999999E-3</v>
      </c>
      <c r="AE24" s="29">
        <v>0.99573</v>
      </c>
      <c r="AF24" s="37">
        <v>1.074E-2</v>
      </c>
      <c r="AG24" s="29">
        <v>2.1479999999999999E-2</v>
      </c>
      <c r="AH24" s="30" t="s">
        <v>42</v>
      </c>
      <c r="AI24" s="29">
        <v>7.72</v>
      </c>
      <c r="AJ24" s="29">
        <v>5</v>
      </c>
      <c r="AK24" s="29">
        <v>8</v>
      </c>
      <c r="AL24" s="29">
        <v>0.55506</v>
      </c>
      <c r="AM24" s="29">
        <v>0.33855000000000002</v>
      </c>
      <c r="AN24" s="29">
        <v>0.92676000000000003</v>
      </c>
      <c r="AO24" s="29">
        <v>8.3860000000000004E-2</v>
      </c>
      <c r="AP24" s="29">
        <v>0.16772000000000001</v>
      </c>
      <c r="AQ24" s="30" t="s">
        <v>42</v>
      </c>
      <c r="AR24" s="29">
        <v>7.66</v>
      </c>
      <c r="AS24" s="29">
        <v>8</v>
      </c>
      <c r="AT24" s="29">
        <v>5</v>
      </c>
      <c r="AU24" s="29">
        <v>0.11298</v>
      </c>
      <c r="AV24" s="29">
        <v>3.2899999999999999E-2</v>
      </c>
      <c r="AW24" s="29">
        <v>0.24865999999999999</v>
      </c>
      <c r="AX24" s="29">
        <v>0.77258000000000004</v>
      </c>
      <c r="AY24" s="29">
        <v>0.49730999999999997</v>
      </c>
      <c r="AZ24" s="30" t="s">
        <v>42</v>
      </c>
      <c r="BA24" s="30" t="s">
        <v>67</v>
      </c>
      <c r="BB24" s="32" t="s">
        <v>53</v>
      </c>
      <c r="BC24" s="32" t="s">
        <v>54</v>
      </c>
      <c r="BD24" s="32" t="s">
        <v>54</v>
      </c>
      <c r="BE24" s="32" t="s">
        <v>151</v>
      </c>
      <c r="BF24" s="32">
        <v>1964</v>
      </c>
      <c r="BG24" s="32">
        <v>650000</v>
      </c>
      <c r="BH24" s="32" t="s">
        <v>46</v>
      </c>
      <c r="BI24" s="32" t="s">
        <v>152</v>
      </c>
      <c r="BJ24" s="33" t="s">
        <v>153</v>
      </c>
      <c r="BK24" s="33" t="s">
        <v>154</v>
      </c>
      <c r="BL24" s="43" t="s">
        <v>54</v>
      </c>
      <c r="BM24" s="43" t="s">
        <v>155</v>
      </c>
      <c r="BN24" s="33" t="s">
        <v>156</v>
      </c>
      <c r="BO24" s="33">
        <v>664000</v>
      </c>
      <c r="BP24" s="33"/>
      <c r="BQ24" s="33" t="s">
        <v>157</v>
      </c>
    </row>
    <row r="25" spans="1:69" s="25" customFormat="1" ht="15" x14ac:dyDescent="0.2">
      <c r="A25" s="25">
        <v>22</v>
      </c>
      <c r="B25" t="s">
        <v>245</v>
      </c>
      <c r="C25" s="18" t="s">
        <v>158</v>
      </c>
      <c r="D25" s="25" t="s">
        <v>159</v>
      </c>
      <c r="E25" s="25" t="s">
        <v>78</v>
      </c>
      <c r="F25">
        <v>347</v>
      </c>
      <c r="G25" s="58">
        <v>13</v>
      </c>
      <c r="H25">
        <v>4511</v>
      </c>
      <c r="I25" s="58">
        <v>5</v>
      </c>
      <c r="J25" s="58">
        <f t="shared" si="1"/>
        <v>8</v>
      </c>
      <c r="K25" s="58">
        <v>1</v>
      </c>
      <c r="L25" s="27" t="str">
        <f t="shared" si="2"/>
        <v>8/13</v>
      </c>
      <c r="M25" s="27">
        <f t="shared" si="0"/>
        <v>1735</v>
      </c>
      <c r="N25" s="28" t="s">
        <v>51</v>
      </c>
      <c r="O25" s="28">
        <v>1</v>
      </c>
      <c r="P25" s="28">
        <v>1</v>
      </c>
      <c r="Q25" s="29">
        <v>6.51</v>
      </c>
      <c r="R25" s="29">
        <v>1</v>
      </c>
      <c r="S25" s="29">
        <v>10</v>
      </c>
      <c r="T25" s="30">
        <v>2.665E-2</v>
      </c>
      <c r="U25" s="30">
        <v>9.5E-4</v>
      </c>
      <c r="V25" s="30">
        <v>0.99975999999999998</v>
      </c>
      <c r="W25" s="31">
        <v>4.8999999999999998E-4</v>
      </c>
      <c r="X25" s="30">
        <v>9.7999999999999997E-4</v>
      </c>
      <c r="Y25" s="30" t="s">
        <v>42</v>
      </c>
      <c r="Z25" s="30">
        <v>6.45</v>
      </c>
      <c r="AA25" s="30">
        <v>3</v>
      </c>
      <c r="AB25" s="30">
        <v>8</v>
      </c>
      <c r="AC25" s="29">
        <v>0.26455000000000001</v>
      </c>
      <c r="AD25" s="29">
        <v>0.33622000000000002</v>
      </c>
      <c r="AE25" s="29">
        <v>0.89697000000000005</v>
      </c>
      <c r="AF25" s="29">
        <v>0.12012</v>
      </c>
      <c r="AG25" s="29">
        <v>0.24023</v>
      </c>
      <c r="AH25" s="30" t="s">
        <v>42</v>
      </c>
      <c r="AI25" s="29">
        <v>6.47</v>
      </c>
      <c r="AJ25" s="29">
        <v>6</v>
      </c>
      <c r="AK25" s="29">
        <v>5</v>
      </c>
      <c r="AL25" s="29">
        <v>0.27317999999999998</v>
      </c>
      <c r="AM25" s="29">
        <v>1.1299999999999999E-3</v>
      </c>
      <c r="AN25" s="29">
        <v>0.10303</v>
      </c>
      <c r="AO25" s="29">
        <v>0.91259999999999997</v>
      </c>
      <c r="AP25" s="29">
        <v>0.20605000000000001</v>
      </c>
      <c r="AQ25" s="30" t="s">
        <v>42</v>
      </c>
      <c r="AR25" s="29">
        <v>6.57</v>
      </c>
      <c r="AS25" s="29">
        <v>9</v>
      </c>
      <c r="AT25" s="29">
        <v>2</v>
      </c>
      <c r="AU25" s="29">
        <v>6.2899999999999996E-3</v>
      </c>
      <c r="AV25" s="29">
        <v>0</v>
      </c>
      <c r="AW25" s="37">
        <v>1.7099999999999999E-3</v>
      </c>
      <c r="AX25" s="29">
        <v>0.99878</v>
      </c>
      <c r="AY25" s="29">
        <v>3.4199999999999999E-3</v>
      </c>
      <c r="AZ25" s="30" t="s">
        <v>42</v>
      </c>
      <c r="BA25" s="30" t="s">
        <v>52</v>
      </c>
      <c r="BB25" s="32" t="s">
        <v>53</v>
      </c>
      <c r="BC25" s="32" t="s">
        <v>54</v>
      </c>
      <c r="BD25" s="32" t="s">
        <v>54</v>
      </c>
      <c r="BE25" s="32" t="s">
        <v>98</v>
      </c>
      <c r="BF25" s="32">
        <v>1972</v>
      </c>
      <c r="BG25" s="32">
        <v>210000</v>
      </c>
      <c r="BH25" s="32" t="s">
        <v>46</v>
      </c>
      <c r="BI25" s="32" t="s">
        <v>79</v>
      </c>
      <c r="BJ25" s="33" t="s">
        <v>57</v>
      </c>
      <c r="BK25" s="33"/>
      <c r="BL25" s="33"/>
      <c r="BM25" s="33"/>
      <c r="BN25" s="33"/>
      <c r="BO25" s="33"/>
      <c r="BP25" s="33"/>
      <c r="BQ25" s="33"/>
    </row>
    <row r="26" spans="1:69" s="25" customFormat="1" ht="15" x14ac:dyDescent="0.2">
      <c r="A26" s="44">
        <v>51</v>
      </c>
      <c r="B26" t="s">
        <v>246</v>
      </c>
      <c r="C26" s="46" t="s">
        <v>160</v>
      </c>
      <c r="D26" s="44" t="s">
        <v>161</v>
      </c>
      <c r="E26" s="44" t="s">
        <v>78</v>
      </c>
      <c r="F26">
        <v>270</v>
      </c>
      <c r="G26" s="58">
        <v>22</v>
      </c>
      <c r="H26">
        <v>5940</v>
      </c>
      <c r="I26" s="58">
        <v>4</v>
      </c>
      <c r="J26" s="58">
        <f t="shared" si="1"/>
        <v>18</v>
      </c>
      <c r="K26" s="58">
        <v>23</v>
      </c>
      <c r="L26" s="27" t="str">
        <f t="shared" si="2"/>
        <v>18/22</v>
      </c>
      <c r="M26" s="27">
        <f t="shared" si="0"/>
        <v>1080</v>
      </c>
      <c r="N26" s="28"/>
      <c r="O26" s="28"/>
      <c r="P26" s="28"/>
      <c r="Q26" s="29"/>
      <c r="R26" s="29"/>
      <c r="S26" s="29"/>
      <c r="T26" s="30"/>
      <c r="U26" s="30"/>
      <c r="V26" s="30"/>
      <c r="W26" s="31"/>
      <c r="X26" s="30"/>
      <c r="Y26" s="30"/>
      <c r="Z26" s="30"/>
      <c r="AA26" s="30"/>
      <c r="AB26" s="30"/>
      <c r="AC26" s="29"/>
      <c r="AD26" s="29"/>
      <c r="AE26" s="29"/>
      <c r="AF26" s="29"/>
      <c r="AG26" s="29"/>
      <c r="AH26" s="30"/>
      <c r="AI26" s="29"/>
      <c r="AJ26" s="29"/>
      <c r="AK26" s="29"/>
      <c r="AL26" s="29"/>
      <c r="AM26" s="29"/>
      <c r="AN26" s="29"/>
      <c r="AO26" s="29"/>
      <c r="AP26" s="29"/>
      <c r="AQ26" s="30"/>
      <c r="AR26" s="29"/>
      <c r="AS26" s="29"/>
      <c r="AT26" s="29"/>
      <c r="AU26" s="29"/>
      <c r="AV26" s="29"/>
      <c r="AW26" s="37"/>
      <c r="AX26" s="29"/>
      <c r="AY26" s="29"/>
      <c r="AZ26" s="30"/>
      <c r="BA26" s="30"/>
      <c r="BB26" s="32"/>
      <c r="BC26" s="32"/>
      <c r="BD26" s="32"/>
      <c r="BE26" s="32"/>
      <c r="BF26" s="32"/>
      <c r="BG26" s="32"/>
      <c r="BH26" s="32"/>
      <c r="BI26" s="32"/>
      <c r="BJ26" s="33"/>
      <c r="BK26" s="33"/>
      <c r="BL26" s="33"/>
      <c r="BM26" s="33"/>
      <c r="BN26" s="33"/>
      <c r="BO26" s="33"/>
      <c r="BP26" s="33"/>
      <c r="BQ26" s="33"/>
    </row>
    <row r="27" spans="1:69" s="25" customFormat="1" ht="15" x14ac:dyDescent="0.2">
      <c r="A27" s="44">
        <v>52</v>
      </c>
      <c r="B27" t="s">
        <v>247</v>
      </c>
      <c r="C27" s="46" t="s">
        <v>162</v>
      </c>
      <c r="D27" s="44" t="s">
        <v>163</v>
      </c>
      <c r="E27" s="44" t="s">
        <v>78</v>
      </c>
      <c r="F27">
        <v>189</v>
      </c>
      <c r="G27" s="58">
        <v>21</v>
      </c>
      <c r="H27">
        <v>3969</v>
      </c>
      <c r="I27" s="58">
        <v>9</v>
      </c>
      <c r="J27" s="58">
        <f t="shared" si="1"/>
        <v>12</v>
      </c>
      <c r="K27" s="58">
        <v>1</v>
      </c>
      <c r="L27" s="27" t="str">
        <f t="shared" si="2"/>
        <v>12/21</v>
      </c>
      <c r="M27" s="27">
        <f t="shared" si="0"/>
        <v>1701</v>
      </c>
      <c r="N27" s="28"/>
      <c r="O27" s="28"/>
      <c r="P27" s="28"/>
      <c r="Q27" s="29"/>
      <c r="R27" s="29"/>
      <c r="S27" s="29"/>
      <c r="T27" s="30"/>
      <c r="U27" s="30"/>
      <c r="V27" s="30"/>
      <c r="W27" s="31"/>
      <c r="X27" s="30"/>
      <c r="Y27" s="30"/>
      <c r="Z27" s="30"/>
      <c r="AA27" s="30"/>
      <c r="AB27" s="30"/>
      <c r="AC27" s="29"/>
      <c r="AD27" s="29"/>
      <c r="AE27" s="29"/>
      <c r="AF27" s="29"/>
      <c r="AG27" s="29"/>
      <c r="AH27" s="30"/>
      <c r="AI27" s="29"/>
      <c r="AJ27" s="29"/>
      <c r="AK27" s="29"/>
      <c r="AL27" s="29"/>
      <c r="AM27" s="29"/>
      <c r="AN27" s="29"/>
      <c r="AO27" s="29"/>
      <c r="AP27" s="29"/>
      <c r="AQ27" s="30"/>
      <c r="AR27" s="29"/>
      <c r="AS27" s="29"/>
      <c r="AT27" s="29"/>
      <c r="AU27" s="29"/>
      <c r="AV27" s="29"/>
      <c r="AW27" s="37"/>
      <c r="AX27" s="29"/>
      <c r="AY27" s="29"/>
      <c r="AZ27" s="30"/>
      <c r="BA27" s="30"/>
      <c r="BB27" s="32"/>
      <c r="BC27" s="32"/>
      <c r="BD27" s="32"/>
      <c r="BE27" s="32"/>
      <c r="BF27" s="32"/>
      <c r="BG27" s="32"/>
      <c r="BH27" s="32"/>
      <c r="BI27" s="32"/>
      <c r="BJ27" s="33"/>
      <c r="BK27" s="33"/>
      <c r="BL27" s="33"/>
      <c r="BM27" s="33"/>
      <c r="BN27" s="33"/>
      <c r="BO27" s="33"/>
      <c r="BP27" s="33"/>
      <c r="BQ27" s="33"/>
    </row>
    <row r="28" spans="1:69" s="25" customFormat="1" ht="15" x14ac:dyDescent="0.2">
      <c r="A28" s="44">
        <v>53</v>
      </c>
      <c r="B28" t="s">
        <v>248</v>
      </c>
      <c r="C28" s="46" t="s">
        <v>164</v>
      </c>
      <c r="D28" s="44" t="s">
        <v>165</v>
      </c>
      <c r="E28" s="44" t="s">
        <v>40</v>
      </c>
      <c r="F28">
        <v>172</v>
      </c>
      <c r="G28" s="58">
        <v>17</v>
      </c>
      <c r="H28">
        <v>2924</v>
      </c>
      <c r="I28" s="58">
        <v>8</v>
      </c>
      <c r="J28" s="58">
        <f t="shared" si="1"/>
        <v>9</v>
      </c>
      <c r="K28" s="58">
        <v>1</v>
      </c>
      <c r="L28" s="27" t="str">
        <f t="shared" si="2"/>
        <v>9/17</v>
      </c>
      <c r="M28" s="27">
        <f t="shared" si="0"/>
        <v>1376</v>
      </c>
      <c r="N28" s="28"/>
      <c r="O28" s="28"/>
      <c r="P28" s="28"/>
      <c r="Q28" s="29"/>
      <c r="R28" s="29"/>
      <c r="S28" s="29"/>
      <c r="T28" s="30"/>
      <c r="U28" s="30"/>
      <c r="V28" s="30"/>
      <c r="W28" s="31"/>
      <c r="X28" s="30"/>
      <c r="Y28" s="30"/>
      <c r="Z28" s="30"/>
      <c r="AA28" s="30"/>
      <c r="AB28" s="30"/>
      <c r="AC28" s="29"/>
      <c r="AD28" s="29"/>
      <c r="AE28" s="29"/>
      <c r="AF28" s="29"/>
      <c r="AG28" s="29"/>
      <c r="AH28" s="30"/>
      <c r="AI28" s="29"/>
      <c r="AJ28" s="29"/>
      <c r="AK28" s="29"/>
      <c r="AL28" s="29"/>
      <c r="AM28" s="29"/>
      <c r="AN28" s="29"/>
      <c r="AO28" s="29"/>
      <c r="AP28" s="29"/>
      <c r="AQ28" s="30"/>
      <c r="AR28" s="29"/>
      <c r="AS28" s="29"/>
      <c r="AT28" s="29"/>
      <c r="AU28" s="29"/>
      <c r="AV28" s="29"/>
      <c r="AW28" s="37"/>
      <c r="AX28" s="29"/>
      <c r="AY28" s="29"/>
      <c r="AZ28" s="30"/>
      <c r="BA28" s="30"/>
      <c r="BB28" s="32"/>
      <c r="BC28" s="32"/>
      <c r="BD28" s="32"/>
      <c r="BE28" s="32"/>
      <c r="BF28" s="32"/>
      <c r="BG28" s="32"/>
      <c r="BH28" s="32"/>
      <c r="BI28" s="32"/>
      <c r="BJ28" s="33"/>
      <c r="BK28" s="33"/>
      <c r="BL28" s="33"/>
      <c r="BM28" s="33"/>
      <c r="BN28" s="33"/>
      <c r="BO28" s="33"/>
      <c r="BP28" s="33"/>
      <c r="BQ28" s="33"/>
    </row>
    <row r="29" spans="1:69" s="25" customFormat="1" ht="15" customHeight="1" x14ac:dyDescent="0.2">
      <c r="A29" s="44">
        <v>54</v>
      </c>
      <c r="B29" t="s">
        <v>249</v>
      </c>
      <c r="C29" s="46" t="s">
        <v>166</v>
      </c>
      <c r="D29" s="44" t="s">
        <v>165</v>
      </c>
      <c r="E29" s="44" t="s">
        <v>40</v>
      </c>
      <c r="F29">
        <v>16</v>
      </c>
      <c r="G29" s="58">
        <v>17</v>
      </c>
      <c r="H29">
        <v>272</v>
      </c>
      <c r="I29" s="58">
        <v>3</v>
      </c>
      <c r="J29" s="58">
        <f t="shared" si="1"/>
        <v>14</v>
      </c>
      <c r="K29" s="58">
        <v>1</v>
      </c>
      <c r="L29" s="27" t="str">
        <f t="shared" si="2"/>
        <v>14/17</v>
      </c>
      <c r="M29" s="27">
        <f t="shared" si="0"/>
        <v>48</v>
      </c>
      <c r="N29" s="28"/>
      <c r="O29" s="28"/>
      <c r="P29" s="28"/>
      <c r="Q29" s="29"/>
      <c r="R29" s="29"/>
      <c r="S29" s="29"/>
      <c r="T29" s="30"/>
      <c r="U29" s="30"/>
      <c r="V29" s="30"/>
      <c r="W29" s="31"/>
      <c r="X29" s="30"/>
      <c r="Y29" s="30"/>
      <c r="Z29" s="30"/>
      <c r="AA29" s="30"/>
      <c r="AB29" s="30"/>
      <c r="AC29" s="29"/>
      <c r="AD29" s="29"/>
      <c r="AE29" s="29"/>
      <c r="AF29" s="29"/>
      <c r="AG29" s="29"/>
      <c r="AH29" s="30"/>
      <c r="AI29" s="29"/>
      <c r="AJ29" s="29"/>
      <c r="AK29" s="29"/>
      <c r="AL29" s="29"/>
      <c r="AM29" s="29"/>
      <c r="AN29" s="29"/>
      <c r="AO29" s="29"/>
      <c r="AP29" s="29"/>
      <c r="AQ29" s="30"/>
      <c r="AR29" s="29"/>
      <c r="AS29" s="29"/>
      <c r="AT29" s="29"/>
      <c r="AU29" s="29"/>
      <c r="AV29" s="29"/>
      <c r="AW29" s="37"/>
      <c r="AX29" s="29"/>
      <c r="AY29" s="29"/>
      <c r="AZ29" s="30"/>
      <c r="BA29" s="30"/>
      <c r="BB29" s="32"/>
      <c r="BC29" s="32"/>
      <c r="BD29" s="32"/>
      <c r="BE29" s="32"/>
      <c r="BF29" s="32"/>
      <c r="BG29" s="32"/>
      <c r="BH29" s="32"/>
      <c r="BI29" s="32"/>
      <c r="BJ29" s="33"/>
      <c r="BK29" s="33"/>
      <c r="BL29" s="33"/>
      <c r="BM29" s="33"/>
      <c r="BN29" s="33"/>
      <c r="BO29" s="33"/>
      <c r="BP29" s="33"/>
      <c r="BQ29" s="33"/>
    </row>
    <row r="30" spans="1:69" s="25" customFormat="1" ht="15" x14ac:dyDescent="0.2">
      <c r="A30" s="44">
        <v>55</v>
      </c>
      <c r="B30" t="s">
        <v>250</v>
      </c>
      <c r="C30" s="46" t="s">
        <v>167</v>
      </c>
      <c r="D30" s="44" t="s">
        <v>165</v>
      </c>
      <c r="E30" s="44" t="s">
        <v>40</v>
      </c>
      <c r="F30">
        <v>21</v>
      </c>
      <c r="G30" s="58">
        <v>17</v>
      </c>
      <c r="H30">
        <v>357</v>
      </c>
      <c r="I30" s="58">
        <v>2</v>
      </c>
      <c r="J30" s="58">
        <f t="shared" si="1"/>
        <v>15</v>
      </c>
      <c r="K30" s="58">
        <v>1</v>
      </c>
      <c r="L30" s="27" t="str">
        <f t="shared" si="2"/>
        <v>15/17</v>
      </c>
      <c r="M30" s="27">
        <f t="shared" si="0"/>
        <v>42</v>
      </c>
      <c r="N30" s="28"/>
      <c r="O30" s="28"/>
      <c r="P30" s="28"/>
      <c r="Q30" s="29"/>
      <c r="R30" s="29"/>
      <c r="S30" s="29"/>
      <c r="T30" s="30"/>
      <c r="U30" s="30"/>
      <c r="V30" s="30"/>
      <c r="W30" s="31"/>
      <c r="X30" s="30"/>
      <c r="Y30" s="30"/>
      <c r="Z30" s="30"/>
      <c r="AA30" s="30"/>
      <c r="AB30" s="30"/>
      <c r="AC30" s="29"/>
      <c r="AD30" s="29"/>
      <c r="AE30" s="29"/>
      <c r="AF30" s="29"/>
      <c r="AG30" s="29"/>
      <c r="AH30" s="30"/>
      <c r="AI30" s="29"/>
      <c r="AJ30" s="29"/>
      <c r="AK30" s="29"/>
      <c r="AL30" s="29"/>
      <c r="AM30" s="29"/>
      <c r="AN30" s="29"/>
      <c r="AO30" s="29"/>
      <c r="AP30" s="29"/>
      <c r="AQ30" s="30"/>
      <c r="AR30" s="29"/>
      <c r="AS30" s="29"/>
      <c r="AT30" s="29"/>
      <c r="AU30" s="29"/>
      <c r="AV30" s="29"/>
      <c r="AW30" s="37"/>
      <c r="AX30" s="29"/>
      <c r="AY30" s="29"/>
      <c r="AZ30" s="30"/>
      <c r="BA30" s="30"/>
      <c r="BB30" s="32"/>
      <c r="BC30" s="32"/>
      <c r="BD30" s="32"/>
      <c r="BE30" s="32"/>
      <c r="BF30" s="32"/>
      <c r="BG30" s="32"/>
      <c r="BH30" s="32"/>
      <c r="BI30" s="32"/>
      <c r="BJ30" s="33"/>
      <c r="BK30" s="33"/>
      <c r="BL30" s="33"/>
      <c r="BM30" s="33"/>
      <c r="BN30" s="33"/>
      <c r="BO30" s="33"/>
      <c r="BP30" s="33"/>
      <c r="BQ30" s="33"/>
    </row>
    <row r="31" spans="1:69" s="25" customFormat="1" ht="15" x14ac:dyDescent="0.2">
      <c r="A31" s="44">
        <v>56</v>
      </c>
      <c r="B31" t="s">
        <v>251</v>
      </c>
      <c r="C31" s="46" t="s">
        <v>168</v>
      </c>
      <c r="D31" s="44" t="s">
        <v>169</v>
      </c>
      <c r="E31" s="44" t="s">
        <v>78</v>
      </c>
      <c r="F31">
        <v>54</v>
      </c>
      <c r="G31" s="58">
        <v>12</v>
      </c>
      <c r="H31">
        <v>648</v>
      </c>
      <c r="I31" s="58">
        <v>2</v>
      </c>
      <c r="J31" s="58">
        <f t="shared" si="1"/>
        <v>10</v>
      </c>
      <c r="K31" s="58">
        <v>1</v>
      </c>
      <c r="L31" s="27" t="str">
        <f t="shared" si="2"/>
        <v>10/12</v>
      </c>
      <c r="M31" s="27">
        <f t="shared" si="0"/>
        <v>108</v>
      </c>
      <c r="N31" s="28"/>
      <c r="O31" s="28"/>
      <c r="P31" s="28"/>
      <c r="Q31" s="29"/>
      <c r="R31" s="29"/>
      <c r="S31" s="29"/>
      <c r="T31" s="30"/>
      <c r="U31" s="30"/>
      <c r="V31" s="30"/>
      <c r="W31" s="31"/>
      <c r="X31" s="30"/>
      <c r="Y31" s="30"/>
      <c r="Z31" s="30"/>
      <c r="AA31" s="30"/>
      <c r="AB31" s="30"/>
      <c r="AC31" s="29"/>
      <c r="AD31" s="29"/>
      <c r="AE31" s="29"/>
      <c r="AF31" s="29"/>
      <c r="AG31" s="29"/>
      <c r="AH31" s="30"/>
      <c r="AI31" s="29"/>
      <c r="AJ31" s="29"/>
      <c r="AK31" s="29"/>
      <c r="AL31" s="29"/>
      <c r="AM31" s="29"/>
      <c r="AN31" s="29"/>
      <c r="AO31" s="29"/>
      <c r="AP31" s="29"/>
      <c r="AQ31" s="30"/>
      <c r="AR31" s="29"/>
      <c r="AS31" s="29"/>
      <c r="AT31" s="29"/>
      <c r="AU31" s="29"/>
      <c r="AV31" s="29"/>
      <c r="AW31" s="37"/>
      <c r="AX31" s="29"/>
      <c r="AY31" s="29"/>
      <c r="AZ31" s="30"/>
      <c r="BA31" s="30"/>
      <c r="BB31" s="32"/>
      <c r="BC31" s="32"/>
      <c r="BD31" s="32"/>
      <c r="BE31" s="32"/>
      <c r="BF31" s="32"/>
      <c r="BG31" s="32"/>
      <c r="BH31" s="32"/>
      <c r="BI31" s="32"/>
      <c r="BJ31" s="33"/>
      <c r="BK31" s="33"/>
      <c r="BL31" s="33"/>
      <c r="BM31" s="33"/>
      <c r="BN31" s="33"/>
      <c r="BO31" s="33"/>
      <c r="BP31" s="33"/>
      <c r="BQ31" s="33"/>
    </row>
    <row r="32" spans="1:69" s="25" customFormat="1" ht="15" x14ac:dyDescent="0.2">
      <c r="A32" s="44"/>
      <c r="B32" t="s">
        <v>255</v>
      </c>
      <c r="C32" s="59" t="s">
        <v>256</v>
      </c>
      <c r="D32" s="44"/>
      <c r="E32" s="44"/>
      <c r="F32"/>
      <c r="G32" s="58"/>
      <c r="H32"/>
      <c r="I32" s="58"/>
      <c r="J32" s="58"/>
      <c r="K32" s="58"/>
      <c r="L32" s="27"/>
      <c r="M32" s="27"/>
      <c r="N32" s="28"/>
      <c r="O32" s="28"/>
      <c r="P32" s="28"/>
      <c r="Q32" s="29"/>
      <c r="R32" s="29"/>
      <c r="S32" s="29"/>
      <c r="T32" s="30"/>
      <c r="U32" s="30"/>
      <c r="V32" s="30"/>
      <c r="W32" s="31"/>
      <c r="X32" s="30"/>
      <c r="Y32" s="30"/>
      <c r="Z32" s="30"/>
      <c r="AA32" s="30"/>
      <c r="AB32" s="30"/>
      <c r="AC32" s="29"/>
      <c r="AD32" s="29"/>
      <c r="AE32" s="29"/>
      <c r="AF32" s="29"/>
      <c r="AG32" s="29"/>
      <c r="AH32" s="30"/>
      <c r="AI32" s="29"/>
      <c r="AJ32" s="29"/>
      <c r="AK32" s="29"/>
      <c r="AL32" s="29"/>
      <c r="AM32" s="29"/>
      <c r="AN32" s="29"/>
      <c r="AO32" s="29"/>
      <c r="AP32" s="29"/>
      <c r="AQ32" s="30"/>
      <c r="AR32" s="29"/>
      <c r="AS32" s="29"/>
      <c r="AT32" s="29"/>
      <c r="AU32" s="29"/>
      <c r="AV32" s="29"/>
      <c r="AW32" s="37"/>
      <c r="AX32" s="29"/>
      <c r="AY32" s="29"/>
      <c r="AZ32" s="30"/>
      <c r="BA32" s="30"/>
      <c r="BB32" s="32"/>
      <c r="BC32" s="32"/>
      <c r="BD32" s="32"/>
      <c r="BE32" s="32"/>
      <c r="BF32" s="32"/>
      <c r="BG32" s="32"/>
      <c r="BH32" s="32"/>
      <c r="BI32" s="32"/>
      <c r="BJ32" s="33"/>
      <c r="BK32" s="33"/>
      <c r="BL32" s="33"/>
      <c r="BM32" s="33"/>
      <c r="BN32" s="33"/>
      <c r="BO32" s="33"/>
      <c r="BP32" s="33"/>
      <c r="BQ32" s="33"/>
    </row>
    <row r="33" spans="1:69" s="25" customFormat="1" ht="15" x14ac:dyDescent="0.2">
      <c r="A33" s="25" t="s">
        <v>254</v>
      </c>
      <c r="B33" s="48"/>
      <c r="J33"/>
      <c r="L33" s="26"/>
      <c r="M33" s="27"/>
      <c r="N33" s="28"/>
      <c r="O33" s="28"/>
      <c r="P33" s="28"/>
      <c r="Q33" s="29"/>
      <c r="R33" s="29"/>
      <c r="S33" s="29"/>
      <c r="T33" s="30"/>
      <c r="U33" s="30"/>
      <c r="V33" s="30"/>
      <c r="W33" s="31"/>
      <c r="X33" s="30"/>
      <c r="Y33" s="30"/>
      <c r="Z33" s="30"/>
      <c r="AA33" s="30"/>
      <c r="AB33" s="30"/>
      <c r="AC33" s="29"/>
      <c r="AD33" s="29"/>
      <c r="AE33" s="29"/>
      <c r="AF33" s="29"/>
      <c r="AG33" s="29"/>
      <c r="AH33" s="30"/>
      <c r="AI33" s="29"/>
      <c r="AJ33" s="29"/>
      <c r="AK33" s="29"/>
      <c r="AL33" s="29"/>
      <c r="AM33" s="29"/>
      <c r="AN33" s="29"/>
      <c r="AO33" s="29"/>
      <c r="AP33" s="29"/>
      <c r="AQ33" s="30"/>
      <c r="AR33" s="29"/>
      <c r="AS33" s="29"/>
      <c r="AT33" s="29"/>
      <c r="AU33" s="29"/>
      <c r="AV33" s="29"/>
      <c r="AW33" s="37"/>
      <c r="AX33" s="29"/>
      <c r="AY33" s="29"/>
      <c r="AZ33" s="30"/>
      <c r="BA33" s="30"/>
      <c r="BB33" s="32"/>
      <c r="BC33" s="32"/>
      <c r="BD33" s="32"/>
      <c r="BE33" s="32"/>
      <c r="BF33" s="32"/>
      <c r="BG33" s="32"/>
      <c r="BH33" s="32"/>
      <c r="BI33" s="32"/>
      <c r="BJ33" s="33"/>
      <c r="BK33" s="33"/>
      <c r="BL33" s="33"/>
      <c r="BM33" s="33"/>
      <c r="BN33" s="33"/>
      <c r="BO33" s="33"/>
      <c r="BP33" s="33"/>
      <c r="BQ33" s="33"/>
    </row>
    <row r="34" spans="1:69" s="25" customFormat="1" x14ac:dyDescent="0.2">
      <c r="B34" s="48"/>
      <c r="L34" s="26"/>
      <c r="M34" s="27"/>
      <c r="N34" s="28"/>
      <c r="O34" s="28"/>
      <c r="P34" s="28"/>
      <c r="Q34" s="29"/>
      <c r="R34" s="29"/>
      <c r="S34" s="29"/>
      <c r="T34" s="30"/>
      <c r="U34" s="30"/>
      <c r="V34" s="30"/>
      <c r="W34" s="31"/>
      <c r="X34" s="30"/>
      <c r="Y34" s="30"/>
      <c r="Z34" s="30"/>
      <c r="AA34" s="30"/>
      <c r="AB34" s="30"/>
      <c r="AC34" s="29"/>
      <c r="AD34" s="29"/>
      <c r="AE34" s="29"/>
      <c r="AF34" s="29"/>
      <c r="AG34" s="29"/>
      <c r="AH34" s="30"/>
      <c r="AI34" s="29"/>
      <c r="AJ34" s="29"/>
      <c r="AK34" s="29"/>
      <c r="AL34" s="29"/>
      <c r="AM34" s="29"/>
      <c r="AN34" s="29"/>
      <c r="AO34" s="29"/>
      <c r="AP34" s="29"/>
      <c r="AQ34" s="30"/>
      <c r="AR34" s="29"/>
      <c r="AS34" s="29"/>
      <c r="AT34" s="29"/>
      <c r="AU34" s="29"/>
      <c r="AV34" s="29"/>
      <c r="AW34" s="37"/>
      <c r="AX34" s="29"/>
      <c r="AY34" s="29"/>
      <c r="AZ34" s="30"/>
      <c r="BA34" s="30"/>
      <c r="BB34" s="32"/>
      <c r="BC34" s="32"/>
      <c r="BD34" s="32"/>
      <c r="BE34" s="32"/>
      <c r="BF34" s="32"/>
      <c r="BG34" s="32"/>
      <c r="BH34" s="32"/>
      <c r="BI34" s="32"/>
      <c r="BJ34" s="33"/>
      <c r="BK34" s="33"/>
      <c r="BL34" s="33"/>
      <c r="BM34" s="33"/>
      <c r="BN34" s="33"/>
      <c r="BO34" s="33"/>
      <c r="BP34" s="33"/>
      <c r="BQ34" s="33"/>
    </row>
    <row r="35" spans="1:69" s="2" customFormat="1" x14ac:dyDescent="0.2">
      <c r="C35" s="19"/>
      <c r="K35" s="49"/>
      <c r="L35" s="50"/>
      <c r="V35" s="48"/>
      <c r="AV35" s="48"/>
    </row>
    <row r="36" spans="1:69" x14ac:dyDescent="0.2">
      <c r="A36" s="3" t="s">
        <v>170</v>
      </c>
      <c r="BI36" s="25" t="s">
        <v>171</v>
      </c>
    </row>
    <row r="37" spans="1:69" s="25" customFormat="1" x14ac:dyDescent="0.2">
      <c r="A37" s="25">
        <v>23</v>
      </c>
      <c r="B37" s="2" t="s">
        <v>172</v>
      </c>
      <c r="C37" s="18" t="s">
        <v>58</v>
      </c>
      <c r="D37" s="25" t="s">
        <v>59</v>
      </c>
      <c r="E37" s="25" t="s">
        <v>173</v>
      </c>
      <c r="F37" s="25">
        <v>555</v>
      </c>
      <c r="G37" s="25">
        <v>13</v>
      </c>
      <c r="J37" s="25">
        <v>13</v>
      </c>
      <c r="K37" s="25">
        <v>16</v>
      </c>
      <c r="L37" s="26" t="s">
        <v>60</v>
      </c>
      <c r="M37" s="27">
        <f t="shared" ref="M37:M48" si="3">F37*J37</f>
        <v>7215</v>
      </c>
      <c r="N37" s="28" t="s">
        <v>51</v>
      </c>
      <c r="O37" s="28">
        <v>1</v>
      </c>
      <c r="P37" s="28">
        <v>1</v>
      </c>
      <c r="Q37" s="29">
        <v>7.35</v>
      </c>
      <c r="R37" s="29">
        <v>1</v>
      </c>
      <c r="S37" s="29">
        <v>12</v>
      </c>
      <c r="T37" s="30">
        <v>6.4400000000000004E-3</v>
      </c>
      <c r="U37" s="30">
        <v>2.5999999999999998E-4</v>
      </c>
      <c r="V37" s="30">
        <v>0.99914999999999998</v>
      </c>
      <c r="W37" s="31">
        <v>1.16E-3</v>
      </c>
      <c r="X37" s="30">
        <v>2.32E-3</v>
      </c>
      <c r="Y37" s="30" t="s">
        <v>42</v>
      </c>
      <c r="Z37" s="30">
        <v>7.68</v>
      </c>
      <c r="AA37" s="30">
        <v>3</v>
      </c>
      <c r="AB37" s="30">
        <v>10</v>
      </c>
      <c r="AC37" s="29">
        <v>0.15135999999999999</v>
      </c>
      <c r="AD37" s="29">
        <v>9.4869999999999996E-2</v>
      </c>
      <c r="AE37" s="29">
        <v>0.96594000000000002</v>
      </c>
      <c r="AF37" s="37">
        <v>4.0160000000000001E-2</v>
      </c>
      <c r="AG37" s="29">
        <v>8.0320000000000003E-2</v>
      </c>
      <c r="AH37" s="30" t="s">
        <v>42</v>
      </c>
      <c r="AI37" s="29">
        <v>7.68</v>
      </c>
      <c r="AJ37" s="29">
        <v>6</v>
      </c>
      <c r="AK37" s="29">
        <v>7</v>
      </c>
      <c r="AL37" s="29">
        <v>0.45316000000000001</v>
      </c>
      <c r="AM37" s="29">
        <v>3.4619999999999998E-2</v>
      </c>
      <c r="AN37" s="29">
        <v>0.29394999999999999</v>
      </c>
      <c r="AO37" s="29">
        <v>0.72912999999999994</v>
      </c>
      <c r="AP37" s="29">
        <v>0.58789000000000002</v>
      </c>
      <c r="AQ37" s="30" t="s">
        <v>42</v>
      </c>
      <c r="AR37" s="29">
        <v>7.66</v>
      </c>
      <c r="AS37" s="29">
        <v>9</v>
      </c>
      <c r="AT37" s="29">
        <v>4</v>
      </c>
      <c r="AU37" s="29">
        <v>3.8240000000000003E-2</v>
      </c>
      <c r="AV37" s="29">
        <v>0</v>
      </c>
      <c r="AW37" s="37">
        <v>2.393E-2</v>
      </c>
      <c r="AX37" s="29">
        <v>0.98009999999999997</v>
      </c>
      <c r="AY37" s="29">
        <v>4.7849999999999997E-2</v>
      </c>
      <c r="AZ37" s="30" t="s">
        <v>42</v>
      </c>
      <c r="BA37" s="30" t="s">
        <v>52</v>
      </c>
      <c r="BB37" s="2"/>
    </row>
    <row r="38" spans="1:69" s="25" customFormat="1" x14ac:dyDescent="0.2">
      <c r="A38" s="25">
        <v>24</v>
      </c>
      <c r="B38" s="2" t="s">
        <v>174</v>
      </c>
      <c r="C38" s="18" t="s">
        <v>58</v>
      </c>
      <c r="D38" s="25" t="s">
        <v>59</v>
      </c>
      <c r="E38" s="25" t="s">
        <v>173</v>
      </c>
      <c r="F38" s="25">
        <v>113</v>
      </c>
      <c r="G38" s="25">
        <v>13</v>
      </c>
      <c r="J38" s="25">
        <v>13</v>
      </c>
      <c r="K38" s="25">
        <v>7</v>
      </c>
      <c r="L38" s="26" t="s">
        <v>60</v>
      </c>
      <c r="M38" s="27">
        <f t="shared" si="3"/>
        <v>1469</v>
      </c>
      <c r="N38" s="28" t="s">
        <v>51</v>
      </c>
      <c r="O38" s="28">
        <v>1</v>
      </c>
      <c r="P38" s="28">
        <v>1</v>
      </c>
      <c r="Q38" s="29">
        <v>7.42</v>
      </c>
      <c r="R38" s="29">
        <v>3</v>
      </c>
      <c r="S38" s="29">
        <v>10</v>
      </c>
      <c r="T38" s="30">
        <v>0.11945</v>
      </c>
      <c r="U38" s="30">
        <v>6.1700000000000001E-3</v>
      </c>
      <c r="V38" s="30">
        <v>0.99663999999999997</v>
      </c>
      <c r="W38" s="31">
        <v>4.2700000000000004E-3</v>
      </c>
      <c r="X38" s="30">
        <v>8.5400000000000007E-3</v>
      </c>
      <c r="Y38" s="30" t="s">
        <v>42</v>
      </c>
      <c r="Z38" s="30">
        <v>7.66</v>
      </c>
      <c r="AA38" s="30">
        <v>4</v>
      </c>
      <c r="AB38" s="30">
        <v>9</v>
      </c>
      <c r="AC38" s="29">
        <v>0.32427</v>
      </c>
      <c r="AD38" s="29">
        <v>0.27706999999999998</v>
      </c>
      <c r="AE38" s="29">
        <v>0.75134000000000001</v>
      </c>
      <c r="AF38" s="29">
        <v>0.27087</v>
      </c>
      <c r="AG38" s="29">
        <v>0.54174999999999995</v>
      </c>
      <c r="AH38" s="30" t="s">
        <v>42</v>
      </c>
      <c r="AI38" s="29">
        <v>7.71</v>
      </c>
      <c r="AJ38" s="29">
        <v>7</v>
      </c>
      <c r="AK38" s="29">
        <v>6</v>
      </c>
      <c r="AL38" s="29">
        <v>0.24534</v>
      </c>
      <c r="AM38" s="29">
        <v>3.0630000000000001E-2</v>
      </c>
      <c r="AN38" s="29">
        <v>0.29394999999999999</v>
      </c>
      <c r="AO38" s="29">
        <v>0.72912999999999994</v>
      </c>
      <c r="AP38" s="29">
        <v>0.58789000000000002</v>
      </c>
      <c r="AQ38" s="30" t="s">
        <v>42</v>
      </c>
      <c r="AR38" s="29">
        <v>7.69</v>
      </c>
      <c r="AS38" s="29">
        <v>8</v>
      </c>
      <c r="AT38" s="29">
        <v>5</v>
      </c>
      <c r="AU38" s="29">
        <v>0.10959000000000001</v>
      </c>
      <c r="AV38" s="29">
        <v>2.4000000000000001E-4</v>
      </c>
      <c r="AW38" s="29">
        <v>8.3860000000000004E-2</v>
      </c>
      <c r="AX38" s="29">
        <v>0.92676000000000003</v>
      </c>
      <c r="AY38" s="29">
        <v>0.16772000000000001</v>
      </c>
      <c r="AZ38" s="30" t="s">
        <v>42</v>
      </c>
      <c r="BA38" s="30" t="s">
        <v>67</v>
      </c>
      <c r="BJ38" s="25" t="s">
        <v>57</v>
      </c>
    </row>
    <row r="39" spans="1:69" s="47" customFormat="1" x14ac:dyDescent="0.2">
      <c r="A39" s="25">
        <v>25</v>
      </c>
      <c r="B39" s="2" t="s">
        <v>175</v>
      </c>
      <c r="C39" s="18" t="s">
        <v>80</v>
      </c>
      <c r="D39" s="25" t="s">
        <v>176</v>
      </c>
      <c r="E39" s="25" t="s">
        <v>173</v>
      </c>
      <c r="F39" s="25">
        <v>48</v>
      </c>
      <c r="G39" s="25">
        <v>7</v>
      </c>
      <c r="H39" s="25"/>
      <c r="I39" s="25"/>
      <c r="J39" s="25">
        <v>7</v>
      </c>
      <c r="K39" s="25">
        <v>1</v>
      </c>
      <c r="L39" s="26" t="s">
        <v>177</v>
      </c>
      <c r="M39" s="27">
        <f t="shared" si="3"/>
        <v>336</v>
      </c>
      <c r="N39" s="28" t="s">
        <v>51</v>
      </c>
      <c r="O39" s="28">
        <v>1</v>
      </c>
      <c r="P39" s="28">
        <v>1</v>
      </c>
      <c r="Q39" s="29">
        <v>4.22</v>
      </c>
      <c r="R39" s="29">
        <v>1</v>
      </c>
      <c r="S39" s="29">
        <v>6</v>
      </c>
      <c r="T39" s="30">
        <v>0.16325999999999999</v>
      </c>
      <c r="U39" s="30">
        <v>3.4599999999999999E-2</v>
      </c>
      <c r="V39" s="30">
        <v>0.99609000000000003</v>
      </c>
      <c r="W39" s="31">
        <v>7.8100000000000001E-3</v>
      </c>
      <c r="X39" s="30">
        <v>1.5630000000000002E-2</v>
      </c>
      <c r="Y39" s="30" t="s">
        <v>42</v>
      </c>
      <c r="Z39" s="30">
        <v>4.2</v>
      </c>
      <c r="AA39" s="30">
        <v>3</v>
      </c>
      <c r="AB39" s="30">
        <v>4</v>
      </c>
      <c r="AC39" s="29">
        <v>0.58072999999999997</v>
      </c>
      <c r="AD39" s="29">
        <v>0.30475999999999998</v>
      </c>
      <c r="AE39" s="29">
        <v>0.8125</v>
      </c>
      <c r="AF39" s="29">
        <v>0.23438000000000001</v>
      </c>
      <c r="AG39" s="29">
        <v>0.46875</v>
      </c>
      <c r="AH39" s="30" t="s">
        <v>42</v>
      </c>
      <c r="AI39" s="29">
        <v>4.1100000000000003</v>
      </c>
      <c r="AJ39" s="29">
        <v>3</v>
      </c>
      <c r="AK39" s="29">
        <v>4</v>
      </c>
      <c r="AL39" s="29">
        <v>0.60782999999999998</v>
      </c>
      <c r="AM39" s="29">
        <v>0.15901999999999999</v>
      </c>
      <c r="AN39" s="29">
        <v>0.28905999999999998</v>
      </c>
      <c r="AO39" s="29">
        <v>0.76563000000000003</v>
      </c>
      <c r="AP39" s="29">
        <v>0.57813000000000003</v>
      </c>
      <c r="AQ39" s="30" t="s">
        <v>42</v>
      </c>
      <c r="AR39" s="29">
        <v>4.16</v>
      </c>
      <c r="AS39" s="29">
        <v>4</v>
      </c>
      <c r="AT39" s="29">
        <v>3</v>
      </c>
      <c r="AU39" s="29">
        <v>0.30203999999999998</v>
      </c>
      <c r="AV39" s="29">
        <v>2.597E-2</v>
      </c>
      <c r="AW39" s="29">
        <v>0.14843999999999999</v>
      </c>
      <c r="AX39" s="29">
        <v>0.94530999999999998</v>
      </c>
      <c r="AY39" s="29">
        <v>0.29687999999999998</v>
      </c>
      <c r="AZ39" s="30" t="s">
        <v>42</v>
      </c>
      <c r="BA39" s="30" t="s">
        <v>67</v>
      </c>
      <c r="BJ39" s="47" t="s">
        <v>57</v>
      </c>
    </row>
    <row r="40" spans="1:69" s="47" customFormat="1" x14ac:dyDescent="0.2">
      <c r="A40" s="25">
        <v>26</v>
      </c>
      <c r="B40" s="2" t="s">
        <v>178</v>
      </c>
      <c r="C40" s="18" t="s">
        <v>80</v>
      </c>
      <c r="D40" s="25" t="s">
        <v>176</v>
      </c>
      <c r="E40" s="25" t="s">
        <v>173</v>
      </c>
      <c r="F40" s="25">
        <v>178</v>
      </c>
      <c r="G40" s="25">
        <v>7</v>
      </c>
      <c r="H40" s="25"/>
      <c r="I40" s="25"/>
      <c r="J40" s="25">
        <v>7</v>
      </c>
      <c r="K40" s="25">
        <v>1</v>
      </c>
      <c r="L40" s="26" t="s">
        <v>177</v>
      </c>
      <c r="M40" s="27">
        <f t="shared" si="3"/>
        <v>1246</v>
      </c>
      <c r="N40" s="28" t="s">
        <v>51</v>
      </c>
      <c r="O40" s="28">
        <v>1</v>
      </c>
      <c r="P40" s="28">
        <v>1</v>
      </c>
      <c r="Q40" s="29">
        <v>4.17</v>
      </c>
      <c r="R40" s="29">
        <v>0</v>
      </c>
      <c r="S40" s="29">
        <v>7</v>
      </c>
      <c r="T40" s="30">
        <v>2.6689999999999998E-2</v>
      </c>
      <c r="U40" s="30">
        <v>1.6000000000000001E-3</v>
      </c>
      <c r="V40" s="30">
        <v>1</v>
      </c>
      <c r="W40" s="31">
        <v>3.9100000000000003E-3</v>
      </c>
      <c r="X40" s="30">
        <v>7.8100000000000001E-3</v>
      </c>
      <c r="Y40" s="30" t="s">
        <v>42</v>
      </c>
      <c r="Z40" s="30">
        <v>4.13</v>
      </c>
      <c r="AA40" s="30">
        <v>0</v>
      </c>
      <c r="AB40" s="30">
        <v>7</v>
      </c>
      <c r="AC40" s="29">
        <v>2.495E-2</v>
      </c>
      <c r="AD40" s="29">
        <v>3.4680000000000002E-2</v>
      </c>
      <c r="AE40" s="29">
        <v>1</v>
      </c>
      <c r="AF40" s="37">
        <v>3.9100000000000003E-3</v>
      </c>
      <c r="AG40" s="29">
        <v>7.8100000000000001E-3</v>
      </c>
      <c r="AH40" s="30" t="s">
        <v>42</v>
      </c>
      <c r="AI40" s="29">
        <v>4.18</v>
      </c>
      <c r="AJ40" s="29">
        <v>3</v>
      </c>
      <c r="AK40" s="29">
        <v>4</v>
      </c>
      <c r="AL40" s="29">
        <v>0.58757000000000004</v>
      </c>
      <c r="AM40" s="29">
        <v>0.42880000000000001</v>
      </c>
      <c r="AN40" s="29">
        <v>0.76563000000000003</v>
      </c>
      <c r="AO40" s="29">
        <v>0.28905999999999998</v>
      </c>
      <c r="AP40" s="29">
        <v>0.57813000000000003</v>
      </c>
      <c r="AQ40" s="30" t="s">
        <v>42</v>
      </c>
      <c r="AR40" s="29">
        <v>4.16</v>
      </c>
      <c r="AS40" s="29">
        <v>7</v>
      </c>
      <c r="AT40" s="29">
        <v>0</v>
      </c>
      <c r="AU40" s="29">
        <v>1.81E-3</v>
      </c>
      <c r="AV40" s="29">
        <v>0.10761999999999999</v>
      </c>
      <c r="AW40" s="37">
        <v>3.9100000000000003E-3</v>
      </c>
      <c r="AX40" s="29">
        <v>1</v>
      </c>
      <c r="AY40" s="29">
        <v>7.8100000000000001E-3</v>
      </c>
      <c r="AZ40" s="30" t="s">
        <v>42</v>
      </c>
      <c r="BA40" s="29" t="s">
        <v>97</v>
      </c>
      <c r="BJ40" s="47" t="s">
        <v>57</v>
      </c>
    </row>
    <row r="41" spans="1:69" x14ac:dyDescent="0.2">
      <c r="A41" s="25">
        <v>27</v>
      </c>
      <c r="B41" s="2" t="s">
        <v>179</v>
      </c>
      <c r="C41" s="18" t="s">
        <v>105</v>
      </c>
      <c r="D41" s="25" t="s">
        <v>106</v>
      </c>
      <c r="E41" s="25" t="s">
        <v>173</v>
      </c>
      <c r="F41" s="1">
        <v>53</v>
      </c>
      <c r="G41" s="25">
        <v>13</v>
      </c>
      <c r="H41" s="25"/>
      <c r="I41" s="25"/>
      <c r="J41" s="1">
        <v>13</v>
      </c>
      <c r="K41" s="1">
        <v>2</v>
      </c>
      <c r="L41" s="26" t="s">
        <v>60</v>
      </c>
      <c r="M41" s="27">
        <f t="shared" si="3"/>
        <v>689</v>
      </c>
      <c r="N41" s="28" t="s">
        <v>51</v>
      </c>
      <c r="O41" s="28">
        <v>1</v>
      </c>
      <c r="P41" s="28">
        <v>1</v>
      </c>
      <c r="Q41" s="29">
        <v>7.5</v>
      </c>
      <c r="R41" s="29">
        <v>3</v>
      </c>
      <c r="S41" s="29">
        <v>10</v>
      </c>
      <c r="T41" s="30">
        <v>0.12773000000000001</v>
      </c>
      <c r="U41" s="30">
        <v>1.9140000000000001E-2</v>
      </c>
      <c r="V41" s="30">
        <v>0.98363999999999996</v>
      </c>
      <c r="W41" s="31">
        <v>1.9900000000000001E-2</v>
      </c>
      <c r="X41" s="30">
        <v>3.9789999999999999E-2</v>
      </c>
      <c r="Y41" s="30" t="s">
        <v>42</v>
      </c>
      <c r="Z41" s="30">
        <v>7.64</v>
      </c>
      <c r="AA41" s="30">
        <v>5</v>
      </c>
      <c r="AB41" s="30">
        <v>8</v>
      </c>
      <c r="AC41" s="29">
        <v>0.53827999999999998</v>
      </c>
      <c r="AD41" s="29">
        <v>0.48798999999999998</v>
      </c>
      <c r="AE41" s="29">
        <v>0.60657000000000005</v>
      </c>
      <c r="AF41" s="29">
        <v>0.41968</v>
      </c>
      <c r="AG41" s="29">
        <v>0.83935999999999999</v>
      </c>
      <c r="AH41" s="30" t="s">
        <v>42</v>
      </c>
      <c r="AI41" s="30">
        <v>7.61</v>
      </c>
      <c r="AJ41" s="29">
        <v>8</v>
      </c>
      <c r="AK41" s="29">
        <v>5</v>
      </c>
      <c r="AL41" s="29">
        <v>0.11693000000000001</v>
      </c>
      <c r="AM41" s="29">
        <v>1.0670000000000001E-2</v>
      </c>
      <c r="AN41" s="29">
        <v>9.5460000000000003E-2</v>
      </c>
      <c r="AO41" s="29">
        <v>0.91613999999999995</v>
      </c>
      <c r="AP41" s="29">
        <v>0.19092000000000001</v>
      </c>
      <c r="AQ41" s="30" t="s">
        <v>42</v>
      </c>
      <c r="AR41" s="29">
        <v>7.55</v>
      </c>
      <c r="AS41" s="29">
        <v>10</v>
      </c>
      <c r="AT41" s="29">
        <v>3</v>
      </c>
      <c r="AU41" s="29">
        <v>1.129E-2</v>
      </c>
      <c r="AV41" s="29">
        <v>3.0000000000000001E-5</v>
      </c>
      <c r="AW41" s="37">
        <v>1.3310000000000001E-2</v>
      </c>
      <c r="AX41" s="29">
        <v>0.98926000000000003</v>
      </c>
      <c r="AY41" s="29">
        <v>2.6610000000000002E-2</v>
      </c>
      <c r="AZ41" s="30" t="s">
        <v>42</v>
      </c>
      <c r="BA41" s="30" t="s">
        <v>52</v>
      </c>
      <c r="BJ41" s="1" t="s">
        <v>57</v>
      </c>
    </row>
    <row r="42" spans="1:69" x14ac:dyDescent="0.2">
      <c r="A42" s="25">
        <v>28</v>
      </c>
      <c r="B42" s="2" t="s">
        <v>180</v>
      </c>
      <c r="C42" s="18" t="s">
        <v>105</v>
      </c>
      <c r="D42" s="25" t="s">
        <v>106</v>
      </c>
      <c r="E42" s="25" t="s">
        <v>173</v>
      </c>
      <c r="F42" s="1">
        <v>66</v>
      </c>
      <c r="G42" s="25">
        <v>13</v>
      </c>
      <c r="H42" s="25"/>
      <c r="I42" s="25"/>
      <c r="J42" s="1">
        <v>13</v>
      </c>
      <c r="K42" s="1">
        <v>4</v>
      </c>
      <c r="L42" s="26" t="s">
        <v>60</v>
      </c>
      <c r="M42" s="27">
        <f t="shared" si="3"/>
        <v>858</v>
      </c>
      <c r="N42" s="28" t="s">
        <v>51</v>
      </c>
      <c r="O42" s="28">
        <v>1</v>
      </c>
      <c r="P42" s="28">
        <v>1</v>
      </c>
      <c r="Q42" s="29">
        <v>7.32</v>
      </c>
      <c r="R42" s="29">
        <v>2</v>
      </c>
      <c r="S42" s="29">
        <v>11</v>
      </c>
      <c r="T42" s="30">
        <v>3.2289999999999999E-2</v>
      </c>
      <c r="U42" s="30">
        <v>5.9899999999999997E-3</v>
      </c>
      <c r="V42" s="30">
        <v>0.99982000000000004</v>
      </c>
      <c r="W42" s="31">
        <v>3.1E-4</v>
      </c>
      <c r="X42" s="30">
        <v>6.0999999999999997E-4</v>
      </c>
      <c r="Y42" s="30" t="s">
        <v>42</v>
      </c>
      <c r="Z42" s="30">
        <v>7.39</v>
      </c>
      <c r="AA42" s="30">
        <v>5</v>
      </c>
      <c r="AB42" s="30">
        <v>8</v>
      </c>
      <c r="AC42" s="29">
        <v>0.47987000000000002</v>
      </c>
      <c r="AD42" s="29">
        <v>0.33426</v>
      </c>
      <c r="AE42" s="29">
        <v>0.72912999999999994</v>
      </c>
      <c r="AF42" s="29">
        <v>0.29394999999999999</v>
      </c>
      <c r="AG42" s="29">
        <v>0.58789000000000002</v>
      </c>
      <c r="AH42" s="30" t="s">
        <v>42</v>
      </c>
      <c r="AI42" s="29">
        <v>7.55</v>
      </c>
      <c r="AJ42" s="29">
        <v>8</v>
      </c>
      <c r="AK42" s="29">
        <v>5</v>
      </c>
      <c r="AL42" s="29">
        <v>0.12461999999999999</v>
      </c>
      <c r="AM42" s="29">
        <v>3.5529999999999999E-2</v>
      </c>
      <c r="AN42" s="29">
        <v>0.12195</v>
      </c>
      <c r="AO42" s="29">
        <v>0.89185000000000003</v>
      </c>
      <c r="AP42" s="29">
        <v>0.24390000000000001</v>
      </c>
      <c r="AQ42" s="30" t="s">
        <v>42</v>
      </c>
      <c r="AR42" s="29">
        <v>7.55</v>
      </c>
      <c r="AS42" s="29">
        <v>9</v>
      </c>
      <c r="AT42" s="29">
        <v>4</v>
      </c>
      <c r="AU42" s="29">
        <v>4.3290000000000002E-2</v>
      </c>
      <c r="AV42" s="29">
        <v>1E-4</v>
      </c>
      <c r="AW42" s="37">
        <v>2.869E-2</v>
      </c>
      <c r="AX42" s="29">
        <v>0.97606999999999999</v>
      </c>
      <c r="AY42" s="29">
        <v>5.7369999999999997E-2</v>
      </c>
      <c r="AZ42" s="30" t="s">
        <v>42</v>
      </c>
      <c r="BA42" s="30" t="s">
        <v>52</v>
      </c>
    </row>
    <row r="43" spans="1:69" s="25" customFormat="1" x14ac:dyDescent="0.2">
      <c r="A43" s="25">
        <v>29</v>
      </c>
      <c r="B43" s="2" t="s">
        <v>181</v>
      </c>
      <c r="C43" s="18" t="s">
        <v>125</v>
      </c>
      <c r="D43" s="25" t="s">
        <v>106</v>
      </c>
      <c r="E43" s="25" t="s">
        <v>173</v>
      </c>
      <c r="F43" s="25">
        <v>867</v>
      </c>
      <c r="G43" s="25">
        <v>15</v>
      </c>
      <c r="J43" s="25">
        <v>12</v>
      </c>
      <c r="K43" s="25">
        <v>6</v>
      </c>
      <c r="L43" s="35" t="s">
        <v>126</v>
      </c>
      <c r="M43" s="27">
        <f t="shared" si="3"/>
        <v>10404</v>
      </c>
      <c r="N43" s="28" t="s">
        <v>51</v>
      </c>
      <c r="O43" s="34">
        <v>2</v>
      </c>
      <c r="P43" s="34">
        <v>2</v>
      </c>
      <c r="Q43" s="29">
        <v>7.16</v>
      </c>
      <c r="R43" s="29">
        <v>1</v>
      </c>
      <c r="S43" s="29">
        <v>11</v>
      </c>
      <c r="T43" s="30">
        <v>1.8409999999999999E-2</v>
      </c>
      <c r="U43" s="30">
        <v>5.0800000000000003E-3</v>
      </c>
      <c r="V43" s="30">
        <v>0.99939</v>
      </c>
      <c r="W43" s="31">
        <v>8.4999999999999995E-4</v>
      </c>
      <c r="X43" s="30">
        <v>1.7099999999999999E-3</v>
      </c>
      <c r="Y43" s="30" t="s">
        <v>42</v>
      </c>
      <c r="Z43" s="30">
        <v>7.05</v>
      </c>
      <c r="AA43" s="30">
        <v>8</v>
      </c>
      <c r="AB43" s="30">
        <v>4</v>
      </c>
      <c r="AC43" s="29">
        <v>6.8400000000000002E-2</v>
      </c>
      <c r="AD43" s="29">
        <v>7.8839999999999993E-2</v>
      </c>
      <c r="AE43" s="29">
        <v>0.1167</v>
      </c>
      <c r="AF43" s="29">
        <v>0.89819000000000004</v>
      </c>
      <c r="AG43" s="29">
        <v>0.2334</v>
      </c>
      <c r="AH43" s="30" t="s">
        <v>42</v>
      </c>
      <c r="AI43" s="29">
        <v>7.08</v>
      </c>
      <c r="AJ43" s="29">
        <v>10</v>
      </c>
      <c r="AK43" s="29">
        <v>2</v>
      </c>
      <c r="AL43" s="29">
        <v>3.5000000000000001E-3</v>
      </c>
      <c r="AM43" s="29">
        <v>0</v>
      </c>
      <c r="AN43" s="37">
        <v>1.2199999999999999E-3</v>
      </c>
      <c r="AO43" s="29">
        <v>0.99914999999999998</v>
      </c>
      <c r="AP43" s="29">
        <v>2.4399999999999999E-3</v>
      </c>
      <c r="AQ43" s="30" t="s">
        <v>42</v>
      </c>
      <c r="AR43" s="29">
        <v>7.04</v>
      </c>
      <c r="AS43" s="29">
        <v>12</v>
      </c>
      <c r="AT43" s="29">
        <v>0</v>
      </c>
      <c r="AU43" s="29">
        <v>2.0000000000000002E-5</v>
      </c>
      <c r="AV43" s="29">
        <v>0</v>
      </c>
      <c r="AW43" s="37">
        <v>1.2E-4</v>
      </c>
      <c r="AX43" s="29">
        <v>1</v>
      </c>
      <c r="AY43" s="29">
        <v>2.4000000000000001E-4</v>
      </c>
      <c r="AZ43" s="30" t="s">
        <v>42</v>
      </c>
      <c r="BA43" s="30" t="s">
        <v>73</v>
      </c>
    </row>
    <row r="44" spans="1:69" s="25" customFormat="1" x14ac:dyDescent="0.2">
      <c r="A44" s="25">
        <v>30</v>
      </c>
      <c r="B44" s="2" t="s">
        <v>182</v>
      </c>
      <c r="C44" s="18" t="s">
        <v>125</v>
      </c>
      <c r="D44" s="25" t="s">
        <v>106</v>
      </c>
      <c r="E44" s="25" t="s">
        <v>173</v>
      </c>
      <c r="F44" s="25">
        <v>26</v>
      </c>
      <c r="G44" s="25">
        <v>15</v>
      </c>
      <c r="J44" s="25">
        <v>15</v>
      </c>
      <c r="K44" s="25">
        <v>1</v>
      </c>
      <c r="L44" s="26" t="s">
        <v>183</v>
      </c>
      <c r="M44" s="27">
        <f t="shared" si="3"/>
        <v>390</v>
      </c>
      <c r="N44" s="28" t="s">
        <v>51</v>
      </c>
      <c r="O44" s="28">
        <v>1</v>
      </c>
      <c r="P44" s="28">
        <v>1</v>
      </c>
      <c r="Q44" s="29">
        <v>8.8000000000000007</v>
      </c>
      <c r="R44" s="29">
        <v>4</v>
      </c>
      <c r="S44" s="29">
        <v>11</v>
      </c>
      <c r="T44" s="30">
        <v>0.18697</v>
      </c>
      <c r="U44" s="30">
        <v>0.15142</v>
      </c>
      <c r="V44" s="30">
        <v>0.86156999999999995</v>
      </c>
      <c r="W44" s="30">
        <v>0.15140000000000001</v>
      </c>
      <c r="X44" s="30">
        <v>0.30280000000000001</v>
      </c>
      <c r="Y44" s="30" t="s">
        <v>42</v>
      </c>
      <c r="Z44" s="30">
        <v>8.8800000000000008</v>
      </c>
      <c r="AA44" s="30">
        <v>8</v>
      </c>
      <c r="AB44" s="30">
        <v>7</v>
      </c>
      <c r="AC44" s="29">
        <v>0.23172999999999999</v>
      </c>
      <c r="AD44" s="29">
        <v>0.16885</v>
      </c>
      <c r="AE44" s="29">
        <v>0.38077</v>
      </c>
      <c r="AF44" s="29">
        <v>0.64014000000000004</v>
      </c>
      <c r="AG44" s="29">
        <v>0.76153999999999999</v>
      </c>
      <c r="AH44" s="30" t="s">
        <v>42</v>
      </c>
      <c r="AI44" s="29">
        <v>8.8699999999999992</v>
      </c>
      <c r="AJ44" s="29">
        <v>10</v>
      </c>
      <c r="AK44" s="29">
        <v>5</v>
      </c>
      <c r="AL44" s="29">
        <v>3.9399999999999998E-2</v>
      </c>
      <c r="AM44" s="29">
        <v>1.24E-3</v>
      </c>
      <c r="AN44" s="29">
        <v>5.3499999999999999E-2</v>
      </c>
      <c r="AO44" s="29">
        <v>0.95269999999999999</v>
      </c>
      <c r="AP44" s="29">
        <v>0.10699</v>
      </c>
      <c r="AQ44" s="30" t="s">
        <v>42</v>
      </c>
      <c r="AR44" s="29">
        <v>8.84</v>
      </c>
      <c r="AS44" s="29">
        <v>10</v>
      </c>
      <c r="AT44" s="29">
        <v>5</v>
      </c>
      <c r="AU44" s="29">
        <v>4.0640000000000003E-2</v>
      </c>
      <c r="AV44" s="29">
        <v>1.0000000000000001E-5</v>
      </c>
      <c r="AW44" s="37">
        <v>1.508E-2</v>
      </c>
      <c r="AX44" s="29">
        <v>0.98721000000000003</v>
      </c>
      <c r="AY44" s="29">
        <v>3.015E-2</v>
      </c>
      <c r="AZ44" s="30" t="s">
        <v>42</v>
      </c>
      <c r="BA44" s="30" t="s">
        <v>52</v>
      </c>
    </row>
    <row r="45" spans="1:69" s="25" customFormat="1" x14ac:dyDescent="0.2">
      <c r="A45" s="25">
        <v>31</v>
      </c>
      <c r="B45" s="2" t="s">
        <v>184</v>
      </c>
      <c r="C45" s="18" t="s">
        <v>135</v>
      </c>
      <c r="D45" s="41" t="s">
        <v>136</v>
      </c>
      <c r="E45" s="25" t="s">
        <v>185</v>
      </c>
      <c r="F45" s="25">
        <v>15</v>
      </c>
      <c r="G45" s="25">
        <v>10</v>
      </c>
      <c r="J45" s="25">
        <v>10</v>
      </c>
      <c r="K45" s="25">
        <v>1</v>
      </c>
      <c r="L45" s="26" t="s">
        <v>120</v>
      </c>
      <c r="M45" s="27">
        <f t="shared" si="3"/>
        <v>150</v>
      </c>
      <c r="N45" s="28" t="s">
        <v>51</v>
      </c>
      <c r="O45" s="28">
        <v>1</v>
      </c>
      <c r="P45" s="28">
        <v>1</v>
      </c>
      <c r="Q45" s="29">
        <v>5.63</v>
      </c>
      <c r="R45" s="29">
        <v>3</v>
      </c>
      <c r="S45" s="29">
        <v>7</v>
      </c>
      <c r="T45" s="30">
        <v>0.29266999999999999</v>
      </c>
      <c r="U45" s="30">
        <v>0.13489000000000001</v>
      </c>
      <c r="V45" s="30">
        <v>0.90332000000000001</v>
      </c>
      <c r="W45" s="30">
        <v>0.11620999999999999</v>
      </c>
      <c r="X45" s="30">
        <v>0.23241999999999999</v>
      </c>
      <c r="Y45" s="31" t="s">
        <v>186</v>
      </c>
      <c r="Z45" s="30">
        <v>5.78</v>
      </c>
      <c r="AA45" s="30">
        <v>4</v>
      </c>
      <c r="AB45" s="30">
        <v>6</v>
      </c>
      <c r="AC45" s="29">
        <v>0.57774000000000003</v>
      </c>
      <c r="AD45" s="29">
        <v>0.49143999999999999</v>
      </c>
      <c r="AE45" s="29">
        <v>0.46094000000000002</v>
      </c>
      <c r="AF45" s="29">
        <v>0.57715000000000005</v>
      </c>
      <c r="AG45" s="29">
        <v>0.92188000000000003</v>
      </c>
      <c r="AH45" s="31" t="s">
        <v>186</v>
      </c>
      <c r="AI45" s="29">
        <v>5.82</v>
      </c>
      <c r="AJ45" s="29">
        <v>5</v>
      </c>
      <c r="AK45" s="29">
        <v>5</v>
      </c>
      <c r="AL45" s="29">
        <v>0.41249000000000002</v>
      </c>
      <c r="AM45" s="29">
        <v>0.17013</v>
      </c>
      <c r="AN45" s="29">
        <v>0.3125</v>
      </c>
      <c r="AO45" s="29">
        <v>0.72167999999999999</v>
      </c>
      <c r="AP45" s="29">
        <v>0.625</v>
      </c>
      <c r="AQ45" s="31" t="s">
        <v>186</v>
      </c>
      <c r="AR45" s="29">
        <v>5.82</v>
      </c>
      <c r="AS45" s="29">
        <v>5</v>
      </c>
      <c r="AT45" s="29">
        <v>5</v>
      </c>
      <c r="AU45" s="29">
        <v>0.41133999999999998</v>
      </c>
      <c r="AV45" s="29">
        <v>7.4099999999999999E-2</v>
      </c>
      <c r="AW45" s="29">
        <v>0.24609</v>
      </c>
      <c r="AX45" s="29">
        <v>0.78417999999999999</v>
      </c>
      <c r="AY45" s="29">
        <v>0.49219000000000002</v>
      </c>
      <c r="AZ45" s="31" t="s">
        <v>186</v>
      </c>
      <c r="BA45" s="30" t="s">
        <v>67</v>
      </c>
    </row>
    <row r="46" spans="1:69" s="25" customFormat="1" x14ac:dyDescent="0.2">
      <c r="A46" s="25">
        <v>32</v>
      </c>
      <c r="B46" s="2" t="s">
        <v>187</v>
      </c>
      <c r="C46" s="18" t="s">
        <v>135</v>
      </c>
      <c r="D46" s="41" t="s">
        <v>136</v>
      </c>
      <c r="E46" s="25" t="s">
        <v>185</v>
      </c>
      <c r="F46" s="25">
        <v>608</v>
      </c>
      <c r="G46" s="25">
        <v>10</v>
      </c>
      <c r="J46" s="25">
        <v>5</v>
      </c>
      <c r="K46" s="25">
        <v>5</v>
      </c>
      <c r="L46" s="35" t="s">
        <v>137</v>
      </c>
      <c r="M46" s="27">
        <f t="shared" si="3"/>
        <v>3040</v>
      </c>
      <c r="N46" s="28" t="s">
        <v>51</v>
      </c>
      <c r="O46" s="34">
        <v>2</v>
      </c>
      <c r="P46" s="34">
        <v>2</v>
      </c>
      <c r="Q46" s="29">
        <v>2.77</v>
      </c>
      <c r="R46" s="29">
        <v>1</v>
      </c>
      <c r="S46" s="29">
        <v>4</v>
      </c>
      <c r="T46" s="30">
        <v>0.26014999999999999</v>
      </c>
      <c r="U46" s="30">
        <v>9.3289999999999998E-2</v>
      </c>
      <c r="V46" s="30">
        <v>0.95313000000000003</v>
      </c>
      <c r="W46" s="30">
        <v>7.8130000000000005E-2</v>
      </c>
      <c r="X46" s="30">
        <v>0.15625</v>
      </c>
      <c r="Y46" s="30" t="s">
        <v>42</v>
      </c>
      <c r="Z46" s="30">
        <v>2.87</v>
      </c>
      <c r="AA46" s="30">
        <v>3</v>
      </c>
      <c r="AB46" s="30">
        <v>2</v>
      </c>
      <c r="AC46" s="29">
        <v>0.36395</v>
      </c>
      <c r="AD46" s="29">
        <v>0.36376999999999998</v>
      </c>
      <c r="AE46" s="29">
        <v>0.5</v>
      </c>
      <c r="AF46" s="29">
        <v>0.59375</v>
      </c>
      <c r="AG46" s="29">
        <v>1</v>
      </c>
      <c r="AH46" s="30" t="s">
        <v>42</v>
      </c>
      <c r="AI46" s="29">
        <v>2.94</v>
      </c>
      <c r="AJ46" s="29">
        <v>3</v>
      </c>
      <c r="AK46" s="29">
        <v>2</v>
      </c>
      <c r="AL46" s="29">
        <v>0.33695000000000003</v>
      </c>
      <c r="AM46" s="29">
        <v>4.7299999999999998E-3</v>
      </c>
      <c r="AN46" s="29">
        <v>7.8130000000000005E-2</v>
      </c>
      <c r="AO46" s="29">
        <v>0.95313000000000003</v>
      </c>
      <c r="AP46" s="29">
        <v>0.15625</v>
      </c>
      <c r="AQ46" s="30" t="s">
        <v>42</v>
      </c>
      <c r="AR46" s="29">
        <v>2.95</v>
      </c>
      <c r="AS46" s="29">
        <v>5</v>
      </c>
      <c r="AT46" s="29">
        <v>0</v>
      </c>
      <c r="AU46" s="29">
        <v>1.1480000000000001E-2</v>
      </c>
      <c r="AV46" s="29">
        <v>0</v>
      </c>
      <c r="AW46" s="37">
        <v>1.5630000000000002E-2</v>
      </c>
      <c r="AX46" s="29">
        <v>1</v>
      </c>
      <c r="AY46" s="29">
        <v>3.125E-2</v>
      </c>
      <c r="AZ46" s="30" t="s">
        <v>42</v>
      </c>
      <c r="BA46" s="30" t="s">
        <v>52</v>
      </c>
    </row>
    <row r="47" spans="1:69" s="25" customFormat="1" x14ac:dyDescent="0.2">
      <c r="A47" s="25">
        <v>33</v>
      </c>
      <c r="B47" s="2" t="s">
        <v>188</v>
      </c>
      <c r="C47" s="18" t="s">
        <v>135</v>
      </c>
      <c r="D47" s="25" t="s">
        <v>141</v>
      </c>
      <c r="E47" s="25" t="s">
        <v>185</v>
      </c>
      <c r="F47" s="25">
        <v>345</v>
      </c>
      <c r="G47" s="25">
        <v>15</v>
      </c>
      <c r="J47" s="25">
        <v>8</v>
      </c>
      <c r="K47" s="25">
        <v>3</v>
      </c>
      <c r="L47" s="35" t="s">
        <v>189</v>
      </c>
      <c r="M47" s="27">
        <f t="shared" si="3"/>
        <v>2760</v>
      </c>
      <c r="N47" s="28" t="s">
        <v>51</v>
      </c>
      <c r="O47" s="28">
        <v>1</v>
      </c>
      <c r="P47" s="28">
        <v>1</v>
      </c>
      <c r="Q47" s="29">
        <v>4.72</v>
      </c>
      <c r="R47" s="29">
        <v>3</v>
      </c>
      <c r="S47" s="29">
        <v>5</v>
      </c>
      <c r="T47" s="30">
        <v>0.57110000000000005</v>
      </c>
      <c r="U47" s="30">
        <v>0.26679000000000003</v>
      </c>
      <c r="V47" s="30">
        <v>0.84375</v>
      </c>
      <c r="W47" s="30">
        <v>0.19141</v>
      </c>
      <c r="X47" s="30">
        <v>0.38280999999999998</v>
      </c>
      <c r="Y47" s="30" t="s">
        <v>42</v>
      </c>
      <c r="Z47" s="30">
        <v>4.8</v>
      </c>
      <c r="AA47" s="30">
        <v>5</v>
      </c>
      <c r="AB47" s="30">
        <v>3</v>
      </c>
      <c r="AC47" s="29">
        <v>0.17463000000000001</v>
      </c>
      <c r="AD47" s="29">
        <v>1.3500000000000001E-3</v>
      </c>
      <c r="AE47" s="29">
        <v>3.7109999999999997E-2</v>
      </c>
      <c r="AF47" s="29">
        <v>0.97265999999999997</v>
      </c>
      <c r="AG47" s="29">
        <v>7.4219999999999994E-2</v>
      </c>
      <c r="AH47" s="30" t="s">
        <v>42</v>
      </c>
      <c r="AI47" s="29">
        <v>4.7300000000000004</v>
      </c>
      <c r="AJ47" s="29">
        <v>8</v>
      </c>
      <c r="AK47" s="29">
        <v>0</v>
      </c>
      <c r="AL47" s="29">
        <v>7.9000000000000001E-4</v>
      </c>
      <c r="AM47" s="29">
        <v>0</v>
      </c>
      <c r="AN47" s="37">
        <v>1.9499999999999999E-3</v>
      </c>
      <c r="AO47" s="29">
        <v>1</v>
      </c>
      <c r="AP47" s="29">
        <v>3.9100000000000003E-3</v>
      </c>
      <c r="AQ47" s="30" t="s">
        <v>42</v>
      </c>
      <c r="AR47" s="29">
        <v>4.7</v>
      </c>
      <c r="AS47" s="29">
        <v>8</v>
      </c>
      <c r="AT47" s="29">
        <v>0</v>
      </c>
      <c r="AU47" s="29">
        <v>8.4000000000000003E-4</v>
      </c>
      <c r="AV47" s="29">
        <v>0</v>
      </c>
      <c r="AW47" s="37">
        <v>1.9499999999999999E-3</v>
      </c>
      <c r="AX47" s="29">
        <v>1</v>
      </c>
      <c r="AY47" s="29">
        <v>3.9100000000000003E-3</v>
      </c>
      <c r="AZ47" s="30" t="s">
        <v>42</v>
      </c>
      <c r="BA47" s="30" t="s">
        <v>73</v>
      </c>
    </row>
    <row r="48" spans="1:69" s="25" customFormat="1" x14ac:dyDescent="0.2">
      <c r="A48" s="25">
        <v>34</v>
      </c>
      <c r="B48" s="2" t="s">
        <v>190</v>
      </c>
      <c r="C48" s="18" t="s">
        <v>135</v>
      </c>
      <c r="D48" s="25" t="s">
        <v>141</v>
      </c>
      <c r="E48" s="25" t="s">
        <v>185</v>
      </c>
      <c r="F48" s="25">
        <v>210</v>
      </c>
      <c r="G48" s="25">
        <v>15</v>
      </c>
      <c r="J48" s="25" t="s">
        <v>191</v>
      </c>
      <c r="K48" s="25">
        <v>3</v>
      </c>
      <c r="L48" s="35" t="s">
        <v>192</v>
      </c>
      <c r="M48" s="27" t="e">
        <f t="shared" si="3"/>
        <v>#VALUE!</v>
      </c>
      <c r="N48" s="28" t="s">
        <v>51</v>
      </c>
      <c r="O48" s="34">
        <v>2</v>
      </c>
      <c r="P48" s="34">
        <v>2</v>
      </c>
      <c r="Q48" s="29">
        <v>5.8</v>
      </c>
      <c r="R48" s="29">
        <v>1</v>
      </c>
      <c r="S48" s="29">
        <v>9</v>
      </c>
      <c r="T48" s="30">
        <v>3.5520000000000003E-2</v>
      </c>
      <c r="U48" s="30">
        <v>7.3999999999999999E-4</v>
      </c>
      <c r="V48" s="30">
        <v>0.99951000000000001</v>
      </c>
      <c r="W48" s="31">
        <v>9.7999999999999997E-4</v>
      </c>
      <c r="X48" s="30">
        <v>1.9499999999999999E-3</v>
      </c>
      <c r="Y48" s="30" t="s">
        <v>42</v>
      </c>
      <c r="Z48" s="30">
        <v>5.83</v>
      </c>
      <c r="AA48" s="30">
        <v>1</v>
      </c>
      <c r="AB48" s="30">
        <v>9</v>
      </c>
      <c r="AC48" s="29">
        <v>3.687E-2</v>
      </c>
      <c r="AD48" s="29">
        <v>5.2330000000000002E-2</v>
      </c>
      <c r="AE48" s="29">
        <v>0.99316000000000004</v>
      </c>
      <c r="AF48" s="37">
        <v>9.2800000000000001E-3</v>
      </c>
      <c r="AG48" s="29">
        <v>1.8550000000000001E-2</v>
      </c>
      <c r="AH48" s="30" t="s">
        <v>42</v>
      </c>
      <c r="AI48" s="29">
        <v>5.85</v>
      </c>
      <c r="AJ48" s="29">
        <v>5</v>
      </c>
      <c r="AK48" s="29">
        <v>5</v>
      </c>
      <c r="AL48" s="29">
        <v>0.40389999999999998</v>
      </c>
      <c r="AM48" s="29">
        <v>0.28398000000000001</v>
      </c>
      <c r="AN48" s="29">
        <v>0.42285</v>
      </c>
      <c r="AO48" s="29">
        <v>0.61523000000000005</v>
      </c>
      <c r="AP48" s="29">
        <v>0.84570000000000001</v>
      </c>
      <c r="AQ48" s="30" t="s">
        <v>42</v>
      </c>
      <c r="AR48" s="29">
        <v>5.93</v>
      </c>
      <c r="AS48" s="29">
        <v>7</v>
      </c>
      <c r="AT48" s="29">
        <v>3</v>
      </c>
      <c r="AU48" s="29">
        <v>6.0269999999999997E-2</v>
      </c>
      <c r="AV48" s="29">
        <v>1.494E-2</v>
      </c>
      <c r="AW48" s="37">
        <v>9.2800000000000001E-3</v>
      </c>
      <c r="AX48" s="29">
        <v>0.99316000000000004</v>
      </c>
      <c r="AY48" s="29">
        <v>1.8550000000000001E-2</v>
      </c>
      <c r="AZ48" s="30" t="s">
        <v>42</v>
      </c>
      <c r="BA48" s="30" t="s">
        <v>52</v>
      </c>
    </row>
    <row r="49" spans="1:62" s="48" customFormat="1" x14ac:dyDescent="0.2">
      <c r="A49" s="45"/>
      <c r="B49" s="45"/>
      <c r="C49" s="53"/>
      <c r="D49" s="45"/>
      <c r="E49" s="45"/>
      <c r="F49" s="45"/>
      <c r="G49" s="45"/>
      <c r="H49" s="45"/>
      <c r="I49" s="45"/>
      <c r="J49" s="45"/>
      <c r="K49" s="45"/>
      <c r="L49" s="49"/>
      <c r="M49" s="54"/>
      <c r="N49" s="2"/>
    </row>
    <row r="50" spans="1:62" s="48" customFormat="1" x14ac:dyDescent="0.2">
      <c r="A50" s="19" t="s">
        <v>193</v>
      </c>
      <c r="B50" s="45"/>
      <c r="C50" s="53"/>
      <c r="D50" s="45"/>
      <c r="E50" s="45"/>
      <c r="F50" s="45"/>
      <c r="G50" s="45"/>
      <c r="H50" s="45"/>
      <c r="I50" s="45"/>
      <c r="J50" s="45"/>
      <c r="K50" s="45"/>
      <c r="L50" s="49"/>
      <c r="M50" s="54"/>
      <c r="N50" s="2"/>
    </row>
    <row r="51" spans="1:62" s="25" customFormat="1" x14ac:dyDescent="0.2">
      <c r="A51" s="25">
        <v>35</v>
      </c>
      <c r="B51" s="2" t="s">
        <v>194</v>
      </c>
      <c r="C51" s="18" t="s">
        <v>58</v>
      </c>
      <c r="D51" s="25" t="s">
        <v>59</v>
      </c>
      <c r="E51" s="25" t="s">
        <v>173</v>
      </c>
      <c r="F51" s="25">
        <v>100</v>
      </c>
      <c r="G51" s="25">
        <v>13</v>
      </c>
      <c r="J51" s="25">
        <v>13</v>
      </c>
      <c r="K51" s="25">
        <v>1</v>
      </c>
      <c r="L51" s="26" t="s">
        <v>60</v>
      </c>
      <c r="M51" s="27">
        <f t="shared" ref="M51:M56" si="4">F51*J51</f>
        <v>1300</v>
      </c>
      <c r="N51" s="28" t="s">
        <v>51</v>
      </c>
      <c r="O51" s="28">
        <v>1</v>
      </c>
      <c r="P51" s="28">
        <v>1</v>
      </c>
      <c r="Q51" s="29">
        <v>7.36</v>
      </c>
      <c r="R51" s="29">
        <v>3</v>
      </c>
      <c r="S51" s="29">
        <v>10</v>
      </c>
      <c r="T51" s="30">
        <v>0.11271</v>
      </c>
      <c r="U51" s="30">
        <v>6.4000000000000005E-4</v>
      </c>
      <c r="V51" s="30">
        <v>0.99914999999999998</v>
      </c>
      <c r="W51" s="31">
        <v>1.16E-3</v>
      </c>
      <c r="X51" s="30">
        <v>2.32E-3</v>
      </c>
      <c r="Y51" s="30" t="s">
        <v>42</v>
      </c>
      <c r="Z51" s="30">
        <v>7.6</v>
      </c>
      <c r="AA51" s="30">
        <v>3</v>
      </c>
      <c r="AB51" s="30">
        <v>10</v>
      </c>
      <c r="AC51" s="29">
        <v>0.14194000000000001</v>
      </c>
      <c r="AD51" s="29">
        <v>4.5690000000000001E-2</v>
      </c>
      <c r="AE51" s="29">
        <v>0.93640000000000001</v>
      </c>
      <c r="AF51" s="29">
        <v>7.324E-2</v>
      </c>
      <c r="AG51" s="29">
        <v>0.14648</v>
      </c>
      <c r="AH51" s="30" t="s">
        <v>42</v>
      </c>
      <c r="AI51" s="29">
        <v>7.7</v>
      </c>
      <c r="AJ51" s="29">
        <v>5</v>
      </c>
      <c r="AK51" s="29">
        <v>8</v>
      </c>
      <c r="AL51" s="29">
        <v>0.55254999999999999</v>
      </c>
      <c r="AM51" s="29">
        <v>0.36864999999999998</v>
      </c>
      <c r="AN51" s="29">
        <v>0.63231999999999999</v>
      </c>
      <c r="AO51" s="29">
        <v>0.39343</v>
      </c>
      <c r="AP51" s="29">
        <v>0.78686999999999996</v>
      </c>
      <c r="AQ51" s="30" t="s">
        <v>42</v>
      </c>
      <c r="AR51" s="29">
        <v>7.72</v>
      </c>
      <c r="AS51" s="29">
        <v>5</v>
      </c>
      <c r="AT51" s="29">
        <v>8</v>
      </c>
      <c r="AU51" s="29">
        <v>0.55574000000000001</v>
      </c>
      <c r="AV51" s="29">
        <v>3.7920000000000002E-2</v>
      </c>
      <c r="AW51" s="29">
        <v>0.36768000000000001</v>
      </c>
      <c r="AX51" s="29">
        <v>0.65759000000000001</v>
      </c>
      <c r="AY51" s="29">
        <v>0.73534999999999995</v>
      </c>
      <c r="AZ51" s="30" t="s">
        <v>42</v>
      </c>
      <c r="BA51" s="30" t="s">
        <v>67</v>
      </c>
    </row>
    <row r="52" spans="1:62" s="47" customFormat="1" x14ac:dyDescent="0.2">
      <c r="A52" s="25">
        <v>36</v>
      </c>
      <c r="B52" s="2" t="s">
        <v>178</v>
      </c>
      <c r="C52" s="18" t="s">
        <v>80</v>
      </c>
      <c r="D52" s="25" t="s">
        <v>176</v>
      </c>
      <c r="E52" s="25" t="s">
        <v>173</v>
      </c>
      <c r="F52" s="25">
        <v>178</v>
      </c>
      <c r="G52" s="25">
        <v>7</v>
      </c>
      <c r="H52" s="25"/>
      <c r="I52" s="25"/>
      <c r="J52" s="25">
        <v>7</v>
      </c>
      <c r="K52" s="25">
        <v>1</v>
      </c>
      <c r="L52" s="26" t="s">
        <v>177</v>
      </c>
      <c r="M52" s="27">
        <f t="shared" si="4"/>
        <v>1246</v>
      </c>
      <c r="N52" s="28" t="s">
        <v>51</v>
      </c>
      <c r="O52" s="28">
        <v>1</v>
      </c>
      <c r="P52" s="28">
        <v>1</v>
      </c>
      <c r="Q52" s="29">
        <v>4.17</v>
      </c>
      <c r="R52" s="29">
        <v>0</v>
      </c>
      <c r="S52" s="29">
        <v>7</v>
      </c>
      <c r="T52" s="30">
        <v>2.6689999999999998E-2</v>
      </c>
      <c r="U52" s="30">
        <v>1.6000000000000001E-3</v>
      </c>
      <c r="V52" s="30">
        <v>1</v>
      </c>
      <c r="W52" s="31">
        <v>3.9100000000000003E-3</v>
      </c>
      <c r="X52" s="30">
        <v>7.8100000000000001E-3</v>
      </c>
      <c r="Y52" s="30" t="s">
        <v>42</v>
      </c>
      <c r="Z52" s="30">
        <v>4.13</v>
      </c>
      <c r="AA52" s="30">
        <v>0</v>
      </c>
      <c r="AB52" s="30">
        <v>7</v>
      </c>
      <c r="AC52" s="29">
        <v>2.495E-2</v>
      </c>
      <c r="AD52" s="29">
        <v>3.4680000000000002E-2</v>
      </c>
      <c r="AE52" s="29">
        <v>1</v>
      </c>
      <c r="AF52" s="37">
        <v>3.9100000000000003E-3</v>
      </c>
      <c r="AG52" s="29">
        <v>7.8100000000000001E-3</v>
      </c>
      <c r="AH52" s="30" t="s">
        <v>42</v>
      </c>
      <c r="AI52" s="29">
        <v>4.18</v>
      </c>
      <c r="AJ52" s="29">
        <v>3</v>
      </c>
      <c r="AK52" s="29">
        <v>4</v>
      </c>
      <c r="AL52" s="29">
        <v>0.58757000000000004</v>
      </c>
      <c r="AM52" s="29">
        <v>0.42880000000000001</v>
      </c>
      <c r="AN52" s="29">
        <v>0.76563000000000003</v>
      </c>
      <c r="AO52" s="29">
        <v>0.28905999999999998</v>
      </c>
      <c r="AP52" s="29">
        <v>0.57813000000000003</v>
      </c>
      <c r="AQ52" s="30" t="s">
        <v>42</v>
      </c>
      <c r="AR52" s="29">
        <v>4.16</v>
      </c>
      <c r="AS52" s="29">
        <v>7</v>
      </c>
      <c r="AT52" s="29">
        <v>0</v>
      </c>
      <c r="AU52" s="29">
        <v>1.81E-3</v>
      </c>
      <c r="AV52" s="29">
        <v>0.10761999999999999</v>
      </c>
      <c r="AW52" s="37">
        <v>3.9100000000000003E-3</v>
      </c>
      <c r="AX52" s="29">
        <v>1</v>
      </c>
      <c r="AY52" s="29">
        <v>7.8100000000000001E-3</v>
      </c>
      <c r="AZ52" s="30" t="s">
        <v>42</v>
      </c>
      <c r="BA52" s="29" t="s">
        <v>97</v>
      </c>
      <c r="BJ52" s="47" t="s">
        <v>57</v>
      </c>
    </row>
    <row r="53" spans="1:62" s="25" customFormat="1" x14ac:dyDescent="0.2">
      <c r="A53" s="25">
        <v>37</v>
      </c>
      <c r="B53" s="2" t="s">
        <v>195</v>
      </c>
      <c r="C53" s="18" t="s">
        <v>105</v>
      </c>
      <c r="D53" s="25" t="s">
        <v>106</v>
      </c>
      <c r="E53" s="25" t="s">
        <v>173</v>
      </c>
      <c r="F53" s="25">
        <v>28</v>
      </c>
      <c r="G53" s="25">
        <v>13</v>
      </c>
      <c r="J53" s="25">
        <v>13</v>
      </c>
      <c r="K53" s="25">
        <v>1</v>
      </c>
      <c r="L53" s="26" t="s">
        <v>60</v>
      </c>
      <c r="M53" s="27">
        <f t="shared" si="4"/>
        <v>364</v>
      </c>
      <c r="N53" s="28" t="s">
        <v>51</v>
      </c>
      <c r="O53" s="28">
        <v>1</v>
      </c>
      <c r="P53" s="28">
        <v>1</v>
      </c>
      <c r="Q53" s="29">
        <v>7.43</v>
      </c>
      <c r="R53" s="29">
        <v>3</v>
      </c>
      <c r="S53" s="29">
        <v>10</v>
      </c>
      <c r="T53" s="30">
        <v>0.11956</v>
      </c>
      <c r="U53" s="30">
        <v>1.1639999999999999E-2</v>
      </c>
      <c r="V53" s="30">
        <v>0.99883999999999995</v>
      </c>
      <c r="W53" s="31">
        <v>1.5299999999999999E-3</v>
      </c>
      <c r="X53" s="30">
        <v>3.0500000000000002E-3</v>
      </c>
      <c r="Y53" s="30" t="s">
        <v>42</v>
      </c>
      <c r="Z53" s="30">
        <v>7.4</v>
      </c>
      <c r="AA53" s="30">
        <v>4</v>
      </c>
      <c r="AB53" s="30">
        <v>9</v>
      </c>
      <c r="AC53" s="29">
        <v>0.27104</v>
      </c>
      <c r="AD53" s="29">
        <v>0.24571999999999999</v>
      </c>
      <c r="AE53" s="29">
        <v>0.81213000000000002</v>
      </c>
      <c r="AF53" s="29">
        <v>0.20715</v>
      </c>
      <c r="AG53" s="29">
        <v>0.41431000000000001</v>
      </c>
      <c r="AH53" s="30" t="s">
        <v>42</v>
      </c>
      <c r="AI53" s="29">
        <v>7.53</v>
      </c>
      <c r="AJ53" s="29">
        <v>8</v>
      </c>
      <c r="AK53" s="29">
        <v>5</v>
      </c>
      <c r="AL53" s="29">
        <v>0.12659000000000001</v>
      </c>
      <c r="AM53" s="29">
        <v>0.17368</v>
      </c>
      <c r="AN53" s="29">
        <v>0.24865999999999999</v>
      </c>
      <c r="AO53" s="29">
        <v>0.77258000000000004</v>
      </c>
      <c r="AP53" s="29">
        <v>0.49730999999999997</v>
      </c>
      <c r="AQ53" s="30" t="s">
        <v>42</v>
      </c>
      <c r="AR53" s="29">
        <v>7.43</v>
      </c>
      <c r="AS53" s="29">
        <v>8</v>
      </c>
      <c r="AT53" s="29">
        <v>5</v>
      </c>
      <c r="AU53" s="29">
        <v>0.13841000000000001</v>
      </c>
      <c r="AV53" s="29">
        <v>2.1350000000000001E-2</v>
      </c>
      <c r="AW53" s="37">
        <v>4.0160000000000001E-2</v>
      </c>
      <c r="AX53" s="29">
        <v>0.96594000000000002</v>
      </c>
      <c r="AY53" s="29">
        <v>8.0320000000000003E-2</v>
      </c>
      <c r="AZ53" s="30" t="s">
        <v>42</v>
      </c>
      <c r="BA53" s="30" t="s">
        <v>52</v>
      </c>
    </row>
    <row r="54" spans="1:62" s="25" customFormat="1" x14ac:dyDescent="0.2">
      <c r="A54" s="25">
        <v>38</v>
      </c>
      <c r="B54" s="2" t="s">
        <v>196</v>
      </c>
      <c r="C54" s="18" t="s">
        <v>125</v>
      </c>
      <c r="D54" s="25" t="s">
        <v>106</v>
      </c>
      <c r="E54" s="25" t="s">
        <v>173</v>
      </c>
      <c r="F54" s="25">
        <v>464</v>
      </c>
      <c r="G54" s="25">
        <v>15</v>
      </c>
      <c r="J54" s="25">
        <v>15</v>
      </c>
      <c r="K54" s="25">
        <v>1</v>
      </c>
      <c r="L54" s="55" t="s">
        <v>183</v>
      </c>
      <c r="M54" s="27">
        <f t="shared" si="4"/>
        <v>6960</v>
      </c>
      <c r="N54" s="28" t="s">
        <v>51</v>
      </c>
      <c r="O54" s="56">
        <v>1</v>
      </c>
      <c r="P54" s="56">
        <v>1</v>
      </c>
      <c r="Q54" s="30">
        <v>8.85</v>
      </c>
      <c r="R54" s="30">
        <v>2</v>
      </c>
      <c r="S54" s="30">
        <v>13</v>
      </c>
      <c r="T54" s="30">
        <v>2.2759999999999999E-2</v>
      </c>
      <c r="U54" s="30">
        <v>5.6699999999999997E-3</v>
      </c>
      <c r="V54" s="30">
        <v>0.99487000000000003</v>
      </c>
      <c r="W54" s="31">
        <v>6.2300000000000003E-3</v>
      </c>
      <c r="X54" s="30">
        <v>1.2449999999999999E-2</v>
      </c>
      <c r="Y54" s="30" t="s">
        <v>42</v>
      </c>
      <c r="Z54" s="30">
        <v>8.84</v>
      </c>
      <c r="AA54" s="30">
        <v>8</v>
      </c>
      <c r="AB54" s="30">
        <v>7</v>
      </c>
      <c r="AC54" s="30">
        <v>0.23835999999999999</v>
      </c>
      <c r="AD54" s="30">
        <v>1.085E-2</v>
      </c>
      <c r="AE54" s="30">
        <v>0.40198</v>
      </c>
      <c r="AF54" s="30">
        <v>0.61922999999999995</v>
      </c>
      <c r="AG54" s="30">
        <v>0.80396000000000001</v>
      </c>
      <c r="AH54" s="30" t="s">
        <v>42</v>
      </c>
      <c r="AI54" s="30">
        <v>8.85</v>
      </c>
      <c r="AJ54" s="30">
        <v>9</v>
      </c>
      <c r="AK54" s="30">
        <v>6</v>
      </c>
      <c r="AL54" s="30">
        <v>0.10989</v>
      </c>
      <c r="AM54" s="30">
        <v>0</v>
      </c>
      <c r="AN54" s="31">
        <v>1.7670000000000002E-2</v>
      </c>
      <c r="AO54" s="30">
        <v>0.98492000000000002</v>
      </c>
      <c r="AP54" s="30">
        <v>3.5340000000000003E-2</v>
      </c>
      <c r="AQ54" s="30" t="s">
        <v>42</v>
      </c>
      <c r="AR54" s="30">
        <v>8.74</v>
      </c>
      <c r="AS54" s="30">
        <v>13</v>
      </c>
      <c r="AT54" s="30">
        <v>2</v>
      </c>
      <c r="AU54" s="30">
        <v>4.6000000000000001E-4</v>
      </c>
      <c r="AV54" s="30">
        <v>0</v>
      </c>
      <c r="AW54" s="31">
        <v>2.1000000000000001E-4</v>
      </c>
      <c r="AX54" s="30">
        <v>0.99985000000000002</v>
      </c>
      <c r="AY54" s="30">
        <v>4.2999999999999999E-4</v>
      </c>
      <c r="AZ54" s="30" t="s">
        <v>42</v>
      </c>
      <c r="BA54" s="30" t="s">
        <v>73</v>
      </c>
    </row>
    <row r="55" spans="1:62" s="25" customFormat="1" x14ac:dyDescent="0.2">
      <c r="A55" s="25">
        <v>39</v>
      </c>
      <c r="B55" s="2" t="s">
        <v>197</v>
      </c>
      <c r="C55" s="18" t="s">
        <v>135</v>
      </c>
      <c r="D55" s="41" t="s">
        <v>136</v>
      </c>
      <c r="E55" s="25" t="s">
        <v>185</v>
      </c>
      <c r="F55" s="25">
        <v>237</v>
      </c>
      <c r="G55" s="25">
        <v>10</v>
      </c>
      <c r="J55" s="25">
        <v>9</v>
      </c>
      <c r="K55" s="25">
        <v>1</v>
      </c>
      <c r="L55" s="57" t="s">
        <v>198</v>
      </c>
      <c r="M55" s="27">
        <f t="shared" si="4"/>
        <v>2133</v>
      </c>
      <c r="N55" s="28" t="s">
        <v>51</v>
      </c>
      <c r="O55" s="56">
        <v>1</v>
      </c>
      <c r="P55" s="56">
        <v>1</v>
      </c>
      <c r="Q55" s="30">
        <v>4.97</v>
      </c>
      <c r="R55" s="30">
        <v>1</v>
      </c>
      <c r="S55" s="30">
        <v>8</v>
      </c>
      <c r="T55" s="30">
        <v>3.7010000000000001E-2</v>
      </c>
      <c r="U55" s="30">
        <v>8.2900000000000005E-3</v>
      </c>
      <c r="V55" s="30">
        <v>0.99707000000000001</v>
      </c>
      <c r="W55" s="31">
        <v>4.8799999999999998E-3</v>
      </c>
      <c r="X55" s="30">
        <v>9.7699999999999992E-3</v>
      </c>
      <c r="Y55" s="30" t="s">
        <v>42</v>
      </c>
      <c r="Z55" s="30">
        <v>5.07</v>
      </c>
      <c r="AA55" s="30">
        <v>3</v>
      </c>
      <c r="AB55" s="30">
        <v>6</v>
      </c>
      <c r="AC55" s="30">
        <v>0.39288000000000001</v>
      </c>
      <c r="AD55" s="30">
        <v>0.26889000000000002</v>
      </c>
      <c r="AE55" s="30">
        <v>0.89844000000000002</v>
      </c>
      <c r="AF55" s="30">
        <v>0.125</v>
      </c>
      <c r="AG55" s="30">
        <v>0.25</v>
      </c>
      <c r="AH55" s="30" t="s">
        <v>42</v>
      </c>
      <c r="AI55" s="30">
        <v>5.09</v>
      </c>
      <c r="AJ55" s="30">
        <v>6</v>
      </c>
      <c r="AK55" s="30">
        <v>3</v>
      </c>
      <c r="AL55" s="30">
        <v>0.14141000000000001</v>
      </c>
      <c r="AM55" s="30">
        <v>6.5060000000000007E-2</v>
      </c>
      <c r="AN55" s="30">
        <v>0.21289</v>
      </c>
      <c r="AO55" s="30">
        <v>0.82030999999999998</v>
      </c>
      <c r="AP55" s="30">
        <v>0.42577999999999999</v>
      </c>
      <c r="AQ55" s="30" t="s">
        <v>42</v>
      </c>
      <c r="AR55" s="30">
        <v>5.0999999999999996</v>
      </c>
      <c r="AS55" s="30">
        <v>7</v>
      </c>
      <c r="AT55" s="30">
        <v>2</v>
      </c>
      <c r="AU55" s="30">
        <v>3.884E-2</v>
      </c>
      <c r="AV55" s="30">
        <v>1E-4</v>
      </c>
      <c r="AW55" s="31">
        <v>9.7699999999999992E-3</v>
      </c>
      <c r="AX55" s="30">
        <v>0.99316000000000004</v>
      </c>
      <c r="AY55" s="30">
        <v>1.9529999999999999E-2</v>
      </c>
      <c r="AZ55" s="30" t="s">
        <v>42</v>
      </c>
      <c r="BA55" s="30" t="s">
        <v>52</v>
      </c>
    </row>
    <row r="56" spans="1:62" s="25" customFormat="1" x14ac:dyDescent="0.2">
      <c r="A56" s="25">
        <v>40</v>
      </c>
      <c r="B56" s="2" t="s">
        <v>199</v>
      </c>
      <c r="C56" s="18" t="s">
        <v>135</v>
      </c>
      <c r="D56" s="25" t="s">
        <v>141</v>
      </c>
      <c r="E56" s="25" t="s">
        <v>185</v>
      </c>
      <c r="F56" s="25">
        <v>224</v>
      </c>
      <c r="G56" s="25">
        <v>15</v>
      </c>
      <c r="J56" s="25">
        <v>9</v>
      </c>
      <c r="K56" s="25">
        <v>1</v>
      </c>
      <c r="L56" s="57" t="s">
        <v>200</v>
      </c>
      <c r="M56" s="27">
        <f t="shared" si="4"/>
        <v>2016</v>
      </c>
      <c r="N56" s="28" t="s">
        <v>51</v>
      </c>
      <c r="O56" s="56">
        <v>1</v>
      </c>
      <c r="P56" s="56">
        <v>1</v>
      </c>
      <c r="Q56" s="30">
        <v>5.34</v>
      </c>
      <c r="R56" s="30">
        <v>3</v>
      </c>
      <c r="S56" s="30">
        <v>6</v>
      </c>
      <c r="T56" s="30">
        <v>0.46700000000000003</v>
      </c>
      <c r="U56" s="30">
        <v>0.20591999999999999</v>
      </c>
      <c r="V56" s="30">
        <v>0.84960999999999998</v>
      </c>
      <c r="W56" s="30">
        <v>0.17968999999999999</v>
      </c>
      <c r="X56" s="30">
        <v>0.35937999999999998</v>
      </c>
      <c r="Y56" s="30" t="s">
        <v>42</v>
      </c>
      <c r="Z56" s="30">
        <v>5.36</v>
      </c>
      <c r="AA56" s="30">
        <v>6</v>
      </c>
      <c r="AB56" s="30">
        <v>3</v>
      </c>
      <c r="AC56" s="30">
        <v>0.10406</v>
      </c>
      <c r="AD56" s="30">
        <v>4.7099999999999998E-3</v>
      </c>
      <c r="AE56" s="30">
        <v>8.2030000000000006E-2</v>
      </c>
      <c r="AF56" s="30">
        <v>0.93554999999999999</v>
      </c>
      <c r="AG56" s="30">
        <v>0.16406000000000001</v>
      </c>
      <c r="AH56" s="30" t="s">
        <v>42</v>
      </c>
      <c r="AI56" s="30">
        <v>5.29</v>
      </c>
      <c r="AJ56" s="30">
        <v>7</v>
      </c>
      <c r="AK56" s="30">
        <v>2</v>
      </c>
      <c r="AL56" s="30">
        <v>3.0040000000000001E-2</v>
      </c>
      <c r="AM56" s="30">
        <v>0</v>
      </c>
      <c r="AN56" s="31">
        <v>4.8799999999999998E-3</v>
      </c>
      <c r="AO56" s="30">
        <v>0.99707000000000001</v>
      </c>
      <c r="AP56" s="30">
        <v>9.7699999999999992E-3</v>
      </c>
      <c r="AQ56" s="30" t="s">
        <v>42</v>
      </c>
      <c r="AR56" s="30">
        <v>5.34</v>
      </c>
      <c r="AS56" s="30">
        <v>9</v>
      </c>
      <c r="AT56" s="30">
        <v>0</v>
      </c>
      <c r="AU56" s="30">
        <v>2.9999999999999997E-4</v>
      </c>
      <c r="AV56" s="30">
        <v>0</v>
      </c>
      <c r="AW56" s="31">
        <v>9.7999999999999997E-4</v>
      </c>
      <c r="AX56" s="30">
        <v>1</v>
      </c>
      <c r="AY56" s="30">
        <v>1.9499999999999999E-3</v>
      </c>
      <c r="AZ56" s="30" t="s">
        <v>42</v>
      </c>
      <c r="BA56" s="30" t="s">
        <v>73</v>
      </c>
    </row>
    <row r="57" spans="1:62" x14ac:dyDescent="0.2">
      <c r="K57" s="1"/>
      <c r="L57" s="51"/>
      <c r="M57" s="52"/>
    </row>
    <row r="58" spans="1:62" x14ac:dyDescent="0.2">
      <c r="A58" s="19" t="s">
        <v>201</v>
      </c>
      <c r="K58" s="1"/>
      <c r="L58" s="51"/>
      <c r="M58" s="52"/>
    </row>
    <row r="59" spans="1:62" x14ac:dyDescent="0.2">
      <c r="A59" s="25">
        <v>41</v>
      </c>
      <c r="B59" s="2" t="s">
        <v>202</v>
      </c>
      <c r="C59" s="18" t="s">
        <v>48</v>
      </c>
      <c r="D59" s="25" t="s">
        <v>203</v>
      </c>
      <c r="E59" s="25" t="s">
        <v>185</v>
      </c>
      <c r="F59" s="25">
        <v>30</v>
      </c>
      <c r="G59" s="25">
        <v>12</v>
      </c>
      <c r="H59" s="25"/>
      <c r="I59" s="25"/>
      <c r="J59" s="25">
        <v>12</v>
      </c>
      <c r="K59" s="1">
        <v>1</v>
      </c>
      <c r="L59" s="26" t="s">
        <v>50</v>
      </c>
      <c r="M59" s="27">
        <f t="shared" ref="M59:M68" si="5">F59*J59</f>
        <v>360</v>
      </c>
      <c r="N59" s="28" t="s">
        <v>51</v>
      </c>
      <c r="O59" s="28">
        <v>1</v>
      </c>
      <c r="P59" s="28">
        <v>1</v>
      </c>
      <c r="Q59" s="29">
        <v>7.03</v>
      </c>
      <c r="R59" s="29">
        <v>5</v>
      </c>
      <c r="S59" s="29">
        <v>7</v>
      </c>
      <c r="T59" s="30">
        <v>0.60136000000000001</v>
      </c>
      <c r="U59" s="30">
        <v>0.24865000000000001</v>
      </c>
      <c r="V59" s="30">
        <v>0.80981000000000003</v>
      </c>
      <c r="W59" s="30">
        <v>0.21190999999999999</v>
      </c>
      <c r="X59" s="30">
        <v>0.42382999999999998</v>
      </c>
      <c r="Y59" s="30" t="s">
        <v>42</v>
      </c>
      <c r="Z59" s="30">
        <v>7.11</v>
      </c>
      <c r="AA59" s="30">
        <v>7</v>
      </c>
      <c r="AB59" s="30">
        <v>5</v>
      </c>
      <c r="AC59" s="29">
        <v>0.17202999999999999</v>
      </c>
      <c r="AD59" s="29">
        <v>0.11416</v>
      </c>
      <c r="AE59" s="29">
        <v>0.19019</v>
      </c>
      <c r="AF59" s="29">
        <v>0.83031999999999995</v>
      </c>
      <c r="AG59" s="29">
        <v>0.38036999999999999</v>
      </c>
      <c r="AH59" s="30" t="s">
        <v>42</v>
      </c>
      <c r="AI59" s="29">
        <v>7.16</v>
      </c>
      <c r="AJ59" s="29">
        <v>8</v>
      </c>
      <c r="AK59" s="29">
        <v>4</v>
      </c>
      <c r="AL59" s="29">
        <v>6.0359999999999997E-2</v>
      </c>
      <c r="AM59" s="29">
        <v>5.4000000000000001E-4</v>
      </c>
      <c r="AN59" s="37">
        <v>4.614E-2</v>
      </c>
      <c r="AO59" s="29">
        <v>0.96143000000000001</v>
      </c>
      <c r="AP59" s="29">
        <v>9.2289999999999997E-2</v>
      </c>
      <c r="AQ59" s="30" t="s">
        <v>42</v>
      </c>
      <c r="AR59" s="29">
        <v>7.11</v>
      </c>
      <c r="AS59" s="29">
        <v>8</v>
      </c>
      <c r="AT59" s="29">
        <v>4</v>
      </c>
      <c r="AU59" s="29">
        <v>6.368E-2</v>
      </c>
      <c r="AV59" s="29">
        <v>1.0000000000000001E-5</v>
      </c>
      <c r="AW59" s="37">
        <v>2.6120000000000001E-2</v>
      </c>
      <c r="AX59" s="29">
        <v>0.97875999999999996</v>
      </c>
      <c r="AY59" s="29">
        <v>5.2249999999999998E-2</v>
      </c>
      <c r="AZ59" s="30" t="s">
        <v>42</v>
      </c>
      <c r="BA59" s="30" t="s">
        <v>73</v>
      </c>
    </row>
    <row r="60" spans="1:62" x14ac:dyDescent="0.2">
      <c r="A60" s="25">
        <v>42</v>
      </c>
      <c r="B60" s="2" t="s">
        <v>204</v>
      </c>
      <c r="C60" s="18" t="s">
        <v>65</v>
      </c>
      <c r="D60" s="25" t="s">
        <v>161</v>
      </c>
      <c r="E60" s="25" t="s">
        <v>185</v>
      </c>
      <c r="F60" s="25">
        <v>146</v>
      </c>
      <c r="G60" s="25">
        <v>9</v>
      </c>
      <c r="H60" s="25"/>
      <c r="I60" s="25"/>
      <c r="J60" s="25">
        <v>8</v>
      </c>
      <c r="K60" s="1">
        <v>1</v>
      </c>
      <c r="L60" s="35" t="s">
        <v>205</v>
      </c>
      <c r="M60" s="27">
        <f t="shared" si="5"/>
        <v>1168</v>
      </c>
      <c r="N60" s="28" t="s">
        <v>51</v>
      </c>
      <c r="O60" s="28">
        <v>1</v>
      </c>
      <c r="P60" s="28">
        <v>1</v>
      </c>
      <c r="Q60" s="29">
        <v>4.68</v>
      </c>
      <c r="R60" s="29">
        <v>0</v>
      </c>
      <c r="S60" s="29">
        <v>8</v>
      </c>
      <c r="T60" s="30">
        <v>1.3639999999999999E-2</v>
      </c>
      <c r="U60" s="30">
        <v>3.3500000000000001E-3</v>
      </c>
      <c r="V60" s="30">
        <v>1</v>
      </c>
      <c r="W60" s="31">
        <v>1.9499999999999999E-3</v>
      </c>
      <c r="X60" s="30">
        <v>3.9100000000000003E-3</v>
      </c>
      <c r="Y60" s="30" t="s">
        <v>42</v>
      </c>
      <c r="Z60" s="30">
        <v>4.8</v>
      </c>
      <c r="AA60" s="30">
        <v>2</v>
      </c>
      <c r="AB60" s="30">
        <v>6</v>
      </c>
      <c r="AC60" s="29">
        <v>0.31457000000000002</v>
      </c>
      <c r="AD60" s="29">
        <v>0.12411</v>
      </c>
      <c r="AE60" s="29">
        <v>0.96289000000000002</v>
      </c>
      <c r="AF60" s="29">
        <v>9.7659999999999997E-2</v>
      </c>
      <c r="AG60" s="29">
        <v>0.19531000000000001</v>
      </c>
      <c r="AH60" s="30" t="s">
        <v>42</v>
      </c>
      <c r="AI60" s="29">
        <v>4.7300000000000004</v>
      </c>
      <c r="AJ60" s="29">
        <v>5</v>
      </c>
      <c r="AK60" s="29">
        <v>3</v>
      </c>
      <c r="AL60" s="29">
        <v>0.18682000000000001</v>
      </c>
      <c r="AM60" s="29">
        <v>0.24615999999999999</v>
      </c>
      <c r="AN60" s="29">
        <v>0.32030999999999998</v>
      </c>
      <c r="AO60" s="29">
        <v>0.72655999999999998</v>
      </c>
      <c r="AP60" s="29">
        <v>0.64063000000000003</v>
      </c>
      <c r="AQ60" s="30" t="s">
        <v>42</v>
      </c>
      <c r="AR60" s="29">
        <v>4.74</v>
      </c>
      <c r="AS60" s="29">
        <v>5</v>
      </c>
      <c r="AT60" s="29">
        <v>3</v>
      </c>
      <c r="AU60" s="29">
        <v>0.18529000000000001</v>
      </c>
      <c r="AV60" s="29">
        <v>8.3700000000000007E-3</v>
      </c>
      <c r="AW60" s="37">
        <v>3.7109999999999997E-2</v>
      </c>
      <c r="AX60" s="29">
        <v>0.97265999999999997</v>
      </c>
      <c r="AY60" s="29">
        <v>7.4219999999999994E-2</v>
      </c>
      <c r="AZ60" s="30" t="s">
        <v>42</v>
      </c>
      <c r="BA60" s="30" t="s">
        <v>52</v>
      </c>
    </row>
    <row r="61" spans="1:62" s="25" customFormat="1" x14ac:dyDescent="0.2">
      <c r="A61" s="25">
        <v>43</v>
      </c>
      <c r="B61" s="2" t="s">
        <v>206</v>
      </c>
      <c r="C61" s="18" t="s">
        <v>84</v>
      </c>
      <c r="D61" s="25" t="s">
        <v>85</v>
      </c>
      <c r="E61" s="25" t="s">
        <v>173</v>
      </c>
      <c r="F61" s="25">
        <v>108</v>
      </c>
      <c r="G61" s="25">
        <v>13</v>
      </c>
      <c r="J61" s="25">
        <v>13</v>
      </c>
      <c r="K61" s="25">
        <v>1</v>
      </c>
      <c r="L61" s="26" t="s">
        <v>60</v>
      </c>
      <c r="M61" s="27">
        <f t="shared" si="5"/>
        <v>1404</v>
      </c>
      <c r="N61" s="28" t="s">
        <v>51</v>
      </c>
      <c r="O61" s="28">
        <v>1</v>
      </c>
      <c r="P61" s="28">
        <v>1</v>
      </c>
      <c r="Q61" s="29">
        <v>7.79</v>
      </c>
      <c r="R61" s="29">
        <v>3</v>
      </c>
      <c r="S61" s="29">
        <v>10</v>
      </c>
      <c r="T61" s="30">
        <v>0.16755999999999999</v>
      </c>
      <c r="U61" s="30">
        <v>3.3029999999999997E-2</v>
      </c>
      <c r="V61" s="30">
        <v>0.98668999999999996</v>
      </c>
      <c r="W61" s="31">
        <v>1.636E-2</v>
      </c>
      <c r="X61" s="30">
        <v>3.2710000000000003E-2</v>
      </c>
      <c r="Y61" s="30" t="s">
        <v>42</v>
      </c>
      <c r="Z61" s="30">
        <v>7.69</v>
      </c>
      <c r="AA61" s="30">
        <v>6</v>
      </c>
      <c r="AB61" s="30">
        <v>7</v>
      </c>
      <c r="AC61" s="29">
        <v>0.45086999999999999</v>
      </c>
      <c r="AD61" s="29">
        <v>0.10727</v>
      </c>
      <c r="AE61" s="29">
        <v>0.36768000000000001</v>
      </c>
      <c r="AF61" s="29">
        <v>0.65759000000000001</v>
      </c>
      <c r="AG61" s="29">
        <v>0.73534999999999995</v>
      </c>
      <c r="AH61" s="30" t="s">
        <v>42</v>
      </c>
      <c r="AI61" s="29">
        <v>7.64</v>
      </c>
      <c r="AJ61" s="29">
        <v>12</v>
      </c>
      <c r="AK61" s="29">
        <v>1</v>
      </c>
      <c r="AL61" s="29">
        <v>1.9000000000000001E-4</v>
      </c>
      <c r="AM61" s="29">
        <v>0</v>
      </c>
      <c r="AN61" s="37">
        <v>1.5299999999999999E-3</v>
      </c>
      <c r="AO61" s="29">
        <v>0.99883999999999995</v>
      </c>
      <c r="AP61" s="29">
        <v>3.0500000000000002E-3</v>
      </c>
      <c r="AQ61" s="30" t="s">
        <v>42</v>
      </c>
      <c r="AR61" s="29">
        <v>7.63</v>
      </c>
      <c r="AS61" s="29">
        <v>12</v>
      </c>
      <c r="AT61" s="29">
        <v>1</v>
      </c>
      <c r="AU61" s="29">
        <v>2.0000000000000001E-4</v>
      </c>
      <c r="AV61" s="29">
        <v>0</v>
      </c>
      <c r="AW61" s="37">
        <v>1.8000000000000001E-4</v>
      </c>
      <c r="AX61" s="29">
        <v>0.99987999999999999</v>
      </c>
      <c r="AY61" s="29">
        <v>3.6999999999999999E-4</v>
      </c>
      <c r="AZ61" s="30" t="s">
        <v>42</v>
      </c>
      <c r="BA61" s="30" t="s">
        <v>73</v>
      </c>
    </row>
    <row r="62" spans="1:62" s="25" customFormat="1" x14ac:dyDescent="0.2">
      <c r="A62" s="25">
        <v>44</v>
      </c>
      <c r="B62" s="2" t="s">
        <v>207</v>
      </c>
      <c r="C62" s="18" t="s">
        <v>95</v>
      </c>
      <c r="D62" s="25" t="s">
        <v>96</v>
      </c>
      <c r="E62" s="25" t="s">
        <v>185</v>
      </c>
      <c r="F62" s="25">
        <v>763</v>
      </c>
      <c r="G62" s="25">
        <v>18</v>
      </c>
      <c r="J62" s="25">
        <v>18</v>
      </c>
      <c r="K62" s="25">
        <v>1</v>
      </c>
      <c r="L62" s="26" t="s">
        <v>208</v>
      </c>
      <c r="M62" s="27">
        <f t="shared" si="5"/>
        <v>13734</v>
      </c>
      <c r="N62" s="28" t="s">
        <v>51</v>
      </c>
      <c r="O62" s="28">
        <v>1</v>
      </c>
      <c r="P62" s="28">
        <v>1</v>
      </c>
      <c r="Q62" s="29">
        <v>7.93</v>
      </c>
      <c r="R62" s="29">
        <v>1</v>
      </c>
      <c r="S62" s="29">
        <v>17</v>
      </c>
      <c r="T62" s="30">
        <v>1.0000000000000001E-5</v>
      </c>
      <c r="U62" s="30">
        <v>0</v>
      </c>
      <c r="V62" s="30">
        <v>0.99999000000000005</v>
      </c>
      <c r="W62" s="31">
        <v>1.0000000000000001E-5</v>
      </c>
      <c r="X62" s="30">
        <v>2.0000000000000002E-5</v>
      </c>
      <c r="Y62" s="30" t="s">
        <v>42</v>
      </c>
      <c r="Z62" s="30">
        <v>8.9</v>
      </c>
      <c r="AA62" s="30">
        <v>4</v>
      </c>
      <c r="AB62" s="30">
        <v>14</v>
      </c>
      <c r="AC62" s="29">
        <v>1.204E-2</v>
      </c>
      <c r="AD62" s="29">
        <v>1.9000000000000001E-4</v>
      </c>
      <c r="AE62" s="29">
        <v>0.99978999999999996</v>
      </c>
      <c r="AF62" s="37">
        <v>2.5999999999999998E-4</v>
      </c>
      <c r="AG62" s="29">
        <v>5.1999999999999995E-4</v>
      </c>
      <c r="AH62" s="30" t="s">
        <v>42</v>
      </c>
      <c r="AI62" s="29">
        <v>9.3699999999999992</v>
      </c>
      <c r="AJ62" s="29">
        <v>6</v>
      </c>
      <c r="AK62" s="29">
        <v>12</v>
      </c>
      <c r="AL62" s="29">
        <v>0.15284</v>
      </c>
      <c r="AM62" s="29">
        <v>3.8879999999999998E-2</v>
      </c>
      <c r="AN62" s="29">
        <v>0.92923999999999995</v>
      </c>
      <c r="AO62" s="29">
        <v>7.7020000000000005E-2</v>
      </c>
      <c r="AP62" s="29">
        <v>0.15404999999999999</v>
      </c>
      <c r="AQ62" s="30" t="s">
        <v>42</v>
      </c>
      <c r="AR62" s="29">
        <v>9.3699999999999992</v>
      </c>
      <c r="AS62" s="29">
        <v>6</v>
      </c>
      <c r="AT62" s="29">
        <v>12</v>
      </c>
      <c r="AU62" s="29">
        <v>0.15262000000000001</v>
      </c>
      <c r="AV62" s="29">
        <v>0.26504</v>
      </c>
      <c r="AW62" s="29">
        <v>0.73868999999999996</v>
      </c>
      <c r="AX62" s="29">
        <v>0.27544000000000002</v>
      </c>
      <c r="AY62" s="29">
        <v>0.55086999999999997</v>
      </c>
      <c r="AZ62" s="30" t="s">
        <v>42</v>
      </c>
      <c r="BA62" s="29" t="s">
        <v>97</v>
      </c>
    </row>
    <row r="63" spans="1:62" x14ac:dyDescent="0.2">
      <c r="A63" s="25">
        <v>45</v>
      </c>
      <c r="B63" s="2" t="s">
        <v>209</v>
      </c>
      <c r="C63" s="18" t="s">
        <v>111</v>
      </c>
      <c r="D63" s="25" t="s">
        <v>106</v>
      </c>
      <c r="E63" s="25" t="s">
        <v>173</v>
      </c>
      <c r="F63" s="25">
        <v>254</v>
      </c>
      <c r="G63" s="25">
        <v>9</v>
      </c>
      <c r="H63" s="25"/>
      <c r="I63" s="25"/>
      <c r="J63" s="25">
        <v>9</v>
      </c>
      <c r="K63" s="1">
        <v>1</v>
      </c>
      <c r="L63" s="26" t="s">
        <v>112</v>
      </c>
      <c r="M63" s="27">
        <f t="shared" si="5"/>
        <v>2286</v>
      </c>
      <c r="N63" s="28" t="s">
        <v>51</v>
      </c>
      <c r="O63" s="28">
        <v>1</v>
      </c>
      <c r="P63" s="28">
        <v>1</v>
      </c>
      <c r="Q63" s="29">
        <v>4.8600000000000003</v>
      </c>
      <c r="R63" s="29">
        <v>0</v>
      </c>
      <c r="S63" s="29">
        <v>8</v>
      </c>
      <c r="T63" s="30">
        <v>1.8610000000000002E-2</v>
      </c>
      <c r="U63" s="30">
        <v>2.0899999999999998E-3</v>
      </c>
      <c r="V63" s="30">
        <v>1</v>
      </c>
      <c r="W63" s="31">
        <v>1.9499999999999999E-3</v>
      </c>
      <c r="X63" s="30">
        <v>3.9100000000000003E-3</v>
      </c>
      <c r="Y63" s="30" t="s">
        <v>42</v>
      </c>
      <c r="Z63" s="30">
        <v>4.74</v>
      </c>
      <c r="AA63" s="30">
        <v>3</v>
      </c>
      <c r="AB63" s="30">
        <v>5</v>
      </c>
      <c r="AC63" s="29">
        <v>0.57662000000000002</v>
      </c>
      <c r="AD63" s="29">
        <v>0.21203</v>
      </c>
      <c r="AE63" s="29">
        <v>0.76953000000000005</v>
      </c>
      <c r="AF63" s="29">
        <v>0.27344000000000002</v>
      </c>
      <c r="AG63" s="29">
        <v>0.54688000000000003</v>
      </c>
      <c r="AH63" s="30" t="s">
        <v>42</v>
      </c>
      <c r="AI63" s="29">
        <v>4.57</v>
      </c>
      <c r="AJ63" s="29">
        <v>5</v>
      </c>
      <c r="AK63" s="29">
        <v>3</v>
      </c>
      <c r="AL63" s="29">
        <v>0.22151999999999999</v>
      </c>
      <c r="AM63" s="29">
        <v>1.959E-2</v>
      </c>
      <c r="AN63" s="29">
        <v>0.23047000000000001</v>
      </c>
      <c r="AO63" s="29">
        <v>0.80859000000000003</v>
      </c>
      <c r="AP63" s="29">
        <v>0.46094000000000002</v>
      </c>
      <c r="AQ63" s="30" t="s">
        <v>42</v>
      </c>
      <c r="AR63" s="29">
        <v>4.6900000000000004</v>
      </c>
      <c r="AS63" s="29">
        <v>6</v>
      </c>
      <c r="AT63" s="29">
        <v>2</v>
      </c>
      <c r="AU63" s="29">
        <v>5.9029999999999999E-2</v>
      </c>
      <c r="AV63" s="29">
        <v>0</v>
      </c>
      <c r="AW63" s="37">
        <v>1.367E-2</v>
      </c>
      <c r="AX63" s="29">
        <v>0.99023000000000005</v>
      </c>
      <c r="AY63" s="29">
        <v>2.734E-2</v>
      </c>
      <c r="AZ63" s="30" t="s">
        <v>42</v>
      </c>
      <c r="BA63" s="30" t="s">
        <v>52</v>
      </c>
    </row>
    <row r="64" spans="1:62" x14ac:dyDescent="0.2">
      <c r="A64" s="25">
        <v>46</v>
      </c>
      <c r="B64" s="2" t="s">
        <v>210</v>
      </c>
      <c r="C64" s="25" t="s">
        <v>115</v>
      </c>
      <c r="D64" s="25" t="s">
        <v>106</v>
      </c>
      <c r="E64" s="25" t="s">
        <v>173</v>
      </c>
      <c r="F64" s="25">
        <v>57</v>
      </c>
      <c r="G64" s="25">
        <v>14</v>
      </c>
      <c r="H64" s="25"/>
      <c r="I64" s="25"/>
      <c r="J64" s="25">
        <v>13</v>
      </c>
      <c r="K64" s="1">
        <v>1</v>
      </c>
      <c r="L64" s="35" t="s">
        <v>211</v>
      </c>
      <c r="M64" s="27">
        <f t="shared" si="5"/>
        <v>741</v>
      </c>
      <c r="N64" s="28" t="s">
        <v>51</v>
      </c>
      <c r="O64" s="28">
        <v>1</v>
      </c>
      <c r="P64" s="28">
        <v>1</v>
      </c>
      <c r="Q64" s="29">
        <v>7.8</v>
      </c>
      <c r="R64" s="29">
        <v>3</v>
      </c>
      <c r="S64" s="29">
        <v>10</v>
      </c>
      <c r="T64" s="30">
        <v>0.16874</v>
      </c>
      <c r="U64" s="30">
        <v>4.3249999999999997E-2</v>
      </c>
      <c r="V64" s="30">
        <v>0.98926000000000003</v>
      </c>
      <c r="W64" s="31">
        <v>1.3310000000000001E-2</v>
      </c>
      <c r="X64" s="30">
        <v>2.6610000000000002E-2</v>
      </c>
      <c r="Y64" s="30" t="s">
        <v>42</v>
      </c>
      <c r="Z64" s="30">
        <v>7.68</v>
      </c>
      <c r="AA64" s="30">
        <v>9</v>
      </c>
      <c r="AB64" s="30">
        <v>4</v>
      </c>
      <c r="AC64" s="29">
        <v>3.7560000000000003E-2</v>
      </c>
      <c r="AD64" s="29">
        <v>0.21287</v>
      </c>
      <c r="AE64" s="29">
        <v>0.22742000000000001</v>
      </c>
      <c r="AF64" s="29">
        <v>0.79285000000000005</v>
      </c>
      <c r="AG64" s="29">
        <v>0.45483000000000001</v>
      </c>
      <c r="AH64" s="30" t="s">
        <v>42</v>
      </c>
      <c r="AI64" s="29">
        <v>7.63</v>
      </c>
      <c r="AJ64" s="29">
        <v>10</v>
      </c>
      <c r="AK64" s="29">
        <v>3</v>
      </c>
      <c r="AL64" s="29">
        <v>1.009E-2</v>
      </c>
      <c r="AM64" s="29">
        <v>1.2999999999999999E-4</v>
      </c>
      <c r="AN64" s="37">
        <v>1.074E-2</v>
      </c>
      <c r="AO64" s="29">
        <v>0.99573</v>
      </c>
      <c r="AP64" s="29">
        <v>2.1479999999999999E-2</v>
      </c>
      <c r="AQ64" s="30" t="s">
        <v>42</v>
      </c>
      <c r="AR64" s="29">
        <v>7.6</v>
      </c>
      <c r="AS64" s="29">
        <v>11</v>
      </c>
      <c r="AT64" s="29">
        <v>2</v>
      </c>
      <c r="AU64" s="29">
        <v>1.91E-3</v>
      </c>
      <c r="AV64" s="29">
        <v>0</v>
      </c>
      <c r="AW64" s="37">
        <v>8.4999999999999995E-4</v>
      </c>
      <c r="AX64" s="29">
        <v>0.99939</v>
      </c>
      <c r="AY64" s="29">
        <v>1.7099999999999999E-3</v>
      </c>
      <c r="AZ64" s="30" t="s">
        <v>42</v>
      </c>
      <c r="BA64" s="30" t="s">
        <v>73</v>
      </c>
    </row>
    <row r="65" spans="1:53" s="25" customFormat="1" x14ac:dyDescent="0.2">
      <c r="A65" s="25">
        <v>47</v>
      </c>
      <c r="B65" s="2" t="s">
        <v>212</v>
      </c>
      <c r="C65" s="18" t="s">
        <v>119</v>
      </c>
      <c r="D65" s="25" t="s">
        <v>106</v>
      </c>
      <c r="E65" s="25" t="s">
        <v>173</v>
      </c>
      <c r="F65" s="25">
        <v>107</v>
      </c>
      <c r="G65" s="25">
        <v>10</v>
      </c>
      <c r="J65" s="25">
        <v>10</v>
      </c>
      <c r="K65" s="25">
        <v>1</v>
      </c>
      <c r="L65" s="26" t="s">
        <v>120</v>
      </c>
      <c r="M65" s="27">
        <f t="shared" si="5"/>
        <v>1070</v>
      </c>
      <c r="N65" s="28" t="s">
        <v>51</v>
      </c>
      <c r="O65" s="28">
        <v>1</v>
      </c>
      <c r="P65" s="28">
        <v>1</v>
      </c>
      <c r="Q65" s="29">
        <v>6.04</v>
      </c>
      <c r="R65" s="29">
        <v>1</v>
      </c>
      <c r="S65" s="29">
        <v>9</v>
      </c>
      <c r="T65" s="30">
        <v>4.8529999999999997E-2</v>
      </c>
      <c r="U65" s="30">
        <v>9.4500000000000001E-3</v>
      </c>
      <c r="V65" s="30">
        <v>0.99512</v>
      </c>
      <c r="W65" s="31">
        <v>6.8399999999999997E-3</v>
      </c>
      <c r="X65" s="30">
        <v>1.367E-2</v>
      </c>
      <c r="Y65" s="30" t="s">
        <v>42</v>
      </c>
      <c r="Z65" s="30">
        <v>5.85</v>
      </c>
      <c r="AA65" s="30">
        <v>5</v>
      </c>
      <c r="AB65" s="30">
        <v>5</v>
      </c>
      <c r="AC65" s="29">
        <v>0.40489999999999998</v>
      </c>
      <c r="AD65" s="29">
        <v>0.14699999999999999</v>
      </c>
      <c r="AE65" s="29">
        <v>0.46094000000000002</v>
      </c>
      <c r="AF65" s="29">
        <v>0.57715000000000005</v>
      </c>
      <c r="AG65" s="29">
        <v>0.92188000000000003</v>
      </c>
      <c r="AH65" s="30" t="s">
        <v>42</v>
      </c>
      <c r="AI65" s="29">
        <v>5.83</v>
      </c>
      <c r="AJ65" s="29">
        <v>8</v>
      </c>
      <c r="AK65" s="29">
        <v>2</v>
      </c>
      <c r="AL65" s="29">
        <v>1.6140000000000002E-2</v>
      </c>
      <c r="AM65" s="29">
        <v>0</v>
      </c>
      <c r="AN65" s="37">
        <v>1.6109999999999999E-2</v>
      </c>
      <c r="AO65" s="29">
        <v>0.98778999999999995</v>
      </c>
      <c r="AP65" s="29">
        <v>3.2230000000000002E-2</v>
      </c>
      <c r="AQ65" s="30" t="s">
        <v>42</v>
      </c>
      <c r="AR65" s="29">
        <v>5.89</v>
      </c>
      <c r="AS65" s="29">
        <v>9</v>
      </c>
      <c r="AT65" s="29">
        <v>1</v>
      </c>
      <c r="AU65" s="29">
        <v>2.0999999999999999E-3</v>
      </c>
      <c r="AV65" s="29">
        <v>0</v>
      </c>
      <c r="AW65" s="37">
        <v>1.4599999999999999E-3</v>
      </c>
      <c r="AX65" s="29">
        <v>0.99902000000000002</v>
      </c>
      <c r="AY65" s="29">
        <v>2.9299999999999999E-3</v>
      </c>
      <c r="AZ65" s="30" t="s">
        <v>42</v>
      </c>
      <c r="BA65" s="30" t="s">
        <v>73</v>
      </c>
    </row>
    <row r="66" spans="1:53" s="25" customFormat="1" x14ac:dyDescent="0.2">
      <c r="A66" s="25">
        <v>48</v>
      </c>
      <c r="B66" s="2" t="s">
        <v>213</v>
      </c>
      <c r="C66" s="18" t="s">
        <v>123</v>
      </c>
      <c r="D66" s="25" t="s">
        <v>106</v>
      </c>
      <c r="E66" s="25" t="s">
        <v>173</v>
      </c>
      <c r="F66" s="25">
        <v>42</v>
      </c>
      <c r="G66" s="25">
        <v>9</v>
      </c>
      <c r="J66" s="25">
        <v>9</v>
      </c>
      <c r="K66" s="25">
        <v>1</v>
      </c>
      <c r="L66" s="26" t="s">
        <v>112</v>
      </c>
      <c r="M66" s="27">
        <f t="shared" si="5"/>
        <v>378</v>
      </c>
      <c r="N66" s="28" t="s">
        <v>51</v>
      </c>
      <c r="O66" s="28">
        <v>1</v>
      </c>
      <c r="P66" s="28">
        <v>1</v>
      </c>
      <c r="Q66" s="29">
        <v>5.37</v>
      </c>
      <c r="R66" s="29">
        <v>2</v>
      </c>
      <c r="S66" s="29">
        <v>7</v>
      </c>
      <c r="T66" s="30">
        <v>0.22459999999999999</v>
      </c>
      <c r="U66" s="30">
        <v>7.961E-2</v>
      </c>
      <c r="V66" s="30">
        <v>0.97558999999999996</v>
      </c>
      <c r="W66" s="30">
        <v>6.4449999999999993E-2</v>
      </c>
      <c r="X66" s="30">
        <v>0.12891</v>
      </c>
      <c r="Y66" s="30" t="s">
        <v>42</v>
      </c>
      <c r="Z66" s="30">
        <v>5.36</v>
      </c>
      <c r="AA66" s="30">
        <v>5</v>
      </c>
      <c r="AB66" s="30">
        <v>4</v>
      </c>
      <c r="AC66" s="29">
        <v>0.27660000000000001</v>
      </c>
      <c r="AD66" s="29">
        <v>0.21981999999999999</v>
      </c>
      <c r="AE66" s="29">
        <v>0.28516000000000002</v>
      </c>
      <c r="AF66" s="29">
        <v>0.75195000000000001</v>
      </c>
      <c r="AG66" s="29">
        <v>0.57030999999999998</v>
      </c>
      <c r="AH66" s="30" t="s">
        <v>42</v>
      </c>
      <c r="AI66" s="29">
        <v>5.31</v>
      </c>
      <c r="AJ66" s="29">
        <v>6</v>
      </c>
      <c r="AK66" s="29">
        <v>3</v>
      </c>
      <c r="AL66" s="29">
        <v>0.11038000000000001</v>
      </c>
      <c r="AM66" s="29">
        <v>1.5200000000000001E-3</v>
      </c>
      <c r="AN66" s="37">
        <v>2.4410000000000001E-2</v>
      </c>
      <c r="AO66" s="29">
        <v>0.98145000000000004</v>
      </c>
      <c r="AP66" s="29">
        <v>4.8829999999999998E-2</v>
      </c>
      <c r="AQ66" s="30" t="s">
        <v>42</v>
      </c>
      <c r="AR66" s="29">
        <v>5.41</v>
      </c>
      <c r="AS66" s="29">
        <v>7</v>
      </c>
      <c r="AT66" s="29">
        <v>2</v>
      </c>
      <c r="AU66" s="29">
        <v>2.4479999999999998E-2</v>
      </c>
      <c r="AV66" s="29">
        <v>1.0000000000000001E-5</v>
      </c>
      <c r="AW66" s="37">
        <v>6.8399999999999997E-3</v>
      </c>
      <c r="AX66" s="29">
        <v>0.99512</v>
      </c>
      <c r="AY66" s="29">
        <v>1.367E-2</v>
      </c>
      <c r="AZ66" s="30" t="s">
        <v>42</v>
      </c>
      <c r="BA66" s="30" t="s">
        <v>73</v>
      </c>
    </row>
    <row r="67" spans="1:53" s="25" customFormat="1" x14ac:dyDescent="0.2">
      <c r="A67" s="25">
        <v>49</v>
      </c>
      <c r="B67" s="2" t="s">
        <v>214</v>
      </c>
      <c r="C67" s="18" t="s">
        <v>129</v>
      </c>
      <c r="D67" s="25" t="s">
        <v>130</v>
      </c>
      <c r="E67" s="25" t="s">
        <v>185</v>
      </c>
      <c r="F67" s="25">
        <v>109</v>
      </c>
      <c r="G67" s="25">
        <v>8</v>
      </c>
      <c r="J67" s="25">
        <v>7</v>
      </c>
      <c r="K67" s="25">
        <v>1</v>
      </c>
      <c r="L67" s="26" t="s">
        <v>131</v>
      </c>
      <c r="M67" s="27">
        <f t="shared" si="5"/>
        <v>763</v>
      </c>
      <c r="N67" s="28" t="s">
        <v>51</v>
      </c>
      <c r="O67" s="28">
        <v>1</v>
      </c>
      <c r="P67" s="28">
        <v>1</v>
      </c>
      <c r="Q67" s="29">
        <v>4.26</v>
      </c>
      <c r="R67" s="29">
        <v>1</v>
      </c>
      <c r="S67" s="29">
        <v>6</v>
      </c>
      <c r="T67" s="30">
        <v>0.17063999999999999</v>
      </c>
      <c r="U67" s="30">
        <v>7.4859999999999996E-2</v>
      </c>
      <c r="V67" s="30">
        <v>0.94530999999999998</v>
      </c>
      <c r="W67" s="30">
        <v>0.14843999999999999</v>
      </c>
      <c r="X67" s="30">
        <v>0.29687999999999998</v>
      </c>
      <c r="Y67" s="30" t="s">
        <v>42</v>
      </c>
      <c r="Z67" s="30">
        <v>4.17</v>
      </c>
      <c r="AA67" s="30">
        <v>2</v>
      </c>
      <c r="AB67" s="30">
        <v>5</v>
      </c>
      <c r="AC67" s="29">
        <v>0.41149000000000002</v>
      </c>
      <c r="AD67" s="29">
        <v>9.7729999999999997E-2</v>
      </c>
      <c r="AE67" s="29">
        <v>0.76563000000000003</v>
      </c>
      <c r="AF67" s="29">
        <v>0.28905999999999998</v>
      </c>
      <c r="AG67" s="29">
        <v>0.57813000000000003</v>
      </c>
      <c r="AH67" s="30" t="s">
        <v>42</v>
      </c>
      <c r="AI67" s="29">
        <v>4.09</v>
      </c>
      <c r="AJ67" s="29">
        <v>4</v>
      </c>
      <c r="AK67" s="29">
        <v>3</v>
      </c>
      <c r="AL67" s="29">
        <v>0.32046000000000002</v>
      </c>
      <c r="AM67" s="29">
        <v>0</v>
      </c>
      <c r="AN67" s="29">
        <v>0.1875</v>
      </c>
      <c r="AO67" s="29">
        <v>0.85155999999999998</v>
      </c>
      <c r="AP67" s="29">
        <v>0.375</v>
      </c>
      <c r="AQ67" s="30" t="s">
        <v>42</v>
      </c>
      <c r="AR67" s="29">
        <v>4.07</v>
      </c>
      <c r="AS67" s="29">
        <v>6</v>
      </c>
      <c r="AT67" s="29">
        <v>1</v>
      </c>
      <c r="AU67" s="29">
        <v>2.419E-2</v>
      </c>
      <c r="AV67" s="29">
        <v>0</v>
      </c>
      <c r="AW67" s="37">
        <v>1.172E-2</v>
      </c>
      <c r="AX67" s="29">
        <v>0.99219000000000002</v>
      </c>
      <c r="AY67" s="29">
        <v>2.3439999999999999E-2</v>
      </c>
      <c r="AZ67" s="30" t="s">
        <v>42</v>
      </c>
      <c r="BA67" s="30" t="s">
        <v>52</v>
      </c>
    </row>
    <row r="68" spans="1:53" s="25" customFormat="1" x14ac:dyDescent="0.2">
      <c r="A68" s="25">
        <v>50</v>
      </c>
      <c r="B68" s="2" t="s">
        <v>215</v>
      </c>
      <c r="C68" s="18" t="s">
        <v>142</v>
      </c>
      <c r="D68" s="25" t="s">
        <v>143</v>
      </c>
      <c r="E68" s="25" t="s">
        <v>185</v>
      </c>
      <c r="F68" s="25">
        <v>148</v>
      </c>
      <c r="G68" s="25">
        <v>35</v>
      </c>
      <c r="J68" s="25">
        <v>32</v>
      </c>
      <c r="K68" s="25">
        <v>1</v>
      </c>
      <c r="L68" s="35" t="s">
        <v>144</v>
      </c>
      <c r="M68" s="27">
        <f t="shared" si="5"/>
        <v>4736</v>
      </c>
      <c r="N68" s="28" t="s">
        <v>51</v>
      </c>
      <c r="O68" s="34">
        <v>2</v>
      </c>
      <c r="P68" s="34">
        <v>2</v>
      </c>
      <c r="Q68" s="29">
        <v>13.81</v>
      </c>
      <c r="R68" s="29">
        <v>3</v>
      </c>
      <c r="S68" s="29">
        <v>29</v>
      </c>
      <c r="T68" s="30">
        <v>0</v>
      </c>
      <c r="U68" s="30">
        <v>0</v>
      </c>
      <c r="V68" s="30">
        <v>1</v>
      </c>
      <c r="W68" s="31">
        <v>0</v>
      </c>
      <c r="X68" s="30">
        <v>1</v>
      </c>
      <c r="Y68" s="30" t="s">
        <v>42</v>
      </c>
      <c r="Z68" s="30">
        <v>15.37</v>
      </c>
      <c r="AA68" s="30">
        <v>5</v>
      </c>
      <c r="AB68" s="30">
        <v>27</v>
      </c>
      <c r="AC68" s="29">
        <v>2.0000000000000002E-5</v>
      </c>
      <c r="AD68" s="29">
        <v>1.0000000000000001E-5</v>
      </c>
      <c r="AE68" s="29">
        <v>1</v>
      </c>
      <c r="AF68" s="37">
        <v>0</v>
      </c>
      <c r="AG68" s="29">
        <v>0</v>
      </c>
      <c r="AH68" s="30" t="s">
        <v>42</v>
      </c>
      <c r="AI68" s="29">
        <v>16.27</v>
      </c>
      <c r="AJ68" s="29">
        <v>5</v>
      </c>
      <c r="AK68" s="29">
        <v>27</v>
      </c>
      <c r="AL68" s="29">
        <v>6.9999999999999994E-5</v>
      </c>
      <c r="AM68" s="29">
        <v>1.15E-3</v>
      </c>
      <c r="AN68" s="29">
        <v>0.99951000000000001</v>
      </c>
      <c r="AO68" s="37">
        <v>5.2999999999999998E-4</v>
      </c>
      <c r="AP68" s="29">
        <v>1.06E-3</v>
      </c>
      <c r="AQ68" s="30" t="s">
        <v>42</v>
      </c>
      <c r="AR68" s="29">
        <v>16.59</v>
      </c>
      <c r="AS68" s="29">
        <v>6</v>
      </c>
      <c r="AT68" s="29">
        <v>26</v>
      </c>
      <c r="AU68" s="29">
        <v>4.6999999999999999E-4</v>
      </c>
      <c r="AV68" s="29">
        <v>5.1700000000000001E-3</v>
      </c>
      <c r="AW68" s="29">
        <v>0.99927999999999995</v>
      </c>
      <c r="AX68" s="37">
        <v>7.6999999999999996E-4</v>
      </c>
      <c r="AY68" s="29">
        <v>1.5499999999999999E-3</v>
      </c>
      <c r="AZ68" s="30" t="s">
        <v>42</v>
      </c>
      <c r="BA68" s="29" t="s">
        <v>145</v>
      </c>
    </row>
    <row r="69" spans="1:53" x14ac:dyDescent="0.2">
      <c r="A69" s="25"/>
      <c r="C69" s="18"/>
      <c r="D69" s="25"/>
      <c r="E69" s="25"/>
      <c r="F69" s="25"/>
      <c r="G69" s="25"/>
      <c r="H69" s="25"/>
      <c r="I69" s="25"/>
      <c r="J69" s="25"/>
    </row>
    <row r="70" spans="1:53" x14ac:dyDescent="0.2">
      <c r="A70" s="3" t="s">
        <v>216</v>
      </c>
    </row>
    <row r="71" spans="1:53" x14ac:dyDescent="0.2">
      <c r="A71" s="3" t="s">
        <v>217</v>
      </c>
    </row>
    <row r="72" spans="1:53" x14ac:dyDescent="0.2">
      <c r="A72" s="3" t="s">
        <v>218</v>
      </c>
    </row>
    <row r="73" spans="1:53" x14ac:dyDescent="0.2">
      <c r="A73" s="3" t="s">
        <v>219</v>
      </c>
    </row>
  </sheetData>
  <hyperlinks>
    <hyperlink ref="BI14" r:id="rId1"/>
    <hyperlink ref="BQ23" r:id="rId2" display="http://swfsc.noaa.gov/prd-sars.aspx?ParentMenuId=148"/>
  </hyperlinks>
  <pageMargins left="0.7" right="0.7" top="0.75" bottom="0.75" header="0.3" footer="0.3"/>
  <pageSetup paperSize="9" orientation="portrait" r:id="rId3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Species summary</vt:lpstr>
    </vt:vector>
  </TitlesOfParts>
  <Company>Office Black Edition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</dc:creator>
  <cp:lastModifiedBy>Microsoft Office User</cp:lastModifiedBy>
  <dcterms:created xsi:type="dcterms:W3CDTF">2015-10-21T13:05:46Z</dcterms:created>
  <dcterms:modified xsi:type="dcterms:W3CDTF">2016-03-21T17:42:17Z</dcterms:modified>
</cp:coreProperties>
</file>