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Misure\"/>
    </mc:Choice>
  </mc:AlternateContent>
  <xr:revisionPtr revIDLastSave="0" documentId="13_ncr:1_{B867051A-74FF-4BB6-B213-56736F839E16}" xr6:coauthVersionLast="46" xr6:coauthVersionMax="46" xr10:uidLastSave="{00000000-0000-0000-0000-000000000000}"/>
  <bookViews>
    <workbookView xWindow="240" yWindow="600" windowWidth="25155" windowHeight="13005" xr2:uid="{46896022-95E6-B643-BAAE-4082CEFBB1A4}"/>
  </bookViews>
  <sheets>
    <sheet name="Foglio1" sheetId="1" r:id="rId1"/>
  </sheets>
  <definedNames>
    <definedName name="_xlchart.v1.0" hidden="1">Foglio1!$H$2:$H$4</definedName>
    <definedName name="_xlchart.v1.1" hidden="1">Foglio1!$I$2:$I$4</definedName>
    <definedName name="_xlchart.v1.10" hidden="1">Foglio1!$L$6</definedName>
    <definedName name="_xlchart.v1.11" hidden="1">Foglio1!$M$6</definedName>
    <definedName name="_xlchart.v1.2" hidden="1">Foglio1!$J$2:$J$4</definedName>
    <definedName name="_xlchart.v1.3" hidden="1">Foglio1!$K$2:$K$4</definedName>
    <definedName name="_xlchart.v1.4" hidden="1">Foglio1!$L$6</definedName>
    <definedName name="_xlchart.v1.5" hidden="1">Foglio1!$M$6</definedName>
    <definedName name="_xlchart.v1.6" hidden="1">Foglio1!$H$2:$H$4</definedName>
    <definedName name="_xlchart.v1.7" hidden="1">Foglio1!$I$2:$I$4</definedName>
    <definedName name="_xlchart.v1.8" hidden="1">Foglio1!$J$2:$J$4</definedName>
    <definedName name="_xlchart.v1.9" hidden="1">Foglio1!$K$2:$K$4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Q3" i="1"/>
  <c r="R3" i="1"/>
  <c r="S3" i="1"/>
  <c r="T3" i="1"/>
  <c r="U3" i="1"/>
  <c r="R2" i="1"/>
  <c r="S2" i="1"/>
  <c r="T2" i="1"/>
  <c r="U2" i="1"/>
  <c r="Q2" i="1"/>
  <c r="I6" i="1" s="1"/>
  <c r="I8" i="1" s="1"/>
  <c r="I11" i="1" s="1"/>
  <c r="J6" i="1"/>
  <c r="J8" i="1" s="1"/>
  <c r="J11" i="1" s="1"/>
  <c r="H6" i="1"/>
  <c r="H8" i="1" s="1"/>
  <c r="H11" i="1" s="1"/>
  <c r="P3" i="1"/>
  <c r="P4" i="1"/>
  <c r="P2" i="1"/>
  <c r="M3" i="1"/>
  <c r="M4" i="1"/>
  <c r="L3" i="1"/>
  <c r="L4" i="1"/>
  <c r="L2" i="1"/>
  <c r="M2" i="1"/>
  <c r="H2" i="1"/>
  <c r="H3" i="1"/>
  <c r="I3" i="1"/>
  <c r="J3" i="1"/>
  <c r="K3" i="1"/>
  <c r="H4" i="1"/>
  <c r="I4" i="1"/>
  <c r="J4" i="1"/>
  <c r="K4" i="1"/>
  <c r="I2" i="1"/>
  <c r="J2" i="1"/>
  <c r="K2" i="1"/>
  <c r="M6" i="1" l="1"/>
  <c r="M8" i="1" s="1"/>
  <c r="M11" i="1" s="1"/>
  <c r="K6" i="1"/>
  <c r="K8" i="1" s="1"/>
  <c r="K11" i="1" s="1"/>
  <c r="L6" i="1"/>
  <c r="L8" i="1" s="1"/>
  <c r="L11" i="1" s="1"/>
</calcChain>
</file>

<file path=xl/sharedStrings.xml><?xml version="1.0" encoding="utf-8"?>
<sst xmlns="http://schemas.openxmlformats.org/spreadsheetml/2006/main" count="26" uniqueCount="16">
  <si>
    <t>Flessione plantare</t>
  </si>
  <si>
    <t>Flessione dorsale</t>
  </si>
  <si>
    <t>Rot laterale</t>
  </si>
  <si>
    <t>Rot mediale</t>
  </si>
  <si>
    <t>Media</t>
  </si>
  <si>
    <t>Inversione</t>
  </si>
  <si>
    <t>Eversione</t>
  </si>
  <si>
    <t>DX</t>
  </si>
  <si>
    <t>Proiezione perpendicolare</t>
  </si>
  <si>
    <t>Angolo medio</t>
  </si>
  <si>
    <t>Coppia</t>
  </si>
  <si>
    <t>Braccio</t>
  </si>
  <si>
    <t>Sx</t>
  </si>
  <si>
    <t>Sx:</t>
  </si>
  <si>
    <t>Inv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</si>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</sst>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</cx:chartData>
  <cx:chart>
    <cx:plotArea>
      <cx:plotAreaRegion>
        <cx:series layoutId="boxWhisker" uniqueId="{5E0C3F95-5854-964C-95AD-349F13B07EAA}" formatIdx="0">
          <cx:tx>
            <cx:txData>
              <cx:f/>
              <cx:v>Flessione plantare</cx:v>
            </cx:txData>
          </cx:tx>
          <cx:dataId val="0"/>
          <cx:layoutPr>
            <cx:visibility meanLine="1" meanMarker="1"/>
            <cx:statistics quartileMethod="inclusive"/>
          </cx:layoutPr>
        </cx:series>
        <cx:series layoutId="boxWhisker" uniqueId="{00000006-F1A6-5541-A78A-FC346C2E8BCA}" formatIdx="1">
          <cx:tx>
            <cx:txData>
              <cx:f/>
              <cx:v>Flessione dorsale</cx:v>
            </cx:txData>
          </cx:tx>
          <cx:dataId val="1"/>
          <cx:layoutPr>
            <cx:visibility meanLine="1" meanMarker="1"/>
            <cx:statistics quartileMethod="inclusive"/>
          </cx:layoutPr>
        </cx:series>
        <cx:series layoutId="boxWhisker" uniqueId="{00000007-F1A6-5541-A78A-FC346C2E8BCA}" formatIdx="2">
          <cx:tx>
            <cx:txData>
              <cx:f/>
              <cx:v>Rotazione laterale</cx:v>
            </cx:txData>
          </cx:tx>
          <cx:dataId val="2"/>
          <cx:layoutPr>
            <cx:visibility meanLine="1" meanMarker="1"/>
            <cx:statistics quartileMethod="inclusive"/>
          </cx:layoutPr>
        </cx:series>
        <cx:series layoutId="boxWhisker" uniqueId="{00000008-F1A6-5541-A78A-FC346C2E8BCA}" formatIdx="3">
          <cx:tx>
            <cx:txData>
              <cx:f/>
              <cx:v>Rotazione mediale</cx:v>
            </cx:txData>
          </cx:tx>
          <cx:dataId val="3"/>
          <cx:layoutPr>
            <cx:visibility meanLine="1" meanMarker="1"/>
            <cx:statistics quartileMethod="inclusive"/>
          </cx:layoutPr>
        </cx:series>
        <cx:series layoutId="boxWhisker" uniqueId="{00000000-AB92-894F-BFEA-678363F57DC2}">
          <cx:tx>
            <cx:txData>
              <cx:f/>
              <cx:v>Inversione</cx:v>
            </cx:txData>
          </cx:tx>
          <cx:dataId val="4"/>
          <cx:layoutPr>
            <cx:statistics quartileMethod="exclusive"/>
          </cx:layoutPr>
        </cx:series>
        <cx:series layoutId="boxWhisker" uniqueId="{00000001-AB92-894F-BFEA-678363F57DC2}">
          <cx:tx>
            <cx:txData>
              <cx:f/>
              <cx:v>Eversione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noFill/>
              </a:defRPr>
            </a:pPr>
            <a:endParaRPr lang="it-IT" sz="900" b="0" i="0" u="none" strike="noStrike" baseline="0">
              <a:noFill/>
              <a:latin typeface="Calibri" panose="020F0502020204030204"/>
            </a:endParaRPr>
          </a:p>
        </cx:txPr>
      </cx:axis>
      <cx:axis id="1">
        <cx:valScaling/>
        <cx:majorGridlines>
          <cx:spPr>
            <a:ln w="3175">
              <a:solidFill>
                <a:schemeClr val="bg2">
                  <a:lumMod val="25000"/>
                </a:schemeClr>
              </a:solidFill>
              <a:prstDash val="sysDot"/>
            </a:ln>
          </cx:spPr>
        </cx:majorGridlines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720055</xdr:colOff>
      <xdr:row>13</xdr:row>
      <xdr:rowOff>17828</xdr:rowOff>
    </xdr:from>
    <xdr:to>
      <xdr:col>12</xdr:col>
      <xdr:colOff>328569</xdr:colOff>
      <xdr:row>26</xdr:row>
      <xdr:rowOff>110340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9F4F04F0-3DA8-CA4B-8B52-BE19A0272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9255" y="2618153"/>
              <a:ext cx="6418889" cy="2692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A148A-4E46-47C3-9F1B-D612951109DF}" name="Tabella1" displayName="Tabella1" ref="G1:M11" totalsRowShown="0">
  <autoFilter ref="G1:M11" xr:uid="{680DFB8A-0B2A-4455-B6A9-BC58A3F284A6}"/>
  <tableColumns count="7">
    <tableColumn id="1" xr3:uid="{2F4537A4-09B5-42EA-9BE4-5D51A1D999F4}" name="DX"/>
    <tableColumn id="2" xr3:uid="{B5CF4D94-AC23-434C-9A81-5599384719A3}" name="Flessione plantare"/>
    <tableColumn id="3" xr3:uid="{8D20496B-79D1-4AF1-844E-0DD99460CC9F}" name="Flessione dorsale"/>
    <tableColumn id="4" xr3:uid="{261F332A-CFC4-4FB7-A09A-2FE8E3BFBC24}" name="Rot laterale"/>
    <tableColumn id="5" xr3:uid="{D19C39E3-8408-4468-BBC1-758273DCB3F8}" name="Rot mediale"/>
    <tableColumn id="6" xr3:uid="{6A9E2EDE-3CDD-4CF6-B010-06F1E1538DB1}" name="Inversione"/>
    <tableColumn id="7" xr3:uid="{FF66BA57-5099-47C4-880C-C86469C0E3E5}" name="Eversi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24044E-F759-4244-875C-CB88E42E5172}" name="Tabella2" displayName="Tabella2" ref="O1:U4" totalsRowShown="0">
  <autoFilter ref="O1:U4" xr:uid="{FE87298B-C5DC-406C-9EFF-23BACEDDEDC7}"/>
  <tableColumns count="7">
    <tableColumn id="1" xr3:uid="{EEC3EAEE-FC98-49F3-9F7D-D1DDB5DF60E1}" name="Sx"/>
    <tableColumn id="2" xr3:uid="{FEEE3FF3-195A-4677-A3AF-FD65284357B0}" name="Flessione plantare">
      <calculatedColumnFormula>A7*9.81</calculatedColumnFormula>
    </tableColumn>
    <tableColumn id="3" xr3:uid="{34EC6F50-855E-4CB0-9B2D-B972F64AA955}" name="Flessione dorsale">
      <calculatedColumnFormula>B7*9.81</calculatedColumnFormula>
    </tableColumn>
    <tableColumn id="4" xr3:uid="{9A3DB14A-52B2-4854-A68A-9C96460A5676}" name="Rot laterale">
      <calculatedColumnFormula>C7*9.81</calculatedColumnFormula>
    </tableColumn>
    <tableColumn id="5" xr3:uid="{557A47C6-274D-466E-B335-434FBD5382DF}" name="Rot mediale">
      <calculatedColumnFormula>D7*9.81</calculatedColumnFormula>
    </tableColumn>
    <tableColumn id="6" xr3:uid="{090CD7E6-4C67-4CA2-A2D3-57501FF3C625}" name="Inversione">
      <calculatedColumnFormula>E7*9.81</calculatedColumnFormula>
    </tableColumn>
    <tableColumn id="7" xr3:uid="{CAE8B5F8-AE43-496C-A9DE-CAC695779193}" name="Eversione">
      <calculatedColumnFormula>F7*9.81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BFDD-29C7-074F-BCCA-FBAACA299FDC}">
  <dimension ref="A1:U11"/>
  <sheetViews>
    <sheetView tabSelected="1" zoomScale="90" zoomScaleNormal="90" workbookViewId="0">
      <selection activeCell="G11" sqref="G11"/>
    </sheetView>
  </sheetViews>
  <sheetFormatPr defaultColWidth="11" defaultRowHeight="15.75" x14ac:dyDescent="0.25"/>
  <cols>
    <col min="7" max="7" width="22.125" customWidth="1"/>
    <col min="8" max="8" width="16.875" customWidth="1"/>
    <col min="9" max="9" width="16" customWidth="1"/>
    <col min="10" max="10" width="11.5" customWidth="1"/>
    <col min="11" max="11" width="11.875" customWidth="1"/>
    <col min="16" max="16" width="16.75" customWidth="1"/>
    <col min="17" max="17" width="15.875" customWidth="1"/>
    <col min="18" max="18" width="12.125" customWidth="1"/>
    <col min="19" max="19" width="12.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7</v>
      </c>
      <c r="H1" t="s">
        <v>0</v>
      </c>
      <c r="I1" t="s">
        <v>1</v>
      </c>
      <c r="J1" t="s">
        <v>2</v>
      </c>
      <c r="K1" t="s">
        <v>3</v>
      </c>
      <c r="L1" t="s">
        <v>5</v>
      </c>
      <c r="M1" t="s">
        <v>6</v>
      </c>
      <c r="O1" t="s">
        <v>12</v>
      </c>
      <c r="P1" t="s">
        <v>0</v>
      </c>
      <c r="Q1" t="s">
        <v>1</v>
      </c>
      <c r="R1" t="s">
        <v>2</v>
      </c>
      <c r="S1" t="s">
        <v>3</v>
      </c>
      <c r="T1" t="s">
        <v>5</v>
      </c>
      <c r="U1" t="s">
        <v>6</v>
      </c>
    </row>
    <row r="2" spans="1:21" x14ac:dyDescent="0.25">
      <c r="A2">
        <v>4.4550000000000001</v>
      </c>
      <c r="B2">
        <v>4.2030000000000003</v>
      </c>
      <c r="C2">
        <v>9.18</v>
      </c>
      <c r="D2">
        <v>6.0449999999999999</v>
      </c>
      <c r="E2">
        <v>4.33</v>
      </c>
      <c r="F2">
        <v>2.5</v>
      </c>
      <c r="H2">
        <f t="shared" ref="H2:K4" si="0">A2*9.81</f>
        <v>43.70355</v>
      </c>
      <c r="I2">
        <f t="shared" si="0"/>
        <v>41.231430000000003</v>
      </c>
      <c r="J2">
        <f t="shared" si="0"/>
        <v>90.055800000000005</v>
      </c>
      <c r="K2">
        <f t="shared" si="0"/>
        <v>59.301450000000003</v>
      </c>
      <c r="L2">
        <f t="shared" ref="L2:L4" si="1">E2*9.81</f>
        <v>42.4773</v>
      </c>
      <c r="M2">
        <f t="shared" ref="M2:M4" si="2">F2*9.81</f>
        <v>24.525000000000002</v>
      </c>
      <c r="P2">
        <f t="shared" ref="P2:U4" si="3">A7*9.81</f>
        <v>53.170200000000001</v>
      </c>
      <c r="Q2">
        <f t="shared" si="3"/>
        <v>54.936</v>
      </c>
      <c r="R2">
        <f t="shared" si="3"/>
        <v>65.923199999999994</v>
      </c>
      <c r="S2">
        <f t="shared" si="3"/>
        <v>71.514899999999997</v>
      </c>
      <c r="T2">
        <f t="shared" si="3"/>
        <v>38.455199999999998</v>
      </c>
      <c r="U2">
        <f t="shared" si="3"/>
        <v>25.898400000000002</v>
      </c>
    </row>
    <row r="3" spans="1:21" x14ac:dyDescent="0.25">
      <c r="A3">
        <v>5.7949999999999999</v>
      </c>
      <c r="B3">
        <v>10.4</v>
      </c>
      <c r="C3">
        <v>6.63</v>
      </c>
      <c r="D3">
        <v>8.2449999999999992</v>
      </c>
      <c r="E3">
        <v>3.15</v>
      </c>
      <c r="F3">
        <v>2.13</v>
      </c>
      <c r="H3">
        <f t="shared" si="0"/>
        <v>56.848950000000002</v>
      </c>
      <c r="I3">
        <f t="shared" si="0"/>
        <v>102.02400000000002</v>
      </c>
      <c r="J3">
        <f t="shared" si="0"/>
        <v>65.040300000000002</v>
      </c>
      <c r="K3">
        <f t="shared" si="0"/>
        <v>80.883449999999996</v>
      </c>
      <c r="L3">
        <f t="shared" si="1"/>
        <v>30.901500000000002</v>
      </c>
      <c r="M3">
        <f t="shared" si="2"/>
        <v>20.895299999999999</v>
      </c>
      <c r="P3">
        <f t="shared" si="3"/>
        <v>42.575400000000002</v>
      </c>
      <c r="Q3">
        <f t="shared" si="3"/>
        <v>52.091099999999997</v>
      </c>
      <c r="R3">
        <f t="shared" si="3"/>
        <v>79.559100000000001</v>
      </c>
      <c r="S3">
        <f t="shared" si="3"/>
        <v>71.613</v>
      </c>
      <c r="T3">
        <f t="shared" si="3"/>
        <v>32.863500000000002</v>
      </c>
      <c r="U3">
        <f t="shared" si="3"/>
        <v>30.999600000000004</v>
      </c>
    </row>
    <row r="4" spans="1:21" x14ac:dyDescent="0.25">
      <c r="A4">
        <v>5.7</v>
      </c>
      <c r="B4">
        <v>5.47</v>
      </c>
      <c r="C4">
        <v>8.0950000000000006</v>
      </c>
      <c r="D4">
        <v>9.4450000000000003</v>
      </c>
      <c r="E4">
        <v>3.37</v>
      </c>
      <c r="F4">
        <v>1.84</v>
      </c>
      <c r="H4">
        <f t="shared" si="0"/>
        <v>55.917000000000002</v>
      </c>
      <c r="I4">
        <f t="shared" si="0"/>
        <v>53.660699999999999</v>
      </c>
      <c r="J4">
        <f t="shared" si="0"/>
        <v>79.411950000000004</v>
      </c>
      <c r="K4">
        <f t="shared" si="0"/>
        <v>92.655450000000002</v>
      </c>
      <c r="L4">
        <f t="shared" si="1"/>
        <v>33.059699999999999</v>
      </c>
      <c r="M4">
        <f t="shared" si="2"/>
        <v>18.050400000000003</v>
      </c>
      <c r="P4">
        <f t="shared" si="3"/>
        <v>51.208199999999998</v>
      </c>
      <c r="Q4">
        <f t="shared" si="3"/>
        <v>68.964300000000009</v>
      </c>
      <c r="R4">
        <f t="shared" si="3"/>
        <v>76.223699999999994</v>
      </c>
      <c r="S4">
        <f t="shared" si="3"/>
        <v>74.654100000000014</v>
      </c>
      <c r="T4">
        <f t="shared" si="3"/>
        <v>31.784400000000005</v>
      </c>
      <c r="U4">
        <f t="shared" si="3"/>
        <v>21.582000000000004</v>
      </c>
    </row>
    <row r="6" spans="1:21" x14ac:dyDescent="0.25">
      <c r="A6" t="s">
        <v>13</v>
      </c>
      <c r="G6" t="s">
        <v>4</v>
      </c>
      <c r="H6">
        <f t="shared" ref="H6:M6" si="4">AVERAGE(H2:H4,P2:P4)</f>
        <v>50.570549999999997</v>
      </c>
      <c r="I6">
        <f t="shared" si="4"/>
        <v>62.151255000000013</v>
      </c>
      <c r="J6">
        <f t="shared" si="4"/>
        <v>76.035675000000012</v>
      </c>
      <c r="K6">
        <f t="shared" si="4"/>
        <v>75.103725000000011</v>
      </c>
      <c r="L6">
        <f t="shared" si="4"/>
        <v>34.9236</v>
      </c>
      <c r="M6">
        <f t="shared" si="4"/>
        <v>23.658450000000002</v>
      </c>
    </row>
    <row r="7" spans="1:21" x14ac:dyDescent="0.25">
      <c r="A7">
        <v>5.42</v>
      </c>
      <c r="B7">
        <v>5.6</v>
      </c>
      <c r="C7">
        <v>6.72</v>
      </c>
      <c r="D7">
        <v>7.29</v>
      </c>
      <c r="E7">
        <v>3.92</v>
      </c>
      <c r="F7">
        <v>2.64</v>
      </c>
    </row>
    <row r="8" spans="1:21" x14ac:dyDescent="0.25">
      <c r="A8">
        <v>4.34</v>
      </c>
      <c r="B8">
        <v>5.31</v>
      </c>
      <c r="C8">
        <v>8.11</v>
      </c>
      <c r="D8">
        <v>7.3</v>
      </c>
      <c r="E8">
        <v>3.35</v>
      </c>
      <c r="F8">
        <v>3.16</v>
      </c>
      <c r="G8" t="s">
        <v>8</v>
      </c>
      <c r="H8">
        <f>H6/COS(RADIANS(H9))</f>
        <v>55.356358654003962</v>
      </c>
      <c r="I8">
        <f t="shared" ref="I8:M8" si="5">I6/COS(RADIANS(I9))</f>
        <v>83.63276291411195</v>
      </c>
      <c r="J8">
        <f t="shared" si="5"/>
        <v>109.45765319110637</v>
      </c>
      <c r="K8">
        <f t="shared" si="5"/>
        <v>90.591461094501497</v>
      </c>
      <c r="L8">
        <f t="shared" si="5"/>
        <v>37.164918854839762</v>
      </c>
      <c r="M8">
        <f t="shared" si="5"/>
        <v>33.45810085472575</v>
      </c>
    </row>
    <row r="9" spans="1:21" x14ac:dyDescent="0.25">
      <c r="A9">
        <v>5.22</v>
      </c>
      <c r="B9">
        <v>7.03</v>
      </c>
      <c r="C9">
        <v>7.77</v>
      </c>
      <c r="D9">
        <v>7.61</v>
      </c>
      <c r="E9">
        <v>3.24</v>
      </c>
      <c r="F9">
        <v>2.2000000000000002</v>
      </c>
      <c r="G9" t="s">
        <v>9</v>
      </c>
      <c r="H9">
        <v>24</v>
      </c>
      <c r="I9">
        <v>42</v>
      </c>
      <c r="J9">
        <v>46</v>
      </c>
      <c r="K9">
        <v>34</v>
      </c>
      <c r="L9">
        <v>20</v>
      </c>
      <c r="M9">
        <v>45</v>
      </c>
    </row>
    <row r="10" spans="1:21" x14ac:dyDescent="0.25">
      <c r="G10" t="s">
        <v>11</v>
      </c>
      <c r="H10">
        <v>0.12</v>
      </c>
      <c r="I10">
        <v>0.12</v>
      </c>
      <c r="J10">
        <v>0.12</v>
      </c>
      <c r="K10">
        <v>0.12</v>
      </c>
      <c r="L10">
        <v>4.4999999999999998E-2</v>
      </c>
      <c r="M10">
        <v>4.4999999999999998E-2</v>
      </c>
    </row>
    <row r="11" spans="1:21" x14ac:dyDescent="0.25">
      <c r="G11" t="s">
        <v>10</v>
      </c>
      <c r="H11">
        <f>H8*H10</f>
        <v>6.6427630384804752</v>
      </c>
      <c r="I11">
        <f t="shared" ref="I11:M11" si="6">I8*I10</f>
        <v>10.035931549693434</v>
      </c>
      <c r="J11">
        <f t="shared" si="6"/>
        <v>13.134918382932764</v>
      </c>
      <c r="K11">
        <f t="shared" si="6"/>
        <v>10.87097533134018</v>
      </c>
      <c r="L11">
        <f t="shared" si="6"/>
        <v>1.6724213484677892</v>
      </c>
      <c r="M11">
        <f t="shared" si="6"/>
        <v>1.5056145384626587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Alessandro Mastrofini</cp:lastModifiedBy>
  <dcterms:created xsi:type="dcterms:W3CDTF">2020-12-22T23:10:40Z</dcterms:created>
  <dcterms:modified xsi:type="dcterms:W3CDTF">2021-01-11T20:27:13Z</dcterms:modified>
</cp:coreProperties>
</file>