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ringkasan" sheetId="1" r:id="rId4"/>
    <sheet name="kwitansi" sheetId="2" r:id="rId5"/>
    <sheet name="pajak" sheetId="3" r:id="rId6"/>
  </sheets>
  <definedNames>
    <definedName name="_xlnm.Print_Area" localSheetId="0">'ringkasan'!$B$3:$Q$66</definedName>
    <definedName name="_xlnm.Print_Area" localSheetId="1">'kwitansi'!$B$2:$L$64</definedName>
    <definedName name="_xlnm.Print_Area" localSheetId="2">'pajak'!$B$3:$L$31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<sst xmlns="http://schemas.openxmlformats.org/spreadsheetml/2006/main" uniqueCount="135">
  <si>
    <t>RINGKASAN KONTRAK JASA PERENCANAAN KONSULTAN YANG</t>
  </si>
  <si>
    <t>HARGANYA MENGGUNAKAN BIAYA PERSONAL (BILLING RATE)</t>
  </si>
  <si>
    <t>SKPD</t>
  </si>
  <si>
    <t>:</t>
  </si>
  <si>
    <t xml:space="preserve">Dinas Perumahan Rakyat, Kawasan Permukiman dan Cipta Karya </t>
  </si>
  <si>
    <t>Provinsi Jawa Timur</t>
  </si>
  <si>
    <t>Kode Rekening</t>
  </si>
  <si>
    <t>5 2 2 21 02 (10335003)</t>
  </si>
  <si>
    <t xml:space="preserve">Program </t>
  </si>
  <si>
    <t>Program Pengembangan Kinerja Pengelolaan Air Minum dan Sanitasi</t>
  </si>
  <si>
    <t>Kegiatan</t>
  </si>
  <si>
    <t>Penyelenggaraan Sistem Penyediaan Air Minum</t>
  </si>
  <si>
    <t>Jumlah biaya</t>
  </si>
  <si>
    <t>Rp.</t>
  </si>
  <si>
    <t>Untuk Pembayaran</t>
  </si>
  <si>
    <t>Pekerjaan Penyusunan FS Intake Kawasan Kali Rejoso Pasuruan</t>
  </si>
  <si>
    <t>Rekening Bank</t>
  </si>
  <si>
    <t>PT. Bank Jatim Cabang Utama Surabaya</t>
  </si>
  <si>
    <t>No.</t>
  </si>
  <si>
    <t>0011238467</t>
  </si>
  <si>
    <t>Nama Penyedia Barang/Jasa</t>
  </si>
  <si>
    <t>CV. GRIYA TEKNIKA</t>
  </si>
  <si>
    <t>Kualifikasi</t>
  </si>
  <si>
    <t xml:space="preserve">               ( Kecil/Besar)*</t>
  </si>
  <si>
    <t>Alamat</t>
  </si>
  <si>
    <t>Jl. Garuda V No. 9 Perumahan Rewwin, Waru - Sidoarjo</t>
  </si>
  <si>
    <t>Nama Direktur</t>
  </si>
  <si>
    <t>AGUS CAHYANTO</t>
  </si>
  <si>
    <t>Surat Perjanjian</t>
  </si>
  <si>
    <t>Tgl.</t>
  </si>
  <si>
    <t>13 Oktober 2020</t>
  </si>
  <si>
    <t>690/ 19670 /105.4/2020</t>
  </si>
  <si>
    <t>Surat Perintah Mulai Kerja</t>
  </si>
  <si>
    <t>690/ 19671 /105.4/2020</t>
  </si>
  <si>
    <t xml:space="preserve">Batas Akhir Penyelesaian Pek. </t>
  </si>
  <si>
    <t>11 November 2020</t>
  </si>
  <si>
    <t>Masa Pemeliharaan :  180 hari</t>
  </si>
  <si>
    <t xml:space="preserve"> </t>
  </si>
  <si>
    <t>D  E N D A</t>
  </si>
  <si>
    <t xml:space="preserve">Per - hari :   </t>
  </si>
  <si>
    <t>‰</t>
  </si>
  <si>
    <t>/ Rp. ………….</t>
  </si>
  <si>
    <t>Ditetapkan :…………………</t>
  </si>
  <si>
    <t>hari sebesar  :</t>
  </si>
  <si>
    <t xml:space="preserve">Addendum </t>
  </si>
  <si>
    <t>Perihal Addendum</t>
  </si>
  <si>
    <t>S P M</t>
  </si>
  <si>
    <t>1. Tgl 21-11-2007</t>
  </si>
  <si>
    <t>No.    316</t>
  </si>
  <si>
    <t>Sebesar</t>
  </si>
  <si>
    <t>Rp.    56.189.460,00</t>
  </si>
  <si>
    <t>2. Tgl.13-12-2007</t>
  </si>
  <si>
    <t>No.    477</t>
  </si>
  <si>
    <t>Rp.  224.757.840,00</t>
  </si>
  <si>
    <t>3. Tgl.</t>
  </si>
  <si>
    <t>4. Tgl.</t>
  </si>
  <si>
    <t>5. Tgl.</t>
  </si>
  <si>
    <t>Catatan :</t>
  </si>
  <si>
    <t>1.</t>
  </si>
  <si>
    <t>Kep.  Persetujuan Penetapan Pemenang</t>
  </si>
  <si>
    <t xml:space="preserve">Tgl.  </t>
  </si>
  <si>
    <t>27 November 2020</t>
  </si>
  <si>
    <t xml:space="preserve">No.  </t>
  </si>
  <si>
    <t>690/ 19135 /105.4/2020</t>
  </si>
  <si>
    <t>2.</t>
  </si>
  <si>
    <t>Kep. Penunjukkan Pelaksanaan Pekerjaan</t>
  </si>
  <si>
    <t>690/ 19319 /105.4/2020</t>
  </si>
  <si>
    <t>3.</t>
  </si>
  <si>
    <t>Jam. Pelaks. dari Asuransi/Bank …………</t>
  </si>
  <si>
    <t xml:space="preserve">Tgl. </t>
  </si>
  <si>
    <t xml:space="preserve">No. </t>
  </si>
  <si>
    <t xml:space="preserve">Rp. </t>
  </si>
  <si>
    <t>4.</t>
  </si>
  <si>
    <t>Bank Garansi Uang Muka</t>
  </si>
  <si>
    <t>5.</t>
  </si>
  <si>
    <t xml:space="preserve"> Bila Pembayaran sesuai Progres dilapangan</t>
  </si>
  <si>
    <t>Pembayaran menurut perjanjian</t>
  </si>
  <si>
    <t>Realisasi Pembayaran</t>
  </si>
  <si>
    <t>SP2D</t>
  </si>
  <si>
    <t>Pembay. Angs.</t>
  </si>
  <si>
    <t>Prosentase</t>
  </si>
  <si>
    <t>Jumlah Uang</t>
  </si>
  <si>
    <t>Tanggal</t>
  </si>
  <si>
    <t>Nomor</t>
  </si>
  <si>
    <t>Jumlah uang</t>
  </si>
  <si>
    <t>Ket</t>
  </si>
  <si>
    <t>ke</t>
  </si>
  <si>
    <t>%</t>
  </si>
  <si>
    <t>Pek Selesai</t>
  </si>
  <si>
    <t>I</t>
  </si>
  <si>
    <t>Laporan Pendahuluan</t>
  </si>
  <si>
    <t>II</t>
  </si>
  <si>
    <t>Laporan Akhir</t>
  </si>
  <si>
    <t xml:space="preserve"> Jumlah </t>
  </si>
  <si>
    <t xml:space="preserve">           Surabaya,                                    </t>
  </si>
  <si>
    <t>Mengetahui :</t>
  </si>
  <si>
    <t>KUASA PENGGUNA ANGGARAN</t>
  </si>
  <si>
    <t>Ir. Rr. DAHLIA ERAWATI, MM, MT.</t>
  </si>
  <si>
    <t>NIP. 19650427 199303  2 004</t>
  </si>
  <si>
    <t xml:space="preserve">                                          * Coret yang tidak perlu</t>
  </si>
  <si>
    <t>K W I T A N S I</t>
  </si>
  <si>
    <t>Sudah terima dari</t>
  </si>
  <si>
    <t>KEPALA DINAS PERUMAHAN RAKYAT, KAWASAN PERMUKIMAN DAN CIPTA KARYA</t>
  </si>
  <si>
    <t>PROVINSI JAWA TIMUR</t>
  </si>
  <si>
    <t>( Sembilan Puluh Delapan Juta Dua Puluh Empat Ribu Rupiah )</t>
  </si>
  <si>
    <t>Buat Pembayaran</t>
  </si>
  <si>
    <t>Pembayaran 100% Pekerjaan Penyusunan FS Intake Kawasan Kali Rejoso Pasuruan, Sesuai Surat Perintah Kerja Nomor : 690/ 19670 /105.4/2020, Tanggal : 13 Oktober 2020</t>
  </si>
  <si>
    <t xml:space="preserve">Sesuai Surat Perintah Kerja Nomor : </t>
  </si>
  <si>
    <t>Terbilang</t>
  </si>
  <si>
    <t>Lunas dibayar :</t>
  </si>
  <si>
    <t xml:space="preserve">Surabaya, </t>
  </si>
  <si>
    <t>Setuju di bayar :</t>
  </si>
  <si>
    <t>Tgl</t>
  </si>
  <si>
    <t>Kuasa Pengguna Anggaran</t>
  </si>
  <si>
    <t>Bendahara Pengeluaran Pembantu</t>
  </si>
  <si>
    <t>Yang menerima :</t>
  </si>
  <si>
    <t>RITA DAHLIANA</t>
  </si>
  <si>
    <t>NIP. 19650505 198603 2 028</t>
  </si>
  <si>
    <t>Direktur</t>
  </si>
  <si>
    <t>DAFTAR PERHITUNGAN PPH PASAL 23</t>
  </si>
  <si>
    <t>SPP Tanggal</t>
  </si>
  <si>
    <t>NAMA REKANAN</t>
  </si>
  <si>
    <t>NPWP</t>
  </si>
  <si>
    <t>02.287.640.0-643.000</t>
  </si>
  <si>
    <t>U r a i a n</t>
  </si>
  <si>
    <t>Kode Rekening : (10335003) 5 2 2 21 02</t>
  </si>
  <si>
    <t>PPh Pasal 23</t>
  </si>
  <si>
    <t>Harga Borongan/Barang/Jasa Keseluruhan</t>
  </si>
  <si>
    <t>=</t>
  </si>
  <si>
    <t>Penghasilan Netto</t>
  </si>
  <si>
    <t>100/110</t>
  </si>
  <si>
    <t>X</t>
  </si>
  <si>
    <t>PPh Pasal 23 yang dipungut</t>
  </si>
  <si>
    <t>Jumlah PPh Pasal 23 dibulatkan</t>
  </si>
  <si>
    <t>Surabaya,                       2020</t>
  </si>
</sst>
</file>

<file path=xl/styles.xml><?xml version="1.0" encoding="utf-8"?>
<styleSheet xmlns="http://schemas.openxmlformats.org/spreadsheetml/2006/main" xml:space="preserve">
  <numFmts count="3">
    <numFmt numFmtId="164" formatCode="_(* #,##0_);_(* \(#,##0\);_(* &quot;-&quot;_);_(@_)"/>
    <numFmt numFmtId="165" formatCode="_(* #,##0.00_);_(* \(#,##0.00\);_(* &quot;-&quot;??_);_(@_)"/>
    <numFmt numFmtId="166" formatCode="_(* #,##0.00_);_(* \(#,##0.00\);_(* &quot;-&quot;_);_(@_)"/>
  </numFmts>
  <fonts count="20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single"/>
      <sz val="10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0"/>
      <color rgb="FF000000"/>
      <name val="Tahoma"/>
    </font>
    <font>
      <b val="1"/>
      <i val="0"/>
      <strike val="0"/>
      <u val="single"/>
      <sz val="14"/>
      <color rgb="FF000000"/>
      <name val="Arial"/>
    </font>
    <font>
      <b val="1"/>
      <i val="0"/>
      <strike val="0"/>
      <u val="none"/>
      <sz val="10"/>
      <color rgb="FF000000"/>
      <name val="Tahoma"/>
    </font>
    <font>
      <b val="1"/>
      <i val="1"/>
      <strike val="0"/>
      <u val="none"/>
      <sz val="10"/>
      <color rgb="FF000000"/>
      <name val="Tahoma"/>
    </font>
    <font>
      <b val="1"/>
      <i val="0"/>
      <strike val="0"/>
      <u val="none"/>
      <sz val="12"/>
      <color rgb="FF000000"/>
      <name val="Arial"/>
    </font>
    <font>
      <b val="1"/>
      <i val="1"/>
      <strike val="0"/>
      <u val="none"/>
      <sz val="10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single"/>
      <sz val="10"/>
      <color rgb="FF000000"/>
      <name val="Tahoma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6"/>
      <color rgb="FF000000"/>
      <name val="Arial"/>
    </font>
    <font>
      <b val="0"/>
      <i val="0"/>
      <strike val="0"/>
      <u val="none"/>
      <sz val="12"/>
      <color rgb="FF000000"/>
      <name val="Tahoma"/>
    </font>
    <font>
      <b val="1"/>
      <i val="0"/>
      <strike val="0"/>
      <u val="none"/>
      <sz val="12"/>
      <color rgb="FF000000"/>
      <name val="Tahoma"/>
    </font>
    <font>
      <b val="1"/>
      <i val="0"/>
      <strike val="0"/>
      <u val="single"/>
      <sz val="12"/>
      <color rgb="FF000000"/>
      <name val="Tahoma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3">
    <border/>
    <border>
      <bottom style="dashed">
        <color rgb="FF000000"/>
      </bottom>
    </border>
    <border>
      <left style="thin">
        <color rgb="FF000000"/>
      </left>
      <top style="double">
        <color rgb="FF000000"/>
      </top>
    </border>
    <border>
      <top style="double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top style="double">
        <color rgb="FF000000"/>
      </top>
      <bottom style="thin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</borders>
  <cellStyleXfs count="1">
    <xf numFmtId="0" fontId="0" fillId="0" borderId="0"/>
  </cellStyleXfs>
  <cellXfs count="156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center" vertical="bottom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1" numFmtId="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center" vertical="bottom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center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0" borderId="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2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3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6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7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8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9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4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0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0" borderId="7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1" numFmtId="4" fillId="0" borderId="10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0" borderId="7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11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0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0" borderId="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0" borderId="11" applyFont="0" applyNumberFormat="0" applyFill="0" applyBorder="1" applyAlignment="1" applyProtection="true">
      <alignment horizontal="general" vertical="center" textRotation="0" wrapText="false" shrinkToFit="false"/>
      <protection hidden="false"/>
    </xf>
    <xf xfId="0" fontId="4" numFmtId="0" fillId="0" borderId="1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4" fillId="0" borderId="10" applyFont="1" applyNumberFormat="1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0" numFmtId="4" fillId="0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5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5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0" numFmtId="0" fillId="0" borderId="13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9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4" fillId="0" borderId="1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6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6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5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6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8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8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9" numFmtId="4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0" numFmtId="164" fillId="0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0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0" applyFont="1" applyNumberFormat="0" applyFill="0" applyBorder="0" applyAlignment="1" applyProtection="true">
      <alignment horizontal="justify" vertical="top" textRotation="0" wrapText="false" shrinkToFit="false"/>
      <protection hidden="false"/>
    </xf>
    <xf xfId="0" fontId="1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0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4" numFmtId="0" fillId="0" borderId="1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4" numFmtId="0" fillId="0" borderId="9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4" numFmtId="0" fillId="0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center" vertical="bottom" textRotation="0" wrapText="false" shrinkToFit="false"/>
      <protection hidden="false"/>
    </xf>
    <xf xfId="0" fontId="5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center" vertical="bottom" textRotation="0" wrapText="false" shrinkToFit="false"/>
      <protection hidden="false"/>
    </xf>
    <xf xfId="0" fontId="0" numFmtId="0" fillId="0" borderId="6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0" borderId="8" applyFont="0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0" borderId="6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0" borderId="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4" fillId="0" borderId="19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1" numFmtId="4" fillId="0" borderId="5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0" borderId="6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8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1" numFmtId="0" fillId="0" borderId="1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0" borderId="1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0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0" borderId="5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0" borderId="20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center" vertical="bottom" textRotation="0" wrapText="false" shrinkToFit="false"/>
      <protection hidden="false"/>
    </xf>
    <xf xfId="0" fontId="0" numFmtId="0" fillId="0" borderId="14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11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10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1" numFmtId="0" fillId="0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0" borderId="1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0" fillId="0" borderId="1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4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0" borderId="17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19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9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5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18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4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4" fillId="0" borderId="17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4" fillId="0" borderId="18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4" fillId="0" borderId="19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4" fillId="0" borderId="9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4" fillId="0" borderId="4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4" fillId="0" borderId="5" applyFont="0" applyNumberFormat="1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2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3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13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21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22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13" numFmtId="0" fillId="0" borderId="9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13" numFmtId="0" fillId="0" borderId="4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11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12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10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17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18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19" applyFont="0" applyNumberFormat="0" applyFill="0" applyBorder="1" applyAlignment="1" applyProtection="true">
      <alignment horizontal="center" vertical="bottom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0" numFmtId="15" fillId="0" borderId="0" applyFont="0" applyNumberFormat="1" applyFill="0" applyBorder="0" applyAlignment="1" applyProtection="true">
      <alignment horizontal="left" vertical="bottom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left" vertical="bottom" textRotation="0" wrapText="true" shrinkToFit="false"/>
      <protection hidden="false"/>
    </xf>
    <xf xfId="0" fontId="1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6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" numFmtId="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7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9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4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0" applyFont="1" applyNumberFormat="0" applyFill="0" applyBorder="0" applyAlignment="1" applyProtection="true">
      <alignment horizontal="justify" vertical="top" textRotation="0" wrapText="true" shrinkToFit="false"/>
      <protection hidden="false"/>
    </xf>
    <xf xfId="0" fontId="11" numFmtId="165" fillId="0" borderId="0" applyFont="1" applyNumberFormat="1" applyFill="0" applyBorder="0" applyAlignment="1" applyProtection="true">
      <alignment horizontal="center" vertical="bottom" textRotation="0" wrapText="false" shrinkToFit="false"/>
      <protection hidden="false"/>
    </xf>
    <xf xfId="0" fontId="7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7" numFmtId="0" fillId="0" borderId="0" applyFont="1" applyNumberFormat="0" applyFill="0" applyBorder="0" applyAlignment="1" applyProtection="true">
      <alignment horizontal="justify" vertical="top" textRotation="0" wrapText="true" shrinkToFit="false"/>
      <protection hidden="false"/>
    </xf>
    <xf xfId="0" fontId="11" numFmtId="165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7" numFmtId="0" fillId="0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5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5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6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7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8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7" numFmtId="0" fillId="0" borderId="0" applyFont="1" applyNumberFormat="0" applyFill="0" applyBorder="0" applyAlignment="1" applyProtection="true">
      <alignment horizontal="left" vertical="top" textRotation="0" wrapText="true" shrinkToFit="false"/>
      <protection hidden="false"/>
    </xf>
    <xf xfId="0" fontId="17" numFmtId="166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17" numFmtId="166" fillId="0" borderId="0" applyFont="1" applyNumberFormat="1" applyFill="0" applyBorder="0" applyAlignment="1" applyProtection="true">
      <alignment horizontal="center" vertical="bottom" textRotation="0" wrapText="false" shrinkToFit="false"/>
      <protection hidden="false"/>
    </xf>
    <xf xfId="0" fontId="17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7" numFmtId="9" fillId="0" borderId="0" applyFont="1" applyNumberFormat="1" applyFill="0" applyBorder="0" applyAlignment="1" applyProtection="true">
      <alignment horizontal="center" vertical="bottom" textRotation="0" wrapText="false" shrinkToFit="false"/>
      <protection hidden="false"/>
    </xf>
    <xf xfId="0" fontId="19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17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68"/>
  <sheetViews>
    <sheetView tabSelected="0" workbookViewId="0" showGridLines="true" showRowColHeaders="1">
      <selection activeCell="H10" sqref="H10"/>
    </sheetView>
  </sheetViews>
  <sheetFormatPr customHeight="true" defaultRowHeight="12.75" outlineLevelRow="0" outlineLevelCol="0"/>
  <cols>
    <col min="2" max="2" width="5.85546875" customWidth="true" style="0"/>
    <col min="3" max="3" width="2" customWidth="true" style="0"/>
    <col min="4" max="4" width="4.85546875" customWidth="true" style="0"/>
    <col min="5" max="5" width="16.5703125" customWidth="true" style="0"/>
    <col min="6" max="6" width="1.85546875" customWidth="true" style="0"/>
    <col min="7" max="7" width="3.5703125" customWidth="true" style="0"/>
    <col min="8" max="8" width="13.7109375" customWidth="true" style="0"/>
    <col min="9" max="9" width="4.140625" customWidth="true" style="0"/>
    <col min="10" max="10" width="6.5703125" customWidth="true" style="0"/>
    <col min="11" max="11" width="9.140625" customWidth="true" style="0"/>
    <col min="12" max="12" width="4.140625" customWidth="true" style="0"/>
    <col min="13" max="13" width="4.7109375" customWidth="true" style="0"/>
    <col min="14" max="14" width="3.28515625" customWidth="true" style="0"/>
    <col min="15" max="15" width="6.5703125" customWidth="true" style="0"/>
    <col min="16" max="16" width="5.5703125" customWidth="true" style="0"/>
    <col min="17" max="17" width="8.7109375" customWidth="true" style="0"/>
  </cols>
  <sheetData>
    <row r="1" spans="1:18" customHeight="1" ht="6.75">
      <c r="B1" s="1"/>
      <c r="C1" s="1"/>
      <c r="D1" s="1"/>
    </row>
    <row r="2" spans="1:18" customHeight="1" ht="10.5">
      <c r="B2" s="1"/>
      <c r="C2" s="1"/>
      <c r="D2" s="1"/>
    </row>
    <row r="3" spans="1:18" customHeight="1" ht="12.75">
      <c r="B3" s="1"/>
      <c r="P3" s="129"/>
      <c r="Q3" s="129"/>
    </row>
    <row r="4" spans="1:18" customHeight="1" ht="12.75">
      <c r="P4" s="42"/>
      <c r="Q4" s="42"/>
    </row>
    <row r="5" spans="1:18" customHeight="1" ht="18">
      <c r="B5" s="130" t="s">
        <v>0</v>
      </c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</row>
    <row r="6" spans="1:18" customHeight="1" ht="18">
      <c r="B6" s="130" t="s">
        <v>1</v>
      </c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</row>
    <row r="7" spans="1:18" customHeight="1" ht="1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8" customHeight="1" ht="12.75">
      <c r="B8" t="s">
        <v>2</v>
      </c>
      <c r="F8" s="3" t="s">
        <v>3</v>
      </c>
      <c r="G8" s="4" t="s">
        <v>4</v>
      </c>
      <c r="H8" s="5"/>
      <c r="I8" s="5"/>
      <c r="J8" s="5"/>
      <c r="K8" s="5"/>
      <c r="L8" s="5"/>
      <c r="M8" s="5"/>
      <c r="N8" s="5"/>
      <c r="O8" s="5"/>
      <c r="P8" s="5"/>
      <c r="Q8" s="5"/>
    </row>
    <row r="9" spans="1:18" customHeight="1" ht="12.75">
      <c r="F9" s="3"/>
      <c r="G9" s="4" t="s">
        <v>5</v>
      </c>
      <c r="H9" s="5"/>
      <c r="I9" s="5"/>
      <c r="J9" s="5"/>
      <c r="K9" s="5"/>
      <c r="L9" s="5"/>
      <c r="M9" s="5"/>
      <c r="N9" s="5"/>
      <c r="O9" s="5"/>
      <c r="P9" s="5"/>
      <c r="Q9" s="5"/>
    </row>
    <row r="10" spans="1:18" customHeight="1" ht="12.75">
      <c r="B10" s="6" t="s">
        <v>6</v>
      </c>
      <c r="C10" s="6"/>
      <c r="F10" s="3" t="s">
        <v>3</v>
      </c>
      <c r="G10" s="7" t="s">
        <v>7</v>
      </c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8" customHeight="1" ht="12.75">
      <c r="B11" s="6" t="s">
        <v>8</v>
      </c>
      <c r="C11" s="6"/>
      <c r="F11" s="6" t="s">
        <v>3</v>
      </c>
      <c r="G11" s="7" t="s">
        <v>9</v>
      </c>
      <c r="H11" s="5"/>
      <c r="I11" s="5"/>
      <c r="J11" s="5"/>
      <c r="K11" s="5"/>
      <c r="L11" s="5"/>
      <c r="M11" s="5"/>
      <c r="N11" s="5"/>
      <c r="O11" s="5"/>
      <c r="P11" s="5"/>
    </row>
    <row r="12" spans="1:18" customHeight="1" ht="12.75">
      <c r="B12" s="6" t="s">
        <v>10</v>
      </c>
      <c r="C12" s="6"/>
      <c r="F12" s="6" t="s">
        <v>3</v>
      </c>
      <c r="G12" s="7" t="s">
        <v>11</v>
      </c>
      <c r="H12" s="5"/>
      <c r="I12" s="5"/>
      <c r="J12" s="5"/>
      <c r="K12" s="5"/>
      <c r="L12" s="5"/>
      <c r="M12" s="5"/>
      <c r="N12" s="5"/>
      <c r="O12" s="5"/>
      <c r="P12" s="5"/>
    </row>
    <row r="13" spans="1:18" customHeight="1" ht="12.75">
      <c r="B13" t="s">
        <v>12</v>
      </c>
      <c r="F13" s="3" t="s">
        <v>3</v>
      </c>
      <c r="G13" s="8" t="s">
        <v>13</v>
      </c>
      <c r="H13" s="9">
        <v>98024000</v>
      </c>
      <c r="I13" s="131"/>
      <c r="J13" s="131"/>
      <c r="K13" s="131"/>
      <c r="L13" s="5"/>
      <c r="M13" s="5"/>
      <c r="N13" s="5"/>
      <c r="O13" s="5"/>
      <c r="P13" s="5"/>
      <c r="Q13" s="5"/>
    </row>
    <row r="14" spans="1:18" customHeight="1" ht="12.75">
      <c r="B14" t="s">
        <v>14</v>
      </c>
      <c r="F14" s="3" t="s">
        <v>3</v>
      </c>
      <c r="G14" s="125" t="s">
        <v>15</v>
      </c>
      <c r="H14" s="125"/>
      <c r="I14" s="125"/>
      <c r="J14" s="125"/>
      <c r="K14" s="125"/>
      <c r="L14" s="125"/>
      <c r="M14" s="125"/>
      <c r="N14" s="125"/>
      <c r="O14" s="125"/>
      <c r="P14" s="125"/>
      <c r="Q14" s="125"/>
    </row>
    <row r="15" spans="1:18" customHeight="1" ht="12.75"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8" customHeight="1" ht="12.75">
      <c r="B16" s="143" t="s">
        <v>16</v>
      </c>
      <c r="C16" s="143"/>
      <c r="D16" s="143"/>
      <c r="E16" s="143"/>
      <c r="F16" s="3" t="s">
        <v>3</v>
      </c>
      <c r="G16" s="10" t="s">
        <v>17</v>
      </c>
      <c r="H16" s="5"/>
      <c r="I16" s="5"/>
      <c r="J16" s="5"/>
      <c r="K16" s="5"/>
      <c r="L16" s="5"/>
      <c r="M16" s="5" t="s">
        <v>18</v>
      </c>
      <c r="N16" s="126" t="s">
        <v>19</v>
      </c>
      <c r="O16" s="126"/>
      <c r="P16" s="126"/>
      <c r="Q16" s="5"/>
    </row>
    <row r="17" spans="1:18" customHeight="1" ht="12.75">
      <c r="B17" t="s">
        <v>20</v>
      </c>
      <c r="F17" s="3" t="s">
        <v>3</v>
      </c>
      <c r="G17" s="11" t="s">
        <v>21</v>
      </c>
      <c r="H17" s="11"/>
      <c r="I17" s="11"/>
      <c r="J17" s="11"/>
      <c r="K17" s="5"/>
      <c r="L17" s="5"/>
      <c r="M17" s="5"/>
      <c r="N17" s="5"/>
      <c r="O17" s="5"/>
      <c r="P17" s="5"/>
      <c r="Q17" s="5"/>
    </row>
    <row r="18" spans="1:18" customHeight="1" ht="12.75">
      <c r="B18" t="s">
        <v>22</v>
      </c>
      <c r="F18" s="3" t="s">
        <v>3</v>
      </c>
      <c r="G18" s="12" t="s">
        <v>23</v>
      </c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8" customHeight="1" ht="12.75">
      <c r="B19" t="s">
        <v>24</v>
      </c>
      <c r="F19" s="3" t="s">
        <v>3</v>
      </c>
      <c r="G19" s="125" t="s">
        <v>25</v>
      </c>
      <c r="H19" s="125"/>
      <c r="I19" s="125"/>
      <c r="J19" s="125"/>
      <c r="K19" s="125"/>
      <c r="L19" s="125"/>
      <c r="M19" s="125"/>
      <c r="N19" s="125"/>
      <c r="O19" s="125"/>
      <c r="P19" s="125"/>
      <c r="Q19" s="5"/>
    </row>
    <row r="20" spans="1:18" customHeight="1" ht="12.75">
      <c r="B20" t="s">
        <v>26</v>
      </c>
      <c r="F20" s="3" t="s">
        <v>3</v>
      </c>
      <c r="G20" s="126" t="s">
        <v>27</v>
      </c>
      <c r="H20" s="126"/>
      <c r="I20" s="126"/>
      <c r="J20" s="126"/>
      <c r="K20" s="126"/>
      <c r="L20" s="5"/>
      <c r="M20" s="5"/>
      <c r="N20" s="5"/>
      <c r="O20" s="5"/>
      <c r="P20" s="5"/>
      <c r="Q20" s="5"/>
    </row>
    <row r="21" spans="1:18" customHeight="1" ht="12.75">
      <c r="B21" s="6" t="s">
        <v>28</v>
      </c>
      <c r="F21" s="3" t="s">
        <v>3</v>
      </c>
      <c r="G21" s="13" t="s">
        <v>29</v>
      </c>
      <c r="H21" s="125" t="s">
        <v>30</v>
      </c>
      <c r="I21" s="125"/>
      <c r="J21" s="125"/>
      <c r="K21" s="5"/>
      <c r="L21" s="13" t="s">
        <v>18</v>
      </c>
      <c r="M21" s="7" t="s">
        <v>31</v>
      </c>
      <c r="N21" s="5"/>
      <c r="O21" s="5"/>
      <c r="P21" s="5"/>
      <c r="Q21" s="5"/>
    </row>
    <row r="22" spans="1:18" customHeight="1" ht="12.75">
      <c r="B22" t="s">
        <v>32</v>
      </c>
      <c r="F22" s="3" t="s">
        <v>3</v>
      </c>
      <c r="G22" s="13" t="s">
        <v>29</v>
      </c>
      <c r="H22" s="125" t="s">
        <v>30</v>
      </c>
      <c r="I22" s="125"/>
      <c r="J22" s="125"/>
      <c r="K22" s="5"/>
      <c r="L22" s="13" t="s">
        <v>18</v>
      </c>
      <c r="M22" s="7" t="s">
        <v>33</v>
      </c>
      <c r="N22" s="5"/>
      <c r="O22" s="5"/>
      <c r="P22" s="5"/>
      <c r="Q22" s="5"/>
    </row>
    <row r="23" spans="1:18" customHeight="1" ht="12.75">
      <c r="B23" t="s">
        <v>34</v>
      </c>
      <c r="F23" s="3" t="s">
        <v>3</v>
      </c>
      <c r="G23" s="13" t="s">
        <v>29</v>
      </c>
      <c r="H23" s="127" t="s">
        <v>35</v>
      </c>
      <c r="I23" s="125"/>
      <c r="J23" s="125"/>
      <c r="K23" s="5"/>
      <c r="L23" s="8" t="s">
        <v>36</v>
      </c>
      <c r="M23" s="5"/>
      <c r="N23" s="5"/>
      <c r="O23" s="5"/>
      <c r="P23" s="5" t="s">
        <v>37</v>
      </c>
      <c r="Q23" s="5"/>
    </row>
    <row r="24" spans="1:18" customHeight="1" ht="12.75">
      <c r="B24" t="s">
        <v>37</v>
      </c>
      <c r="G24" s="5"/>
      <c r="H24" s="14" t="s">
        <v>37</v>
      </c>
      <c r="I24" s="13"/>
      <c r="J24" s="5"/>
      <c r="K24" s="5"/>
      <c r="L24" s="5"/>
      <c r="M24" s="5"/>
      <c r="N24" s="5"/>
      <c r="O24" s="5"/>
      <c r="P24" s="5"/>
      <c r="Q24" s="5"/>
    </row>
    <row r="25" spans="1:18" customHeight="1" ht="12.75">
      <c r="B25" t="s">
        <v>38</v>
      </c>
      <c r="F25" s="3" t="s">
        <v>3</v>
      </c>
      <c r="G25" s="8" t="s">
        <v>39</v>
      </c>
      <c r="H25" s="5"/>
      <c r="I25" s="13" t="s">
        <v>40</v>
      </c>
      <c r="J25" s="57" t="s">
        <v>41</v>
      </c>
      <c r="K25" s="5"/>
      <c r="L25" s="5"/>
      <c r="M25" s="5"/>
      <c r="N25" s="5"/>
      <c r="O25" s="5"/>
      <c r="P25" s="5"/>
      <c r="Q25" s="5"/>
    </row>
    <row r="26" spans="1:18" customHeight="1" ht="12.75">
      <c r="B26" t="s">
        <v>37</v>
      </c>
      <c r="G26" s="8" t="s">
        <v>42</v>
      </c>
      <c r="H26" s="5"/>
      <c r="I26" s="13"/>
      <c r="J26" s="5" t="s">
        <v>43</v>
      </c>
      <c r="K26" s="5"/>
      <c r="L26" s="5" t="s">
        <v>13</v>
      </c>
      <c r="M26" s="5"/>
      <c r="N26" s="5"/>
      <c r="O26" s="5"/>
      <c r="P26" s="5"/>
      <c r="Q26" s="5"/>
    </row>
    <row r="27" spans="1:18" customHeight="1" ht="12.75">
      <c r="B27" t="s">
        <v>44</v>
      </c>
      <c r="G27" s="13" t="s">
        <v>29</v>
      </c>
      <c r="H27" s="5"/>
      <c r="I27" s="13" t="s">
        <v>18</v>
      </c>
      <c r="J27" s="5"/>
      <c r="K27" s="5"/>
      <c r="L27" s="5"/>
      <c r="M27" s="5"/>
      <c r="N27" s="5"/>
      <c r="O27" s="5"/>
      <c r="P27" s="5"/>
      <c r="Q27" s="5"/>
    </row>
    <row r="28" spans="1:18" customHeight="1" ht="12.75">
      <c r="G28" s="13" t="s">
        <v>29</v>
      </c>
      <c r="H28" s="5"/>
      <c r="I28" s="13" t="s">
        <v>18</v>
      </c>
      <c r="J28" s="5"/>
      <c r="K28" s="5"/>
      <c r="L28" s="5"/>
      <c r="M28" s="5"/>
      <c r="N28" s="5"/>
      <c r="O28" s="5"/>
      <c r="P28" s="5"/>
      <c r="Q28" s="5"/>
    </row>
    <row r="29" spans="1:18" customHeight="1" ht="12.75">
      <c r="G29" s="13" t="s">
        <v>29</v>
      </c>
      <c r="H29" s="5"/>
      <c r="I29" s="13" t="s">
        <v>18</v>
      </c>
      <c r="J29" s="5"/>
      <c r="K29" s="5"/>
      <c r="L29" s="5"/>
      <c r="M29" s="5"/>
      <c r="N29" s="5"/>
      <c r="O29" s="5"/>
      <c r="P29" s="5"/>
      <c r="Q29" s="5"/>
    </row>
    <row r="30" spans="1:18" customHeight="1" ht="12.75">
      <c r="B30" t="s">
        <v>45</v>
      </c>
      <c r="F30" s="3" t="s">
        <v>3</v>
      </c>
      <c r="G30" s="5"/>
      <c r="H30" s="5"/>
      <c r="I30" s="13"/>
      <c r="J30" s="5"/>
      <c r="K30" s="5"/>
      <c r="L30" s="5"/>
      <c r="M30" s="5"/>
      <c r="N30" s="5"/>
      <c r="O30" s="5"/>
      <c r="P30" s="5"/>
      <c r="Q30" s="5"/>
    </row>
    <row r="31" spans="1:18" customHeight="1" ht="12.75">
      <c r="F31" s="3" t="s">
        <v>3</v>
      </c>
      <c r="G31" s="5"/>
      <c r="H31" s="5"/>
      <c r="I31" s="13"/>
      <c r="J31" s="5"/>
      <c r="K31" s="5"/>
      <c r="L31" s="5"/>
      <c r="M31" s="5"/>
      <c r="N31" s="5"/>
      <c r="O31" s="5"/>
      <c r="P31" s="5"/>
      <c r="Q31" s="5"/>
    </row>
    <row r="32" spans="1:18" customHeight="1" ht="12.75">
      <c r="F32" s="3" t="s">
        <v>3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18" customHeight="1" ht="12.75">
      <c r="F33" s="3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8" customHeight="1" ht="12.75">
      <c r="B34" t="s">
        <v>46</v>
      </c>
      <c r="C34" t="s">
        <v>3</v>
      </c>
      <c r="D34" s="58" t="s">
        <v>47</v>
      </c>
      <c r="E34" s="5" t="s">
        <v>37</v>
      </c>
      <c r="G34" t="s">
        <v>48</v>
      </c>
      <c r="H34" s="5" t="s">
        <v>37</v>
      </c>
      <c r="I34" s="5"/>
      <c r="J34" s="5"/>
      <c r="K34" s="5"/>
      <c r="L34" t="s">
        <v>49</v>
      </c>
      <c r="N34" t="s">
        <v>50</v>
      </c>
      <c r="O34" s="5" t="s">
        <v>37</v>
      </c>
      <c r="P34" s="5"/>
      <c r="Q34" s="5"/>
    </row>
    <row r="35" spans="1:18" customHeight="1" ht="12.75">
      <c r="D35" s="58" t="s">
        <v>51</v>
      </c>
      <c r="E35" s="5" t="s">
        <v>37</v>
      </c>
      <c r="F35" s="5"/>
      <c r="G35" s="5" t="s">
        <v>52</v>
      </c>
      <c r="H35" s="5" t="s">
        <v>37</v>
      </c>
      <c r="I35" s="5"/>
      <c r="J35" s="5" t="s">
        <v>37</v>
      </c>
      <c r="K35" s="5"/>
      <c r="L35" s="5" t="s">
        <v>49</v>
      </c>
      <c r="M35" s="5"/>
      <c r="N35" s="5" t="s">
        <v>53</v>
      </c>
      <c r="O35" s="5" t="s">
        <v>37</v>
      </c>
      <c r="P35" s="5"/>
      <c r="Q35" s="5"/>
    </row>
    <row r="36" spans="1:18" customHeight="1" ht="12.75">
      <c r="D36" s="58" t="s">
        <v>54</v>
      </c>
      <c r="E36" s="5"/>
      <c r="F36" s="5"/>
      <c r="G36" s="5" t="s">
        <v>18</v>
      </c>
      <c r="H36" s="5"/>
      <c r="I36" s="5"/>
      <c r="J36" s="5"/>
      <c r="K36" s="5"/>
      <c r="L36" s="5" t="s">
        <v>49</v>
      </c>
      <c r="M36" s="5"/>
      <c r="N36" s="5" t="s">
        <v>13</v>
      </c>
      <c r="O36" s="5"/>
      <c r="P36" s="5"/>
      <c r="Q36" s="5"/>
    </row>
    <row r="37" spans="1:18" customHeight="1" ht="12.75">
      <c r="D37" s="58" t="s">
        <v>55</v>
      </c>
      <c r="E37" s="5"/>
      <c r="F37" s="5"/>
      <c r="G37" s="5" t="s">
        <v>18</v>
      </c>
      <c r="H37" s="5"/>
      <c r="I37" s="5"/>
      <c r="J37" s="5"/>
      <c r="K37" s="5"/>
      <c r="L37" s="5" t="s">
        <v>49</v>
      </c>
      <c r="M37" s="5"/>
      <c r="N37" s="5" t="s">
        <v>13</v>
      </c>
      <c r="O37" s="5"/>
      <c r="P37" s="5"/>
      <c r="Q37" s="5"/>
    </row>
    <row r="38" spans="1:18" customHeight="1" ht="12.75">
      <c r="D38" s="58" t="s">
        <v>56</v>
      </c>
      <c r="E38" s="5"/>
      <c r="F38" s="5"/>
      <c r="G38" s="5" t="s">
        <v>18</v>
      </c>
      <c r="H38" s="5"/>
      <c r="I38" s="5"/>
      <c r="J38" s="5"/>
      <c r="K38" s="5"/>
      <c r="L38" s="5" t="s">
        <v>49</v>
      </c>
      <c r="M38" s="5"/>
      <c r="N38" s="5" t="s">
        <v>13</v>
      </c>
      <c r="O38" s="5"/>
      <c r="P38" s="5"/>
      <c r="Q38" s="5"/>
    </row>
    <row r="39" spans="1:18" customHeight="1" ht="12"/>
    <row r="40" spans="1:18" customHeight="1" ht="14.25">
      <c r="B40" t="s">
        <v>57</v>
      </c>
      <c r="D40" s="58" t="s">
        <v>58</v>
      </c>
      <c r="E40" s="15" t="s">
        <v>59</v>
      </c>
      <c r="F40" s="15"/>
      <c r="G40" s="15"/>
      <c r="I40" t="s">
        <v>60</v>
      </c>
      <c r="J40" s="7" t="s">
        <v>61</v>
      </c>
      <c r="K40" s="5"/>
      <c r="L40" s="5" t="s">
        <v>62</v>
      </c>
      <c r="M40" s="128" t="s">
        <v>63</v>
      </c>
      <c r="N40" s="128"/>
      <c r="O40" s="128"/>
      <c r="P40" s="128"/>
      <c r="Q40" s="128"/>
    </row>
    <row r="41" spans="1:18" customHeight="1" ht="12.75">
      <c r="D41" t="s">
        <v>64</v>
      </c>
      <c r="E41" t="s">
        <v>65</v>
      </c>
      <c r="I41" t="s">
        <v>60</v>
      </c>
      <c r="J41" s="7" t="s">
        <v>61</v>
      </c>
      <c r="K41" s="5"/>
      <c r="L41" s="5" t="s">
        <v>62</v>
      </c>
      <c r="M41" s="7" t="s">
        <v>66</v>
      </c>
      <c r="N41" s="5"/>
      <c r="O41" s="5"/>
      <c r="P41" s="5"/>
      <c r="Q41" s="5"/>
    </row>
    <row r="42" spans="1:18" customHeight="1" ht="12.75">
      <c r="D42" t="s">
        <v>67</v>
      </c>
      <c r="E42" t="s">
        <v>68</v>
      </c>
      <c r="I42" t="s">
        <v>69</v>
      </c>
      <c r="J42" s="5"/>
      <c r="K42" s="5"/>
      <c r="L42" s="5" t="s">
        <v>70</v>
      </c>
      <c r="M42" s="5"/>
      <c r="N42" s="5"/>
      <c r="O42" s="5"/>
      <c r="P42" s="5" t="s">
        <v>37</v>
      </c>
      <c r="Q42" s="5" t="s">
        <v>71</v>
      </c>
    </row>
    <row r="43" spans="1:18" customHeight="1" ht="12.75">
      <c r="D43" t="s">
        <v>72</v>
      </c>
      <c r="E43" t="s">
        <v>73</v>
      </c>
      <c r="I43" t="s">
        <v>69</v>
      </c>
      <c r="J43" s="5"/>
      <c r="K43" s="5"/>
      <c r="L43" s="5" t="s">
        <v>70</v>
      </c>
      <c r="M43" s="5"/>
      <c r="N43" s="5"/>
      <c r="O43" s="5"/>
      <c r="P43" s="5" t="s">
        <v>37</v>
      </c>
      <c r="Q43" s="5" t="s">
        <v>71</v>
      </c>
    </row>
    <row r="44" spans="1:18" customHeight="1" ht="12.75">
      <c r="D44" t="s">
        <v>74</v>
      </c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8" customHeight="1" ht="12.75"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1:18" customHeight="1" ht="12.75"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1:18" customHeight="1" ht="12.75">
      <c r="B47" s="1" t="s">
        <v>75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1:18" customHeight="1" ht="12.75">
      <c r="B48" s="112" t="s">
        <v>76</v>
      </c>
      <c r="C48" s="113"/>
      <c r="D48" s="113"/>
      <c r="E48" s="113"/>
      <c r="F48" s="113"/>
      <c r="G48" s="113"/>
      <c r="H48" s="114"/>
      <c r="I48" s="17"/>
      <c r="J48" s="115" t="s">
        <v>77</v>
      </c>
      <c r="K48" s="115"/>
      <c r="L48" s="115"/>
      <c r="M48" s="116"/>
      <c r="N48" s="18"/>
      <c r="O48" s="18"/>
      <c r="P48" s="43"/>
      <c r="Q48" s="50"/>
    </row>
    <row r="49" spans="1:18" customHeight="1" ht="12.75">
      <c r="B49" s="117"/>
      <c r="C49" s="118"/>
      <c r="D49" s="118"/>
      <c r="E49" s="19"/>
      <c r="F49" s="19"/>
      <c r="G49" s="19"/>
      <c r="H49" s="20"/>
      <c r="I49" s="119" t="s">
        <v>78</v>
      </c>
      <c r="J49" s="120"/>
      <c r="K49" s="120"/>
      <c r="L49" s="120"/>
      <c r="M49" s="121"/>
      <c r="N49" s="13"/>
      <c r="O49" s="13"/>
      <c r="P49" s="44" t="s">
        <v>37</v>
      </c>
      <c r="Q49" s="51" t="s">
        <v>37</v>
      </c>
    </row>
    <row r="50" spans="1:18" customHeight="1" ht="12.75">
      <c r="B50" s="122" t="s">
        <v>79</v>
      </c>
      <c r="C50" s="123"/>
      <c r="D50" s="124"/>
      <c r="E50" s="21" t="s">
        <v>80</v>
      </c>
      <c r="F50" s="122" t="s">
        <v>81</v>
      </c>
      <c r="G50" s="123"/>
      <c r="H50" s="124"/>
      <c r="I50" s="100" t="s">
        <v>82</v>
      </c>
      <c r="J50" s="101"/>
      <c r="K50" s="100" t="s">
        <v>83</v>
      </c>
      <c r="L50" s="104"/>
      <c r="M50" s="101"/>
      <c r="N50" s="91" t="s">
        <v>84</v>
      </c>
      <c r="O50" s="92"/>
      <c r="P50" s="93"/>
      <c r="Q50" s="52" t="s">
        <v>85</v>
      </c>
    </row>
    <row r="51" spans="1:18" customHeight="1" ht="12.75">
      <c r="B51" s="22" t="s">
        <v>86</v>
      </c>
      <c r="C51" s="94" t="s">
        <v>87</v>
      </c>
      <c r="D51" s="95"/>
      <c r="E51" s="23" t="s">
        <v>88</v>
      </c>
      <c r="F51" s="24"/>
      <c r="G51" s="25"/>
      <c r="H51" s="26"/>
      <c r="I51" s="45"/>
      <c r="J51" s="20"/>
      <c r="K51" s="19"/>
      <c r="L51" s="19"/>
      <c r="M51" s="20"/>
      <c r="N51" s="45"/>
      <c r="O51" s="19"/>
      <c r="P51" s="20"/>
      <c r="Q51" s="53"/>
    </row>
    <row r="52" spans="1:18" customHeight="1" ht="25.5">
      <c r="B52" s="27" t="s">
        <v>89</v>
      </c>
      <c r="C52" s="96">
        <v>30</v>
      </c>
      <c r="D52" s="97"/>
      <c r="E52" s="28" t="s">
        <v>90</v>
      </c>
      <c r="F52" s="98" t="s">
        <v>13</v>
      </c>
      <c r="G52" s="99"/>
      <c r="H52" s="29">
        <f>+H13*30%</f>
        <v>29407200</v>
      </c>
      <c r="I52" s="31"/>
      <c r="J52" s="32"/>
      <c r="K52" s="46"/>
      <c r="L52" s="46"/>
      <c r="M52" s="32"/>
      <c r="N52" s="46"/>
      <c r="O52" s="47" t="s">
        <v>37</v>
      </c>
      <c r="P52" s="32"/>
      <c r="Q52" s="54"/>
    </row>
    <row r="53" spans="1:18" customHeight="1" ht="12.75">
      <c r="B53" s="79" t="s">
        <v>91</v>
      </c>
      <c r="C53" s="87">
        <v>70</v>
      </c>
      <c r="D53" s="88"/>
      <c r="E53" s="81" t="s">
        <v>92</v>
      </c>
      <c r="F53" s="72" t="s">
        <v>13</v>
      </c>
      <c r="G53" s="73"/>
      <c r="H53" s="83">
        <f>+H13*70%</f>
        <v>68616800</v>
      </c>
      <c r="I53" s="100"/>
      <c r="J53" s="101"/>
      <c r="K53" s="100"/>
      <c r="L53" s="104"/>
      <c r="M53" s="101"/>
      <c r="N53" s="106" t="s">
        <v>37</v>
      </c>
      <c r="O53" s="107"/>
      <c r="P53" s="108"/>
      <c r="Q53" s="85"/>
    </row>
    <row r="54" spans="1:18" customHeight="1" ht="12.75">
      <c r="B54" s="80"/>
      <c r="C54" s="89"/>
      <c r="D54" s="90"/>
      <c r="E54" s="82"/>
      <c r="F54" s="74"/>
      <c r="G54" s="75"/>
      <c r="H54" s="84"/>
      <c r="I54" s="102"/>
      <c r="J54" s="103"/>
      <c r="K54" s="102"/>
      <c r="L54" s="105"/>
      <c r="M54" s="103"/>
      <c r="N54" s="109"/>
      <c r="O54" s="110"/>
      <c r="P54" s="111"/>
      <c r="Q54" s="86"/>
    </row>
    <row r="55" spans="1:18" customHeight="1" ht="21.75">
      <c r="B55" s="30" t="s">
        <v>37</v>
      </c>
      <c r="C55" s="31" t="s">
        <v>37</v>
      </c>
      <c r="D55" s="32" t="s">
        <v>37</v>
      </c>
      <c r="E55" s="33" t="s">
        <v>93</v>
      </c>
      <c r="F55" s="34"/>
      <c r="G55" s="35" t="s">
        <v>13</v>
      </c>
      <c r="H55" s="36">
        <f>SUM(H52:H54)</f>
        <v>98024000</v>
      </c>
      <c r="I55" s="31"/>
      <c r="J55" s="32"/>
      <c r="K55" s="46"/>
      <c r="L55" s="46"/>
      <c r="M55" s="32"/>
      <c r="N55" s="46"/>
      <c r="O55" s="46"/>
      <c r="P55" s="32"/>
      <c r="Q55" s="54"/>
    </row>
    <row r="56" spans="1:18" customHeight="1" ht="12.75">
      <c r="B56" s="37" t="s">
        <v>37</v>
      </c>
      <c r="C56" s="5"/>
      <c r="D56" s="5"/>
      <c r="E56" s="5"/>
      <c r="F56" s="5"/>
      <c r="G56" s="5"/>
      <c r="H56" s="38"/>
      <c r="I56" s="5"/>
      <c r="J56" s="5"/>
      <c r="K56" s="5"/>
      <c r="L56" s="5"/>
      <c r="M56" s="5"/>
      <c r="N56" s="5"/>
      <c r="O56" s="5"/>
      <c r="P56" s="5"/>
      <c r="Q56" s="5"/>
    </row>
    <row r="57" spans="1:18" customHeight="1" ht="12.75">
      <c r="B57" s="5" t="s">
        <v>37</v>
      </c>
      <c r="C57" s="5"/>
      <c r="D57" s="5"/>
      <c r="E57" s="5"/>
      <c r="F57" s="5"/>
      <c r="G57" s="5"/>
      <c r="H57" s="38"/>
      <c r="I57" s="5"/>
      <c r="J57" s="5"/>
      <c r="K57" s="48" t="s">
        <v>94</v>
      </c>
      <c r="L57" s="49"/>
      <c r="M57" s="49"/>
      <c r="N57" s="49"/>
      <c r="O57" s="49"/>
      <c r="P57" s="49"/>
      <c r="Q57" s="49"/>
      <c r="R57" s="49"/>
    </row>
    <row r="58" spans="1:18" customHeight="1" ht="12.75">
      <c r="B58" s="76"/>
      <c r="C58" s="76"/>
      <c r="D58" s="76"/>
      <c r="E58" s="76"/>
      <c r="F58" s="76"/>
      <c r="G58" s="76"/>
      <c r="H58" s="39"/>
      <c r="I58" s="39"/>
      <c r="J58" s="5"/>
      <c r="K58" s="49"/>
      <c r="L58" s="49"/>
      <c r="M58" s="49"/>
      <c r="N58" s="49"/>
      <c r="O58" s="49"/>
      <c r="P58" s="49"/>
      <c r="Q58" s="49"/>
      <c r="R58" s="49"/>
    </row>
    <row r="59" spans="1:18" customHeight="1" ht="12.75">
      <c r="B59" s="76"/>
      <c r="C59" s="76"/>
      <c r="D59" s="76"/>
      <c r="E59" s="76"/>
      <c r="F59" s="76"/>
      <c r="G59" s="76"/>
      <c r="H59" s="39"/>
      <c r="I59" s="39"/>
      <c r="J59" s="39"/>
      <c r="K59" s="76" t="s">
        <v>95</v>
      </c>
      <c r="L59" s="76"/>
      <c r="M59" s="76"/>
      <c r="N59" s="76"/>
      <c r="O59" s="76"/>
      <c r="P59" s="76"/>
      <c r="Q59" s="76"/>
    </row>
    <row r="60" spans="1:18" customHeight="1" ht="12.75">
      <c r="I60" s="39"/>
      <c r="J60" s="39"/>
      <c r="K60" s="76" t="s">
        <v>96</v>
      </c>
      <c r="L60" s="76"/>
      <c r="M60" s="76"/>
      <c r="N60" s="76"/>
      <c r="O60" s="76"/>
      <c r="P60" s="76"/>
      <c r="Q60" s="76"/>
    </row>
    <row r="62" spans="1:18" customHeight="1" ht="12.75">
      <c r="Q62" s="55"/>
      <c r="R62" s="55"/>
    </row>
    <row r="63" spans="1:18" customHeight="1" ht="12.75">
      <c r="K63" s="40"/>
      <c r="L63" s="40"/>
      <c r="M63" s="40"/>
      <c r="N63" s="40"/>
      <c r="O63" s="40"/>
      <c r="P63" s="40"/>
      <c r="Q63" s="40"/>
      <c r="R63" s="49"/>
    </row>
    <row r="64" spans="1:18" customHeight="1" ht="12.75">
      <c r="B64" s="77"/>
      <c r="C64" s="77"/>
      <c r="D64" s="77"/>
      <c r="E64" s="77"/>
      <c r="F64" s="77"/>
      <c r="G64" s="77"/>
      <c r="H64" s="41"/>
      <c r="I64" s="41"/>
      <c r="J64" s="41"/>
      <c r="K64" s="77" t="s">
        <v>97</v>
      </c>
      <c r="L64" s="77"/>
      <c r="M64" s="77"/>
      <c r="N64" s="77"/>
      <c r="O64" s="77"/>
      <c r="P64" s="77"/>
      <c r="Q64" s="77"/>
      <c r="R64" s="49"/>
    </row>
    <row r="65" spans="1:18" customHeight="1" ht="12.75">
      <c r="B65" s="78"/>
      <c r="C65" s="78"/>
      <c r="D65" s="78"/>
      <c r="E65" s="78"/>
      <c r="F65" s="78"/>
      <c r="G65" s="78"/>
      <c r="H65" s="39"/>
      <c r="I65" s="56"/>
      <c r="J65" s="39"/>
      <c r="K65" s="78" t="s">
        <v>98</v>
      </c>
      <c r="L65" s="78"/>
      <c r="M65" s="78"/>
      <c r="N65" s="78"/>
      <c r="O65" s="78"/>
      <c r="P65" s="78"/>
      <c r="Q65" s="78"/>
      <c r="R65" s="49"/>
    </row>
    <row r="67" spans="1:18" customHeight="1" ht="12.75">
      <c r="B67" s="1" t="s">
        <v>37</v>
      </c>
    </row>
    <row r="68" spans="1:18" customHeight="1" ht="12.75">
      <c r="B68" s="37" t="s">
        <v>99</v>
      </c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P3:Q3"/>
    <mergeCell ref="B5:Q5"/>
    <mergeCell ref="B6:Q6"/>
    <mergeCell ref="I13:K13"/>
    <mergeCell ref="G14:Q14"/>
    <mergeCell ref="N16:P16"/>
    <mergeCell ref="G19:P19"/>
    <mergeCell ref="G20:K20"/>
    <mergeCell ref="H21:J21"/>
    <mergeCell ref="H22:J22"/>
    <mergeCell ref="H23:J23"/>
    <mergeCell ref="M40:Q40"/>
    <mergeCell ref="B59:G59"/>
    <mergeCell ref="K59:Q59"/>
    <mergeCell ref="I53:J54"/>
    <mergeCell ref="K53:M54"/>
    <mergeCell ref="N53:P54"/>
    <mergeCell ref="B48:H48"/>
    <mergeCell ref="J48:M48"/>
    <mergeCell ref="B49:D49"/>
    <mergeCell ref="I49:M49"/>
    <mergeCell ref="B50:D50"/>
    <mergeCell ref="C53:D54"/>
    <mergeCell ref="N50:P50"/>
    <mergeCell ref="C51:D51"/>
    <mergeCell ref="C52:D52"/>
    <mergeCell ref="F52:G52"/>
    <mergeCell ref="B58:G58"/>
    <mergeCell ref="F50:H50"/>
    <mergeCell ref="I50:J50"/>
    <mergeCell ref="K50:M50"/>
    <mergeCell ref="F53:G54"/>
    <mergeCell ref="K60:Q60"/>
    <mergeCell ref="B64:G64"/>
    <mergeCell ref="K64:Q64"/>
    <mergeCell ref="B65:G65"/>
    <mergeCell ref="K65:Q65"/>
    <mergeCell ref="B53:B54"/>
    <mergeCell ref="E53:E54"/>
    <mergeCell ref="H53:H54"/>
    <mergeCell ref="Q53:Q54"/>
  </mergeCells>
  <printOptions gridLines="false" gridLinesSet="true" horizontalCentered="true"/>
  <pageMargins left="0.5511811023622" right="0.35433070866142" top="0.74803149606299" bottom="0.5511811023622" header="0.43307086614173" footer="0.51181102362205"/>
  <pageSetup paperSize="5" orientation="portrait" scale="95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64"/>
  <sheetViews>
    <sheetView tabSelected="0" workbookViewId="0" zoomScale="85" zoomScaleNormal="85" showGridLines="true" showRowColHeaders="1">
      <selection activeCell="J30" sqref="J30:L30"/>
    </sheetView>
  </sheetViews>
  <sheetFormatPr customHeight="true" defaultRowHeight="12.75" defaultColWidth="9.140625" outlineLevelRow="0" outlineLevelCol="0"/>
  <cols>
    <col min="1" max="1" width="9.140625" style="61"/>
    <col min="2" max="2" width="16" customWidth="true" style="61"/>
    <col min="3" max="3" width="2.140625" customWidth="true" style="61"/>
    <col min="4" max="4" width="4.28515625" customWidth="true" style="61"/>
    <col min="5" max="5" width="8.42578125" customWidth="true" style="61"/>
    <col min="6" max="6" width="10.140625" customWidth="true" style="61"/>
    <col min="7" max="7" width="9.7109375" customWidth="true" style="61"/>
    <col min="8" max="8" width="10.7109375" customWidth="true" style="61"/>
    <col min="9" max="9" width="11.85546875" customWidth="true" style="61"/>
    <col min="10" max="10" width="9.7109375" customWidth="true" style="61"/>
    <col min="11" max="11" width="9.140625" style="61"/>
    <col min="12" max="12" width="7.42578125" customWidth="true" style="61"/>
    <col min="13" max="13" width="9.140625" style="61"/>
    <col min="14" max="14" width="9.140625" style="61"/>
    <col min="15" max="15" width="9.140625" style="61"/>
    <col min="16" max="16" width="9.140625" style="61"/>
    <col min="17" max="17" width="9.140625" style="61"/>
    <col min="18" max="18" width="15.7109375" customWidth="true" style="61"/>
  </cols>
  <sheetData>
    <row r="2" spans="1:18" customHeight="1" ht="18">
      <c r="B2" s="59"/>
      <c r="C2" s="60"/>
      <c r="D2" s="60"/>
      <c r="E2" s="60"/>
      <c r="F2" s="60"/>
      <c r="G2" s="60"/>
      <c r="H2" s="60"/>
      <c r="I2" s="60"/>
      <c r="J2" s="60"/>
    </row>
    <row r="3" spans="1:18" customHeight="1" ht="18">
      <c r="B3" s="62"/>
      <c r="C3" s="63"/>
      <c r="D3" s="63"/>
      <c r="E3" s="63"/>
      <c r="F3" s="63"/>
      <c r="G3" s="63"/>
      <c r="H3" s="63"/>
      <c r="I3" s="63"/>
      <c r="J3" s="63"/>
    </row>
    <row r="4" spans="1:18" customHeight="1" ht="12.75">
      <c r="B4" s="136" t="s">
        <v>100</v>
      </c>
      <c r="C4" s="136"/>
      <c r="D4" s="136"/>
      <c r="E4" s="136"/>
      <c r="F4" s="136"/>
      <c r="G4" s="136"/>
      <c r="H4" s="136"/>
      <c r="I4" s="136"/>
      <c r="J4" s="136"/>
      <c r="K4" s="136"/>
      <c r="L4" s="136"/>
    </row>
    <row r="5" spans="1:18" customHeight="1" ht="18"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R5" s="64"/>
    </row>
    <row r="6" spans="1:18" customHeight="1" ht="12.75">
      <c r="R6" s="65"/>
    </row>
    <row r="7" spans="1:18" customHeight="1" ht="12.75">
      <c r="B7" s="61" t="s">
        <v>101</v>
      </c>
      <c r="C7" s="66" t="s">
        <v>3</v>
      </c>
      <c r="D7" s="61" t="s">
        <v>102</v>
      </c>
    </row>
    <row r="8" spans="1:18" customHeight="1" ht="12.75">
      <c r="C8" s="66"/>
      <c r="D8" s="61" t="s">
        <v>103</v>
      </c>
    </row>
    <row r="9" spans="1:18" customHeight="1" ht="12.75">
      <c r="C9" s="66"/>
    </row>
    <row r="10" spans="1:18" customHeight="1" ht="12.75">
      <c r="B10" s="61" t="s">
        <v>81</v>
      </c>
      <c r="C10" s="66" t="s">
        <v>3</v>
      </c>
      <c r="D10" s="67" t="s">
        <v>104</v>
      </c>
    </row>
    <row r="11" spans="1:18" customHeight="1" ht="12.75">
      <c r="C11" s="66"/>
      <c r="D11" s="67"/>
    </row>
    <row r="12" spans="1:18" customHeight="1" ht="15">
      <c r="B12" s="61" t="s">
        <v>105</v>
      </c>
      <c r="C12" s="66" t="s">
        <v>3</v>
      </c>
      <c r="D12" s="140" t="s">
        <v>106</v>
      </c>
      <c r="E12" s="140"/>
      <c r="F12" s="140"/>
      <c r="G12" s="140"/>
      <c r="H12" s="140"/>
      <c r="I12" s="140"/>
      <c r="J12" s="140"/>
      <c r="K12" s="140"/>
      <c r="L12" s="68"/>
      <c r="P12" s="61" t="s">
        <v>107</v>
      </c>
      <c r="R12" s="65"/>
    </row>
    <row r="13" spans="1:18" customHeight="1" ht="15">
      <c r="C13" s="66"/>
      <c r="D13" s="140"/>
      <c r="E13" s="140"/>
      <c r="F13" s="140"/>
      <c r="G13" s="140"/>
      <c r="H13" s="140"/>
      <c r="I13" s="140"/>
      <c r="J13" s="140"/>
      <c r="K13" s="140"/>
      <c r="L13" s="68"/>
    </row>
    <row r="14" spans="1:18" customHeight="1" ht="11.25">
      <c r="C14" s="66"/>
      <c r="D14" s="140"/>
      <c r="E14" s="140"/>
      <c r="F14" s="140"/>
      <c r="G14" s="140"/>
      <c r="H14" s="140"/>
      <c r="I14" s="140"/>
      <c r="J14" s="140"/>
      <c r="K14" s="140"/>
      <c r="L14" s="68"/>
    </row>
    <row r="15" spans="1:18" customHeight="1" ht="9.75">
      <c r="D15" s="140"/>
      <c r="E15" s="140"/>
      <c r="F15" s="140"/>
      <c r="G15" s="140"/>
      <c r="H15" s="140"/>
      <c r="I15" s="140"/>
      <c r="J15" s="140"/>
      <c r="K15" s="140"/>
      <c r="L15" s="68"/>
    </row>
    <row r="16" spans="1:18" customHeight="1" ht="18.75">
      <c r="D16" s="68"/>
      <c r="E16" s="68"/>
      <c r="F16" s="68"/>
      <c r="G16" s="68"/>
      <c r="H16" s="68"/>
      <c r="I16" s="68"/>
      <c r="J16" s="68"/>
      <c r="K16" s="68"/>
      <c r="L16" s="68"/>
    </row>
    <row r="17" spans="1:18" customHeight="1" ht="15.75">
      <c r="B17" s="61" t="s">
        <v>108</v>
      </c>
      <c r="C17" s="66" t="s">
        <v>3</v>
      </c>
      <c r="D17" s="69" t="s">
        <v>13</v>
      </c>
      <c r="E17" s="141">
        <f>ringkasan!H13</f>
        <v>98024000</v>
      </c>
      <c r="F17" s="141"/>
      <c r="G17" s="141"/>
    </row>
    <row r="20" spans="1:18" customHeight="1" ht="12.75">
      <c r="G20" s="61" t="s">
        <v>109</v>
      </c>
      <c r="J20" s="142" t="s">
        <v>110</v>
      </c>
      <c r="K20" s="139"/>
      <c r="L20" s="139"/>
    </row>
    <row r="21" spans="1:18" customHeight="1" ht="12.75">
      <c r="B21" s="132" t="s">
        <v>111</v>
      </c>
      <c r="C21" s="132"/>
      <c r="D21" s="132"/>
      <c r="E21" s="132"/>
      <c r="G21" s="61" t="s">
        <v>112</v>
      </c>
    </row>
    <row r="22" spans="1:18" customHeight="1" ht="12.75">
      <c r="B22" s="132" t="s">
        <v>113</v>
      </c>
      <c r="C22" s="132"/>
      <c r="D22" s="132"/>
      <c r="E22" s="132"/>
      <c r="F22" s="132" t="s">
        <v>114</v>
      </c>
      <c r="G22" s="132"/>
      <c r="H22" s="132"/>
      <c r="I22" s="132"/>
      <c r="J22" s="135" t="s">
        <v>115</v>
      </c>
      <c r="K22" s="132"/>
      <c r="L22" s="132"/>
    </row>
    <row r="23" spans="1:18" customHeight="1" ht="12.75">
      <c r="B23" s="132"/>
      <c r="C23" s="132"/>
      <c r="D23" s="132"/>
      <c r="E23" s="132"/>
      <c r="J23" s="133" t="str">
        <f>ringkasan!G17</f>
        <v>CV. GRIYA TEKNIKA</v>
      </c>
      <c r="K23" s="133"/>
      <c r="L23" s="133"/>
    </row>
    <row r="30" spans="1:18" customHeight="1" ht="12.75">
      <c r="B30" s="134" t="s">
        <v>97</v>
      </c>
      <c r="C30" s="134"/>
      <c r="D30" s="134"/>
      <c r="E30" s="134"/>
      <c r="F30" s="134" t="s">
        <v>116</v>
      </c>
      <c r="G30" s="134"/>
      <c r="H30" s="134"/>
      <c r="I30" s="134"/>
      <c r="J30" s="134" t="str">
        <f>ringkasan!G20</f>
        <v>AGUS CAHYANTO</v>
      </c>
      <c r="K30" s="134"/>
      <c r="L30" s="134"/>
    </row>
    <row r="31" spans="1:18" customHeight="1" ht="12.75">
      <c r="B31" s="135" t="s">
        <v>98</v>
      </c>
      <c r="C31" s="135"/>
      <c r="D31" s="135"/>
      <c r="E31" s="135"/>
      <c r="F31" s="135" t="s">
        <v>117</v>
      </c>
      <c r="G31" s="135"/>
      <c r="H31" s="135"/>
      <c r="I31" s="135"/>
      <c r="J31" s="135" t="s">
        <v>118</v>
      </c>
      <c r="K31" s="135"/>
      <c r="L31" s="135"/>
    </row>
    <row r="34" spans="1:18" customHeight="1" ht="18">
      <c r="B34" s="59"/>
      <c r="C34" s="60"/>
      <c r="D34" s="60"/>
      <c r="E34" s="60"/>
      <c r="F34" s="60"/>
      <c r="G34" s="60"/>
      <c r="H34" s="60"/>
      <c r="I34" s="60"/>
      <c r="J34" s="60"/>
    </row>
    <row r="35" spans="1:18" customHeight="1" ht="18">
      <c r="B35" s="62"/>
      <c r="C35" s="63"/>
      <c r="D35" s="63"/>
      <c r="E35" s="63"/>
      <c r="F35" s="63"/>
      <c r="G35" s="63"/>
      <c r="H35" s="63"/>
      <c r="I35" s="63"/>
      <c r="J35" s="63"/>
    </row>
    <row r="36" spans="1:18" customHeight="1" ht="18">
      <c r="B36" s="62"/>
      <c r="C36" s="63"/>
      <c r="D36" s="63"/>
      <c r="E36" s="63"/>
      <c r="F36" s="63"/>
      <c r="G36" s="63"/>
      <c r="H36" s="63"/>
      <c r="I36" s="63"/>
      <c r="J36" s="63"/>
    </row>
    <row r="37" spans="1:18" customHeight="1" ht="12.75">
      <c r="B37" s="136" t="s">
        <v>100</v>
      </c>
      <c r="C37" s="136"/>
      <c r="D37" s="136"/>
      <c r="E37" s="136"/>
      <c r="F37" s="136"/>
      <c r="G37" s="136"/>
      <c r="H37" s="136"/>
      <c r="I37" s="136"/>
      <c r="J37" s="136"/>
      <c r="K37" s="136"/>
      <c r="L37" s="136"/>
    </row>
    <row r="38" spans="1:18" customHeight="1" ht="12.75">
      <c r="B38" s="136"/>
      <c r="C38" s="136"/>
      <c r="D38" s="136"/>
      <c r="E38" s="136"/>
      <c r="F38" s="136"/>
      <c r="G38" s="136"/>
      <c r="H38" s="136"/>
      <c r="I38" s="136"/>
      <c r="J38" s="136"/>
      <c r="K38" s="136"/>
      <c r="L38" s="136"/>
    </row>
    <row r="40" spans="1:18" customHeight="1" ht="12.75">
      <c r="B40" s="61" t="s">
        <v>101</v>
      </c>
      <c r="C40" s="66" t="s">
        <v>3</v>
      </c>
      <c r="D40" s="61" t="str">
        <f>+D7</f>
        <v>KEPALA DINAS PERUMAHAN RAKYAT, KAWASAN PERMUKIMAN DAN CIPTA KARYA</v>
      </c>
    </row>
    <row r="41" spans="1:18" customHeight="1" ht="12.75">
      <c r="C41" s="66"/>
      <c r="D41" s="61" t="str">
        <f>+D8</f>
        <v>PROVINSI JAWA TIMUR</v>
      </c>
    </row>
    <row r="42" spans="1:18" customHeight="1" ht="12.75">
      <c r="C42" s="66"/>
    </row>
    <row r="43" spans="1:18" customHeight="1" ht="12.75">
      <c r="B43" s="61" t="s">
        <v>81</v>
      </c>
      <c r="C43" s="66" t="s">
        <v>3</v>
      </c>
      <c r="D43" s="70" t="str">
        <f>+D10</f>
        <v>( Sembilan Puluh Delapan Juta Dua Puluh Empat Ribu Rupiah )</v>
      </c>
    </row>
    <row r="44" spans="1:18" customHeight="1" ht="12.75">
      <c r="C44" s="66"/>
      <c r="D44" s="71"/>
    </row>
    <row r="45" spans="1:18" customHeight="1" ht="12.75">
      <c r="B45" s="61" t="s">
        <v>105</v>
      </c>
      <c r="C45" s="66" t="s">
        <v>3</v>
      </c>
      <c r="D45" s="137" t="str">
        <f>+D12</f>
        <v>Pembayaran 100% Pekerjaan Penyusunan FS Intake Kawasan Kali Rejoso Pasuruan, Sesuai Surat Perintah Kerja Nomor : 690/ 19670 /105.4/2020, Tanggal : 13 Oktober 2020</v>
      </c>
      <c r="E45" s="137"/>
      <c r="F45" s="137"/>
      <c r="G45" s="137"/>
      <c r="H45" s="137"/>
      <c r="I45" s="137"/>
      <c r="J45" s="137"/>
      <c r="K45" s="137"/>
      <c r="L45" s="68"/>
    </row>
    <row r="46" spans="1:18" customHeight="1" ht="12.75">
      <c r="C46" s="66"/>
      <c r="D46" s="137"/>
      <c r="E46" s="137"/>
      <c r="F46" s="137"/>
      <c r="G46" s="137"/>
      <c r="H46" s="137"/>
      <c r="I46" s="137"/>
      <c r="J46" s="137"/>
      <c r="K46" s="137"/>
      <c r="L46" s="68"/>
    </row>
    <row r="47" spans="1:18" customHeight="1" ht="12.75">
      <c r="C47" s="66"/>
      <c r="D47" s="137"/>
      <c r="E47" s="137"/>
      <c r="F47" s="137"/>
      <c r="G47" s="137"/>
      <c r="H47" s="137"/>
      <c r="I47" s="137"/>
      <c r="J47" s="137"/>
      <c r="K47" s="137"/>
      <c r="L47" s="68"/>
    </row>
    <row r="48" spans="1:18" customHeight="1" ht="19.9">
      <c r="D48" s="137"/>
      <c r="E48" s="137"/>
      <c r="F48" s="137"/>
      <c r="G48" s="137"/>
      <c r="H48" s="137"/>
      <c r="I48" s="137"/>
      <c r="J48" s="137"/>
      <c r="K48" s="137"/>
      <c r="L48" s="68"/>
    </row>
    <row r="49" spans="1:18" customHeight="1" ht="12.75">
      <c r="D49" s="68"/>
      <c r="E49" s="68"/>
      <c r="F49" s="68"/>
      <c r="G49" s="68"/>
      <c r="H49" s="68"/>
      <c r="I49" s="68"/>
      <c r="J49" s="68"/>
      <c r="K49" s="68"/>
      <c r="L49" s="68"/>
    </row>
    <row r="50" spans="1:18" customHeight="1" ht="15.75">
      <c r="B50" s="61" t="s">
        <v>108</v>
      </c>
      <c r="C50" s="66" t="s">
        <v>3</v>
      </c>
      <c r="D50" s="69" t="s">
        <v>13</v>
      </c>
      <c r="E50" s="138">
        <f>+E17</f>
        <v>98024000</v>
      </c>
      <c r="F50" s="138"/>
      <c r="G50" s="138"/>
    </row>
    <row r="53" spans="1:18" customHeight="1" ht="12.75">
      <c r="G53" s="61" t="s">
        <v>109</v>
      </c>
      <c r="J53" s="139" t="str">
        <f>+J20</f>
        <v>Surabaya, </v>
      </c>
      <c r="K53" s="139"/>
      <c r="L53" s="139"/>
    </row>
    <row r="54" spans="1:18" customHeight="1" ht="12.75">
      <c r="B54" s="132" t="s">
        <v>111</v>
      </c>
      <c r="C54" s="132"/>
      <c r="D54" s="132"/>
      <c r="E54" s="132"/>
      <c r="G54" s="61" t="s">
        <v>112</v>
      </c>
    </row>
    <row r="55" spans="1:18" customHeight="1" ht="12.75">
      <c r="B55" s="132" t="s">
        <v>113</v>
      </c>
      <c r="C55" s="132"/>
      <c r="D55" s="132"/>
      <c r="E55" s="132"/>
      <c r="F55" s="132" t="s">
        <v>114</v>
      </c>
      <c r="G55" s="132"/>
      <c r="H55" s="132"/>
      <c r="I55" s="132"/>
      <c r="J55" s="132" t="str">
        <f>+J22</f>
        <v>Yang menerima :</v>
      </c>
      <c r="K55" s="132"/>
      <c r="L55" s="132"/>
    </row>
    <row r="56" spans="1:18" customHeight="1" ht="12.75">
      <c r="B56" s="132"/>
      <c r="C56" s="132"/>
      <c r="D56" s="132"/>
      <c r="E56" s="132"/>
      <c r="J56" s="133" t="str">
        <f>+J23</f>
        <v>CV. GRIYA TEKNIKA</v>
      </c>
      <c r="K56" s="133"/>
      <c r="L56" s="133"/>
    </row>
    <row r="63" spans="1:18" customHeight="1" ht="12.75">
      <c r="B63" s="134" t="str">
        <f>+B30</f>
        <v>Ir. Rr. DAHLIA ERAWATI, MM, MT.</v>
      </c>
      <c r="C63" s="134"/>
      <c r="D63" s="134"/>
      <c r="E63" s="134"/>
      <c r="F63" s="134" t="str">
        <f>+F30</f>
        <v>RITA DAHLIANA</v>
      </c>
      <c r="G63" s="134"/>
      <c r="H63" s="134"/>
      <c r="I63" s="134"/>
      <c r="J63" s="134" t="str">
        <f>+J30</f>
        <v>AGUS CAHYANTO</v>
      </c>
      <c r="K63" s="134"/>
      <c r="L63" s="134"/>
    </row>
    <row r="64" spans="1:18" customHeight="1" ht="12.75">
      <c r="B64" s="135" t="str">
        <f>+B31</f>
        <v>NIP. 19650427 199303  2 004</v>
      </c>
      <c r="C64" s="135"/>
      <c r="D64" s="135"/>
      <c r="E64" s="135"/>
      <c r="F64" s="135" t="str">
        <f>+F31</f>
        <v>NIP. 19650505 198603 2 028</v>
      </c>
      <c r="G64" s="135"/>
      <c r="H64" s="135"/>
      <c r="I64" s="135"/>
      <c r="J64" s="135" t="str">
        <f>+J31</f>
        <v>Direktur</v>
      </c>
      <c r="K64" s="135"/>
      <c r="L64" s="135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B4:L5"/>
    <mergeCell ref="D12:K15"/>
    <mergeCell ref="E17:G17"/>
    <mergeCell ref="J20:L20"/>
    <mergeCell ref="B21:E21"/>
    <mergeCell ref="B22:E22"/>
    <mergeCell ref="F22:I22"/>
    <mergeCell ref="J22:L22"/>
    <mergeCell ref="B23:E23"/>
    <mergeCell ref="J23:L23"/>
    <mergeCell ref="B30:E30"/>
    <mergeCell ref="F30:I30"/>
    <mergeCell ref="J30:L30"/>
    <mergeCell ref="B31:E31"/>
    <mergeCell ref="F31:I31"/>
    <mergeCell ref="J31:L31"/>
    <mergeCell ref="B37:L38"/>
    <mergeCell ref="D45:K48"/>
    <mergeCell ref="E50:G50"/>
    <mergeCell ref="J53:L53"/>
    <mergeCell ref="B54:E54"/>
    <mergeCell ref="B55:E55"/>
    <mergeCell ref="F55:I55"/>
    <mergeCell ref="J55:L55"/>
    <mergeCell ref="B56:E56"/>
    <mergeCell ref="J56:L56"/>
    <mergeCell ref="B63:E63"/>
    <mergeCell ref="F63:I63"/>
    <mergeCell ref="J63:L63"/>
    <mergeCell ref="B64:E64"/>
    <mergeCell ref="F64:I64"/>
    <mergeCell ref="J64:L64"/>
  </mergeCells>
  <printOptions gridLines="false" gridLinesSet="true"/>
  <pageMargins left="0.5511811023622" right="0.39370078740157" top="0.47244094488189" bottom="0" header="0" footer="0"/>
  <pageSetup paperSize="5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L33"/>
  <sheetViews>
    <sheetView tabSelected="1" workbookViewId="0" showGridLines="true" showRowColHeaders="1">
      <selection activeCell="D10" sqref="D10:L12"/>
    </sheetView>
  </sheetViews>
  <sheetFormatPr customHeight="true" defaultRowHeight="15" defaultColWidth="9.140625" outlineLevelRow="0" outlineLevelCol="0"/>
  <cols>
    <col min="1" max="1" width="6" customWidth="true" style="145"/>
    <col min="2" max="2" width="24.7109375" customWidth="true" style="145"/>
    <col min="3" max="3" width="2.42578125" customWidth="true" style="145"/>
    <col min="4" max="4" width="32" customWidth="true" style="145"/>
    <col min="5" max="5" width="2.42578125" customWidth="true" style="145"/>
    <col min="6" max="6" width="9.5703125" customWidth="true" style="145"/>
    <col min="7" max="7" width="2.5703125" customWidth="true" style="145"/>
    <col min="8" max="8" width="5.140625" customWidth="true" style="145"/>
    <col min="9" max="9" width="19.85546875" customWidth="true" style="145"/>
    <col min="10" max="10" width="3" customWidth="true" style="145"/>
    <col min="11" max="11" width="5.7109375" customWidth="true" style="145"/>
    <col min="12" max="12" width="19.42578125" customWidth="true" style="145"/>
  </cols>
  <sheetData>
    <row r="2" spans="1:12" customHeight="1" ht="15">
      <c r="A2" s="144">
        <v>1</v>
      </c>
    </row>
    <row r="3" spans="1:12" customHeight="1" ht="20.25">
      <c r="B3" s="146" t="s">
        <v>119</v>
      </c>
      <c r="C3" s="146"/>
      <c r="D3" s="146"/>
      <c r="E3" s="146"/>
      <c r="F3" s="146"/>
      <c r="G3" s="146"/>
      <c r="H3" s="146"/>
      <c r="I3" s="146"/>
      <c r="J3" s="146"/>
      <c r="K3" s="146"/>
      <c r="L3" s="146"/>
    </row>
    <row r="6" spans="1:12" customHeight="1" ht="15.75">
      <c r="B6" s="147" t="s">
        <v>120</v>
      </c>
      <c r="C6" s="147" t="s">
        <v>3</v>
      </c>
      <c r="D6" s="147"/>
      <c r="E6" s="147"/>
      <c r="F6" s="147"/>
      <c r="G6" s="147"/>
      <c r="H6" s="147"/>
      <c r="I6" s="147"/>
      <c r="J6" s="147"/>
      <c r="K6" s="147"/>
      <c r="L6" s="147"/>
    </row>
    <row r="7" spans="1:12" customHeight="1" ht="15.75">
      <c r="B7" s="147" t="s">
        <v>121</v>
      </c>
      <c r="C7" s="147" t="s">
        <v>3</v>
      </c>
      <c r="D7" s="148" t="str">
        <f>ringkasan!G17</f>
        <v>CV. GRIYA TEKNIKA</v>
      </c>
      <c r="E7" s="147"/>
      <c r="F7" s="147"/>
      <c r="G7" s="147"/>
      <c r="H7" s="147"/>
      <c r="I7" s="147"/>
      <c r="J7" s="147"/>
      <c r="K7" s="147"/>
      <c r="L7" s="147"/>
    </row>
    <row r="8" spans="1:12" customHeight="1" ht="15.75">
      <c r="B8" s="147" t="s">
        <v>122</v>
      </c>
      <c r="C8" s="147" t="s">
        <v>3</v>
      </c>
      <c r="D8" s="147" t="s">
        <v>123</v>
      </c>
      <c r="E8" s="147"/>
      <c r="F8" s="147"/>
      <c r="G8" s="147"/>
      <c r="H8" s="147"/>
      <c r="I8" s="147"/>
      <c r="J8" s="147"/>
      <c r="K8" s="147"/>
      <c r="L8" s="147"/>
    </row>
    <row r="9" spans="1:12" customHeight="1" ht="15.75">
      <c r="B9" s="147" t="s">
        <v>24</v>
      </c>
      <c r="C9" s="147" t="s">
        <v>3</v>
      </c>
      <c r="D9" s="147" t="str">
        <f>ringkasan!G19</f>
        <v>Jl. Garuda V No. 9 Perumahan Rewwin, Waru - Sidoarjo</v>
      </c>
      <c r="E9" s="147"/>
      <c r="F9" s="147"/>
      <c r="G9" s="147"/>
      <c r="H9" s="147"/>
      <c r="I9" s="147"/>
      <c r="J9" s="147"/>
      <c r="K9" s="147"/>
      <c r="L9" s="147"/>
    </row>
    <row r="10" spans="1:12" customHeight="1" ht="15.75">
      <c r="B10" s="147" t="s">
        <v>124</v>
      </c>
      <c r="C10" s="147" t="s">
        <v>3</v>
      </c>
      <c r="D10" s="149" t="str">
        <f>kwitansi!D12</f>
        <v>Pembayaran 100% Pekerjaan Penyusunan FS Intake Kawasan Kali Rejoso Pasuruan, Sesuai Surat Perintah Kerja Nomor : 690/ 19670 /105.4/2020, Tanggal : 13 Oktober 2020</v>
      </c>
      <c r="E10" s="149"/>
      <c r="F10" s="149"/>
      <c r="G10" s="149"/>
      <c r="H10" s="149"/>
      <c r="I10" s="149"/>
      <c r="J10" s="149"/>
      <c r="K10" s="149"/>
      <c r="L10" s="149"/>
    </row>
    <row r="11" spans="1:12" customHeight="1" ht="15.75">
      <c r="B11" s="147"/>
      <c r="C11" s="147"/>
      <c r="D11" s="149"/>
      <c r="E11" s="149"/>
      <c r="F11" s="149"/>
      <c r="G11" s="149"/>
      <c r="H11" s="149"/>
      <c r="I11" s="149"/>
      <c r="J11" s="149"/>
      <c r="K11" s="149"/>
      <c r="L11" s="149"/>
    </row>
    <row r="12" spans="1:12" customHeight="1" ht="15.75">
      <c r="B12" s="147"/>
      <c r="C12" s="147"/>
      <c r="D12" s="149"/>
      <c r="E12" s="149"/>
      <c r="F12" s="149"/>
      <c r="G12" s="149"/>
      <c r="H12" s="149"/>
      <c r="I12" s="149"/>
      <c r="J12" s="149"/>
      <c r="K12" s="149"/>
      <c r="L12" s="149"/>
    </row>
    <row r="13" spans="1:12" customHeight="1" ht="15.75">
      <c r="B13" s="147"/>
      <c r="C13" s="147"/>
      <c r="D13" s="147" t="s">
        <v>125</v>
      </c>
      <c r="E13" s="147"/>
      <c r="F13" s="147"/>
      <c r="G13" s="147"/>
      <c r="H13" s="147"/>
      <c r="I13" s="147"/>
      <c r="J13" s="147"/>
      <c r="K13" s="147"/>
      <c r="L13" s="147"/>
    </row>
    <row r="14" spans="1:12" customHeight="1" ht="15.75"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</row>
    <row r="15" spans="1:12" customHeight="1" ht="15.75">
      <c r="B15" s="147" t="s">
        <v>126</v>
      </c>
      <c r="C15" s="147" t="s">
        <v>3</v>
      </c>
      <c r="D15" s="147" t="s">
        <v>127</v>
      </c>
      <c r="E15" s="147"/>
      <c r="F15" s="147"/>
      <c r="G15" s="147"/>
      <c r="H15" s="147"/>
      <c r="I15" s="150"/>
      <c r="J15" s="151" t="s">
        <v>128</v>
      </c>
      <c r="K15" s="150" t="s">
        <v>13</v>
      </c>
      <c r="L15" s="150">
        <f>ringkasan!H13</f>
        <v>98024000</v>
      </c>
    </row>
    <row r="16" spans="1:12" customHeight="1" ht="15.75">
      <c r="B16" s="147"/>
      <c r="C16" s="147"/>
      <c r="D16" s="147" t="s">
        <v>129</v>
      </c>
      <c r="E16" s="147" t="s">
        <v>3</v>
      </c>
      <c r="F16" s="152" t="s">
        <v>130</v>
      </c>
      <c r="G16" s="147" t="s">
        <v>131</v>
      </c>
      <c r="H16" s="147" t="s">
        <v>13</v>
      </c>
      <c r="I16" s="150">
        <f>+L15</f>
        <v>98024000</v>
      </c>
      <c r="J16" s="151" t="s">
        <v>128</v>
      </c>
      <c r="K16" s="150" t="s">
        <v>13</v>
      </c>
      <c r="L16" s="150">
        <f>+L15*0.90909090909091</f>
        <v>89112727.272727</v>
      </c>
    </row>
    <row r="17" spans="1:12" customHeight="1" ht="15.75">
      <c r="B17" s="147"/>
      <c r="C17" s="147"/>
      <c r="D17" s="147" t="s">
        <v>132</v>
      </c>
      <c r="E17" s="147" t="s">
        <v>3</v>
      </c>
      <c r="F17" s="153">
        <v>0.02</v>
      </c>
      <c r="G17" s="147" t="s">
        <v>131</v>
      </c>
      <c r="H17" s="147" t="s">
        <v>13</v>
      </c>
      <c r="I17" s="150">
        <f>+L16</f>
        <v>89112727.272727</v>
      </c>
      <c r="J17" s="151" t="s">
        <v>128</v>
      </c>
      <c r="K17" s="150" t="s">
        <v>13</v>
      </c>
      <c r="L17" s="150">
        <f>+L16*0.02</f>
        <v>1782254.5454545</v>
      </c>
    </row>
    <row r="18" spans="1:12" customHeight="1" ht="15.75">
      <c r="B18" s="147"/>
      <c r="C18" s="147"/>
      <c r="D18" s="147"/>
      <c r="E18" s="147"/>
      <c r="F18" s="147"/>
      <c r="G18" s="147"/>
      <c r="H18" s="147"/>
      <c r="I18" s="150"/>
      <c r="J18" s="151"/>
      <c r="K18" s="150"/>
      <c r="L18" s="150"/>
    </row>
    <row r="19" spans="1:12" customHeight="1" ht="15.75">
      <c r="B19" s="147"/>
      <c r="C19" s="147"/>
      <c r="D19" s="147" t="s">
        <v>133</v>
      </c>
      <c r="E19" s="147"/>
      <c r="F19" s="147"/>
      <c r="G19" s="147"/>
      <c r="H19" s="147"/>
      <c r="I19" s="150"/>
      <c r="J19" s="151" t="s">
        <v>128</v>
      </c>
      <c r="K19" s="150" t="s">
        <v>13</v>
      </c>
      <c r="L19" s="150">
        <f>+L17</f>
        <v>1782254.5454545</v>
      </c>
    </row>
    <row r="20" spans="1:12" customHeight="1" ht="15.75">
      <c r="B20" s="147"/>
      <c r="C20" s="147"/>
      <c r="D20" s="147"/>
      <c r="E20" s="147"/>
      <c r="F20" s="147"/>
      <c r="G20" s="147"/>
      <c r="H20" s="147"/>
      <c r="I20" s="150"/>
      <c r="J20" s="150"/>
      <c r="K20" s="150"/>
      <c r="L20" s="150"/>
    </row>
    <row r="21" spans="1:12" customHeight="1" ht="15.75"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</row>
    <row r="22" spans="1:12" customHeight="1" ht="15.75"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</row>
    <row r="23" spans="1:12" customHeight="1" ht="15.75">
      <c r="B23" s="147"/>
      <c r="C23" s="147"/>
      <c r="D23" s="147"/>
      <c r="E23" s="147"/>
      <c r="F23" s="147"/>
      <c r="G23" s="147" t="s">
        <v>134</v>
      </c>
      <c r="H23" s="147"/>
      <c r="I23" s="147"/>
      <c r="J23" s="147"/>
      <c r="K23" s="147"/>
      <c r="L23" s="147"/>
    </row>
    <row r="24" spans="1:12" customHeight="1" ht="15.75"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</row>
    <row r="25" spans="1:12" customHeight="1" ht="15.75">
      <c r="B25" s="147"/>
      <c r="C25" s="147"/>
      <c r="D25" s="147"/>
      <c r="E25" s="147"/>
      <c r="F25" s="147"/>
      <c r="G25" s="147" t="s">
        <v>114</v>
      </c>
      <c r="H25" s="147"/>
      <c r="I25" s="147"/>
      <c r="J25" s="147"/>
      <c r="K25" s="147"/>
      <c r="L25" s="147"/>
    </row>
    <row r="26" spans="1:12" customHeight="1" ht="15.75"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</row>
    <row r="27" spans="1:12" customHeight="1" ht="15.75"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</row>
    <row r="28" spans="1:12" customHeight="1" ht="15.75"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</row>
    <row r="29" spans="1:12" customHeight="1" ht="15.75"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</row>
    <row r="30" spans="1:12" customHeight="1" ht="15.75">
      <c r="B30" s="147"/>
      <c r="C30" s="147"/>
      <c r="D30" s="147"/>
      <c r="E30" s="147"/>
      <c r="F30" s="147"/>
      <c r="G30" s="154" t="s">
        <v>116</v>
      </c>
      <c r="H30" s="154"/>
      <c r="I30" s="154"/>
      <c r="J30" s="154"/>
      <c r="K30" s="154"/>
      <c r="L30" s="147"/>
    </row>
    <row r="31" spans="1:12" customHeight="1" ht="15.75">
      <c r="B31" s="147"/>
      <c r="C31" s="147"/>
      <c r="D31" s="147"/>
      <c r="E31" s="147"/>
      <c r="F31" s="147"/>
      <c r="G31" s="155" t="s">
        <v>117</v>
      </c>
      <c r="H31" s="155"/>
      <c r="I31" s="155"/>
      <c r="J31" s="155"/>
      <c r="K31" s="155"/>
      <c r="L31" s="147"/>
    </row>
    <row r="33" spans="1:12" customHeight="1" ht="15">
      <c r="A33" s="144">
        <v>2</v>
      </c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B3:L3"/>
    <mergeCell ref="D10:L12"/>
    <mergeCell ref="G30:K30"/>
    <mergeCell ref="G31:K31"/>
  </mergeCells>
  <printOptions gridLines="false" gridLinesSet="true" horizontalCentered="true"/>
  <pageMargins left="0.70866141732283" right="0.70866141732283" top="0.74803149606299" bottom="0.5511811023622" header="0.31496062992126" footer="0.31496062992126"/>
  <pageSetup paperSize="10000" orientation="landscape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3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ringkasan</vt:lpstr>
      <vt:lpstr>kwitansi</vt:lpstr>
      <vt:lpstr>pajak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</dc:creator>
  <cp:lastModifiedBy>LGLED</cp:lastModifiedBy>
  <dcterms:created xsi:type="dcterms:W3CDTF">2006-01-04T08:46:35+07:00</dcterms:created>
  <dcterms:modified xsi:type="dcterms:W3CDTF">2020-11-27T14:43:41+07:00</dcterms:modified>
  <dc:title>Untitled Spreadsheet</dc:title>
  <dc:description/>
  <dc:subject/>
  <cp:keywords/>
  <cp:category/>
</cp:coreProperties>
</file>