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2"/>
  </bookViews>
  <sheets>
    <sheet name="Sheet1 (zoom 是按XY轴的缩放比例进行)- (2" sheetId="5" r:id="rId1"/>
    <sheet name="Sheet1 (zoom 是按XY轴的缩放比例进行)-60份" sheetId="3" r:id="rId2"/>
    <sheet name="Sheet1 (zoom 是按XY轴的缩放比例进行)" sheetId="2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5" l="1"/>
  <c r="J53" i="5"/>
  <c r="I5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C2" i="5"/>
  <c r="C3" i="5"/>
  <c r="C4" i="5"/>
  <c r="C5" i="5"/>
  <c r="C6" i="5"/>
  <c r="C7" i="5"/>
  <c r="C8" i="5"/>
  <c r="C9" i="5"/>
  <c r="C10" i="5"/>
  <c r="C11" i="5"/>
  <c r="B11" i="5" s="1"/>
  <c r="C12" i="5"/>
  <c r="C13" i="5"/>
  <c r="B13" i="5" s="1"/>
  <c r="C14" i="5"/>
  <c r="C15" i="5"/>
  <c r="B15" i="5" s="1"/>
  <c r="C16" i="5"/>
  <c r="C17" i="5"/>
  <c r="B17" i="5" s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B48" i="5"/>
  <c r="C53" i="5"/>
  <c r="B3" i="5"/>
  <c r="B4" i="5"/>
  <c r="B5" i="5"/>
  <c r="B6" i="5"/>
  <c r="B7" i="5"/>
  <c r="B8" i="5"/>
  <c r="B9" i="5"/>
  <c r="B12" i="5"/>
  <c r="B14" i="5"/>
  <c r="B16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C1" i="5"/>
  <c r="G53" i="5"/>
  <c r="E53" i="5"/>
  <c r="H25" i="5"/>
  <c r="K24" i="5"/>
  <c r="J24" i="5"/>
  <c r="G24" i="5"/>
  <c r="F24" i="5" s="1"/>
  <c r="E24" i="5"/>
  <c r="D24" i="5" s="1"/>
  <c r="K23" i="5"/>
  <c r="J23" i="5"/>
  <c r="G23" i="5"/>
  <c r="F23" i="5" s="1"/>
  <c r="E23" i="5"/>
  <c r="D23" i="5" s="1"/>
  <c r="K22" i="5"/>
  <c r="J22" i="5"/>
  <c r="G22" i="5"/>
  <c r="F22" i="5" s="1"/>
  <c r="E22" i="5"/>
  <c r="D22" i="5" s="1"/>
  <c r="K21" i="5"/>
  <c r="J21" i="5"/>
  <c r="G21" i="5"/>
  <c r="F21" i="5" s="1"/>
  <c r="E21" i="5"/>
  <c r="D21" i="5" s="1"/>
  <c r="K20" i="5"/>
  <c r="J20" i="5"/>
  <c r="G20" i="5"/>
  <c r="F20" i="5" s="1"/>
  <c r="E20" i="5"/>
  <c r="D20" i="5" s="1"/>
  <c r="K19" i="5"/>
  <c r="J19" i="5"/>
  <c r="G19" i="5"/>
  <c r="F19" i="5" s="1"/>
  <c r="E19" i="5"/>
  <c r="D19" i="5" s="1"/>
  <c r="K18" i="5"/>
  <c r="J18" i="5"/>
  <c r="G18" i="5"/>
  <c r="F18" i="5" s="1"/>
  <c r="E18" i="5"/>
  <c r="D18" i="5" s="1"/>
  <c r="B18" i="5"/>
  <c r="K17" i="5"/>
  <c r="J17" i="5"/>
  <c r="G17" i="5"/>
  <c r="F17" i="5" s="1"/>
  <c r="E17" i="5"/>
  <c r="D17" i="5" s="1"/>
  <c r="K16" i="5"/>
  <c r="J16" i="5"/>
  <c r="G16" i="5"/>
  <c r="F16" i="5" s="1"/>
  <c r="E16" i="5"/>
  <c r="D16" i="5" s="1"/>
  <c r="K15" i="5"/>
  <c r="J15" i="5"/>
  <c r="G15" i="5"/>
  <c r="F15" i="5" s="1"/>
  <c r="E15" i="5"/>
  <c r="D15" i="5" s="1"/>
  <c r="K14" i="5"/>
  <c r="J14" i="5"/>
  <c r="G14" i="5"/>
  <c r="F14" i="5" s="1"/>
  <c r="E14" i="5"/>
  <c r="D14" i="5" s="1"/>
  <c r="K13" i="5"/>
  <c r="J13" i="5"/>
  <c r="G13" i="5"/>
  <c r="F13" i="5" s="1"/>
  <c r="E13" i="5"/>
  <c r="D13" i="5" s="1"/>
  <c r="K12" i="5"/>
  <c r="J12" i="5"/>
  <c r="G12" i="5"/>
  <c r="F12" i="5" s="1"/>
  <c r="E12" i="5"/>
  <c r="D12" i="5" s="1"/>
  <c r="K11" i="5"/>
  <c r="J11" i="5"/>
  <c r="G11" i="5"/>
  <c r="F11" i="5" s="1"/>
  <c r="E11" i="5"/>
  <c r="D11" i="5" s="1"/>
  <c r="K10" i="5"/>
  <c r="J10" i="5"/>
  <c r="G10" i="5"/>
  <c r="F10" i="5" s="1"/>
  <c r="E10" i="5"/>
  <c r="D10" i="5" s="1"/>
  <c r="B10" i="5"/>
  <c r="K9" i="5"/>
  <c r="J9" i="5"/>
  <c r="G9" i="5"/>
  <c r="F9" i="5" s="1"/>
  <c r="E9" i="5"/>
  <c r="D9" i="5" s="1"/>
  <c r="K8" i="5"/>
  <c r="J8" i="5"/>
  <c r="G8" i="5"/>
  <c r="F8" i="5" s="1"/>
  <c r="E8" i="5"/>
  <c r="D8" i="5" s="1"/>
  <c r="K7" i="5"/>
  <c r="J7" i="5"/>
  <c r="G7" i="5"/>
  <c r="F7" i="5" s="1"/>
  <c r="E7" i="5"/>
  <c r="D7" i="5" s="1"/>
  <c r="K6" i="5"/>
  <c r="J6" i="5"/>
  <c r="G6" i="5"/>
  <c r="F6" i="5" s="1"/>
  <c r="E6" i="5"/>
  <c r="D6" i="5" s="1"/>
  <c r="K5" i="5"/>
  <c r="J5" i="5"/>
  <c r="G5" i="5"/>
  <c r="F5" i="5" s="1"/>
  <c r="E5" i="5"/>
  <c r="D5" i="5" s="1"/>
  <c r="K4" i="5"/>
  <c r="J4" i="5"/>
  <c r="G4" i="5"/>
  <c r="F4" i="5" s="1"/>
  <c r="E4" i="5"/>
  <c r="D4" i="5" s="1"/>
  <c r="K3" i="5"/>
  <c r="J3" i="5"/>
  <c r="G3" i="5"/>
  <c r="F3" i="5" s="1"/>
  <c r="E3" i="5"/>
  <c r="D3" i="5" s="1"/>
  <c r="K2" i="5"/>
  <c r="J2" i="5"/>
  <c r="G2" i="5"/>
  <c r="F2" i="5" s="1"/>
  <c r="E2" i="5"/>
  <c r="D2" i="5" s="1"/>
  <c r="B2" i="5"/>
  <c r="G1" i="5"/>
  <c r="F1" i="5" s="1"/>
  <c r="E1" i="5"/>
  <c r="D1" i="5" s="1"/>
  <c r="B1" i="5"/>
  <c r="H25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" i="3"/>
  <c r="E28" i="3" l="1"/>
  <c r="C28" i="3"/>
  <c r="G28" i="3"/>
  <c r="G2" i="3"/>
  <c r="F2" i="3" s="1"/>
  <c r="G3" i="3"/>
  <c r="F3" i="3" s="1"/>
  <c r="G4" i="3"/>
  <c r="F4" i="3" s="1"/>
  <c r="G5" i="3"/>
  <c r="F5" i="3" s="1"/>
  <c r="G6" i="3"/>
  <c r="F6" i="3" s="1"/>
  <c r="G7" i="3"/>
  <c r="F7" i="3" s="1"/>
  <c r="G8" i="3"/>
  <c r="F8" i="3" s="1"/>
  <c r="G9" i="3"/>
  <c r="F9" i="3" s="1"/>
  <c r="G10" i="3"/>
  <c r="F10" i="3" s="1"/>
  <c r="G11" i="3"/>
  <c r="F11" i="3" s="1"/>
  <c r="G12" i="3"/>
  <c r="F12" i="3" s="1"/>
  <c r="G13" i="3"/>
  <c r="F13" i="3" s="1"/>
  <c r="G14" i="3"/>
  <c r="F14" i="3" s="1"/>
  <c r="G15" i="3"/>
  <c r="F15" i="3" s="1"/>
  <c r="G16" i="3"/>
  <c r="F16" i="3" s="1"/>
  <c r="G17" i="3"/>
  <c r="F17" i="3" s="1"/>
  <c r="G18" i="3"/>
  <c r="F18" i="3" s="1"/>
  <c r="G19" i="3"/>
  <c r="F19" i="3" s="1"/>
  <c r="G20" i="3"/>
  <c r="F20" i="3" s="1"/>
  <c r="G21" i="3"/>
  <c r="F21" i="3" s="1"/>
  <c r="G22" i="3"/>
  <c r="F22" i="3" s="1"/>
  <c r="G23" i="3"/>
  <c r="F23" i="3" s="1"/>
  <c r="G24" i="3"/>
  <c r="F24" i="3" s="1"/>
  <c r="G1" i="3"/>
  <c r="F1" i="3" s="1"/>
  <c r="E2" i="3"/>
  <c r="D2" i="3" s="1"/>
  <c r="E3" i="3"/>
  <c r="D3" i="3" s="1"/>
  <c r="E4" i="3"/>
  <c r="D4" i="3" s="1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1" i="3"/>
  <c r="D1" i="3" s="1"/>
  <c r="H1" i="2"/>
  <c r="E1" i="2"/>
  <c r="C2" i="3"/>
  <c r="B2" i="3" s="1"/>
  <c r="C3" i="3"/>
  <c r="B3" i="3" s="1"/>
  <c r="C4" i="3"/>
  <c r="B4" i="3" s="1"/>
  <c r="C5" i="3"/>
  <c r="B5" i="3" s="1"/>
  <c r="C6" i="3"/>
  <c r="B6" i="3" s="1"/>
  <c r="C7" i="3"/>
  <c r="B7" i="3" s="1"/>
  <c r="C8" i="3"/>
  <c r="B8" i="3" s="1"/>
  <c r="C9" i="3"/>
  <c r="B9" i="3" s="1"/>
  <c r="C10" i="3"/>
  <c r="B10" i="3" s="1"/>
  <c r="C11" i="3"/>
  <c r="B11" i="3" s="1"/>
  <c r="C12" i="3"/>
  <c r="B12" i="3" s="1"/>
  <c r="C13" i="3"/>
  <c r="B13" i="3" s="1"/>
  <c r="C14" i="3"/>
  <c r="B14" i="3" s="1"/>
  <c r="C15" i="3"/>
  <c r="B15" i="3" s="1"/>
  <c r="C16" i="3"/>
  <c r="B16" i="3" s="1"/>
  <c r="C17" i="3"/>
  <c r="B17" i="3" s="1"/>
  <c r="C18" i="3"/>
  <c r="B18" i="3" s="1"/>
  <c r="C19" i="3"/>
  <c r="B19" i="3" s="1"/>
  <c r="C20" i="3"/>
  <c r="B20" i="3" s="1"/>
  <c r="C21" i="3"/>
  <c r="B21" i="3" s="1"/>
  <c r="C22" i="3"/>
  <c r="B22" i="3" s="1"/>
  <c r="C23" i="3"/>
  <c r="B23" i="3" s="1"/>
  <c r="C24" i="3"/>
  <c r="B24" i="3" s="1"/>
  <c r="C1" i="3"/>
  <c r="B1" i="3" s="1"/>
  <c r="H17" i="2" l="1"/>
  <c r="E17" i="2"/>
  <c r="M12" i="2" l="1"/>
  <c r="M11" i="2"/>
  <c r="M10" i="2"/>
  <c r="M9" i="2"/>
  <c r="M8" i="2"/>
  <c r="M7" i="2"/>
  <c r="M6" i="2"/>
  <c r="M5" i="2"/>
  <c r="M4" i="2"/>
  <c r="M3" i="2"/>
  <c r="M2" i="2"/>
  <c r="H12" i="2"/>
  <c r="H11" i="2"/>
  <c r="H10" i="2"/>
  <c r="H9" i="2"/>
  <c r="H8" i="2"/>
  <c r="H7" i="2"/>
  <c r="H6" i="2"/>
  <c r="H5" i="2"/>
  <c r="H4" i="2"/>
  <c r="H3" i="2"/>
  <c r="H2" i="2"/>
  <c r="E12" i="2"/>
  <c r="E11" i="2"/>
  <c r="E10" i="2"/>
  <c r="E9" i="2"/>
  <c r="E8" i="2"/>
  <c r="E7" i="2"/>
  <c r="E6" i="2"/>
  <c r="E5" i="2"/>
  <c r="E4" i="2"/>
  <c r="E3" i="2"/>
  <c r="E2" i="2"/>
  <c r="L12" i="2"/>
  <c r="L11" i="2"/>
  <c r="L10" i="2"/>
  <c r="L9" i="2"/>
  <c r="L8" i="2"/>
  <c r="L7" i="2"/>
  <c r="L6" i="2"/>
  <c r="L5" i="2"/>
  <c r="L4" i="2"/>
  <c r="L3" i="2"/>
  <c r="L2" i="2"/>
  <c r="K12" i="2"/>
  <c r="K11" i="2"/>
  <c r="K10" i="2"/>
  <c r="K9" i="2"/>
  <c r="K8" i="2"/>
  <c r="K7" i="2"/>
  <c r="K6" i="2"/>
  <c r="K5" i="2"/>
  <c r="K4" i="2"/>
  <c r="K3" i="2"/>
  <c r="K2" i="2"/>
  <c r="B12" i="2"/>
  <c r="B11" i="2"/>
  <c r="B10" i="2"/>
  <c r="B9" i="2"/>
  <c r="B8" i="2"/>
  <c r="B7" i="2"/>
  <c r="B6" i="2"/>
  <c r="B5" i="2"/>
  <c r="B4" i="2"/>
  <c r="B3" i="2"/>
  <c r="B2" i="2"/>
  <c r="G12" i="2"/>
  <c r="G11" i="2"/>
  <c r="G10" i="2"/>
  <c r="G9" i="2"/>
  <c r="G8" i="2"/>
  <c r="G7" i="2"/>
  <c r="G6" i="2"/>
  <c r="G5" i="2"/>
  <c r="G4" i="2"/>
  <c r="G3" i="2"/>
  <c r="G2" i="2"/>
  <c r="G1" i="2"/>
  <c r="D12" i="2"/>
  <c r="D11" i="2"/>
  <c r="D10" i="2"/>
  <c r="D9" i="2"/>
  <c r="D8" i="2"/>
  <c r="D7" i="2"/>
  <c r="D6" i="2"/>
  <c r="D5" i="2"/>
  <c r="D4" i="2"/>
  <c r="D3" i="2"/>
  <c r="D2" i="2"/>
  <c r="D1" i="2"/>
  <c r="A12" i="2"/>
  <c r="A11" i="2"/>
  <c r="A10" i="2"/>
  <c r="A9" i="2"/>
  <c r="A8" i="2"/>
  <c r="A7" i="2"/>
  <c r="A6" i="2"/>
  <c r="A5" i="2"/>
  <c r="A4" i="2"/>
  <c r="A3" i="2"/>
  <c r="A31" i="2"/>
  <c r="A30" i="2"/>
  <c r="A2" i="2"/>
  <c r="A24" i="2"/>
</calcChain>
</file>

<file path=xl/sharedStrings.xml><?xml version="1.0" encoding="utf-8"?>
<sst xmlns="http://schemas.openxmlformats.org/spreadsheetml/2006/main" count="35" uniqueCount="15">
  <si>
    <t>zoom.Zoom</t>
    <phoneticPr fontId="1" type="noConversion"/>
  </si>
  <si>
    <t>Page 0</t>
    <phoneticPr fontId="1" type="noConversion"/>
  </si>
  <si>
    <t>Page 2</t>
    <phoneticPr fontId="1" type="noConversion"/>
  </si>
  <si>
    <t>Page 1</t>
    <phoneticPr fontId="1" type="noConversion"/>
  </si>
  <si>
    <t>ivCamera.Zoom</t>
    <phoneticPr fontId="1" type="noConversion"/>
  </si>
  <si>
    <t>delta</t>
    <phoneticPr fontId="1" type="noConversion"/>
  </si>
  <si>
    <t>256*1=256</t>
    <phoneticPr fontId="1" type="noConversion"/>
  </si>
  <si>
    <t>36份</t>
    <phoneticPr fontId="1" type="noConversion"/>
  </si>
  <si>
    <t>delta</t>
    <phoneticPr fontId="1" type="noConversion"/>
  </si>
  <si>
    <t>20X，40X，0</t>
    <phoneticPr fontId="1" type="noConversion"/>
  </si>
  <si>
    <t>10X，20X，4</t>
    <phoneticPr fontId="1" type="noConversion"/>
  </si>
  <si>
    <t>5X，10X，6</t>
    <phoneticPr fontId="1" type="noConversion"/>
  </si>
  <si>
    <t>2.5X, 5X, 10</t>
    <phoneticPr fontId="1" type="noConversion"/>
  </si>
  <si>
    <t>3.75X, 7.5X, 8</t>
    <phoneticPr fontId="1" type="noConversion"/>
  </si>
  <si>
    <t>1.25X, 2.5X, 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</si>
</sst>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00_ "/>
    <numFmt numFmtId="177" formatCode="0.000000_ "/>
    <numFmt numFmtId="178" formatCode="0.00000000_);[Red]\(0.000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7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176" fontId="0" fillId="0" borderId="0" xfId="0" applyNumberFormat="1"/>
    <xf numFmtId="178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177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34" workbookViewId="0">
      <selection activeCell="G29" sqref="G29"/>
    </sheetView>
  </sheetViews>
  <sheetFormatPr defaultRowHeight="14.25" x14ac:dyDescent="0.2"/>
  <cols>
    <col min="2" max="2" width="14" customWidth="1"/>
    <col min="3" max="4" width="13.25" customWidth="1"/>
    <col min="5" max="6" width="12.375" customWidth="1"/>
    <col min="7" max="7" width="12.875" customWidth="1"/>
    <col min="8" max="8" width="10.375" bestFit="1" customWidth="1"/>
    <col min="9" max="9" width="12.375" customWidth="1"/>
    <col min="10" max="11" width="12.125" customWidth="1"/>
    <col min="12" max="12" width="12.25" customWidth="1"/>
  </cols>
  <sheetData>
    <row r="1" spans="1:11" x14ac:dyDescent="0.2">
      <c r="A1">
        <v>0</v>
      </c>
      <c r="B1">
        <f>256*C1</f>
        <v>256</v>
      </c>
      <c r="C1" s="4">
        <f>1-A1/64</f>
        <v>1</v>
      </c>
      <c r="D1">
        <f>256*E1</f>
        <v>64</v>
      </c>
      <c r="E1" s="4">
        <f>(1-A1/32)/4</f>
        <v>0.25</v>
      </c>
      <c r="F1">
        <f>256*G1</f>
        <v>16</v>
      </c>
      <c r="G1" s="5">
        <f>(1-A1/32)/16</f>
        <v>6.25E-2</v>
      </c>
      <c r="H1" s="1"/>
      <c r="I1" s="1">
        <v>1</v>
      </c>
      <c r="J1" s="1">
        <v>1</v>
      </c>
      <c r="K1" s="1">
        <v>1</v>
      </c>
    </row>
    <row r="2" spans="1:11" x14ac:dyDescent="0.2">
      <c r="A2">
        <v>1</v>
      </c>
      <c r="B2">
        <f>256*C2</f>
        <v>252</v>
      </c>
      <c r="C2" s="4">
        <f t="shared" ref="C2:C48" si="0">1-A2/64</f>
        <v>0.984375</v>
      </c>
      <c r="D2">
        <f t="shared" ref="D2:D24" si="1">256*E2</f>
        <v>62</v>
      </c>
      <c r="E2" s="4">
        <f t="shared" ref="E2:E24" si="2">(1-A2/32)/4</f>
        <v>0.2421875</v>
      </c>
      <c r="F2">
        <f t="shared" ref="F2:F24" si="3">256*G2</f>
        <v>15.5</v>
      </c>
      <c r="G2" s="5">
        <f t="shared" ref="G2:G24" si="4">(1-A2/32)/16</f>
        <v>6.0546875E-2</v>
      </c>
      <c r="H2" s="1"/>
      <c r="I2" s="1">
        <f>1-A2/64</f>
        <v>0.984375</v>
      </c>
      <c r="J2" s="1">
        <f>1-A2/32</f>
        <v>0.96875</v>
      </c>
      <c r="K2" s="1">
        <f>1-A2/32</f>
        <v>0.96875</v>
      </c>
    </row>
    <row r="3" spans="1:11" x14ac:dyDescent="0.2">
      <c r="A3">
        <v>2</v>
      </c>
      <c r="B3">
        <f t="shared" ref="B3:B48" si="5">256*C3</f>
        <v>248</v>
      </c>
      <c r="C3" s="4">
        <f t="shared" si="0"/>
        <v>0.96875</v>
      </c>
      <c r="D3">
        <f t="shared" si="1"/>
        <v>60</v>
      </c>
      <c r="E3" s="4">
        <f t="shared" si="2"/>
        <v>0.234375</v>
      </c>
      <c r="F3">
        <f t="shared" si="3"/>
        <v>15</v>
      </c>
      <c r="G3" s="5">
        <f t="shared" si="4"/>
        <v>5.859375E-2</v>
      </c>
      <c r="H3" s="1"/>
      <c r="I3" s="1">
        <f t="shared" ref="I3:I48" si="6">1-A3/64</f>
        <v>0.96875</v>
      </c>
      <c r="J3" s="1">
        <f t="shared" ref="J3:J24" si="7">1-A3/32</f>
        <v>0.9375</v>
      </c>
      <c r="K3" s="1">
        <f t="shared" ref="K3:K24" si="8">1-A3/32</f>
        <v>0.9375</v>
      </c>
    </row>
    <row r="4" spans="1:11" x14ac:dyDescent="0.2">
      <c r="A4">
        <v>3</v>
      </c>
      <c r="B4">
        <f t="shared" si="5"/>
        <v>244</v>
      </c>
      <c r="C4" s="4">
        <f t="shared" si="0"/>
        <v>0.953125</v>
      </c>
      <c r="D4">
        <f t="shared" si="1"/>
        <v>58</v>
      </c>
      <c r="E4" s="4">
        <f t="shared" si="2"/>
        <v>0.2265625</v>
      </c>
      <c r="F4">
        <f t="shared" si="3"/>
        <v>14.5</v>
      </c>
      <c r="G4" s="5">
        <f t="shared" si="4"/>
        <v>5.6640625E-2</v>
      </c>
      <c r="H4" s="1"/>
      <c r="I4" s="1">
        <f t="shared" si="6"/>
        <v>0.953125</v>
      </c>
      <c r="J4" s="1">
        <f t="shared" si="7"/>
        <v>0.90625</v>
      </c>
      <c r="K4" s="1">
        <f t="shared" si="8"/>
        <v>0.90625</v>
      </c>
    </row>
    <row r="5" spans="1:11" x14ac:dyDescent="0.2">
      <c r="A5">
        <v>4</v>
      </c>
      <c r="B5">
        <f t="shared" si="5"/>
        <v>240</v>
      </c>
      <c r="C5" s="4">
        <f t="shared" si="0"/>
        <v>0.9375</v>
      </c>
      <c r="D5">
        <f t="shared" si="1"/>
        <v>56</v>
      </c>
      <c r="E5" s="4">
        <f t="shared" si="2"/>
        <v>0.21875</v>
      </c>
      <c r="F5">
        <f t="shared" si="3"/>
        <v>14</v>
      </c>
      <c r="G5" s="5">
        <f t="shared" si="4"/>
        <v>5.46875E-2</v>
      </c>
      <c r="H5" s="1"/>
      <c r="I5" s="1">
        <f t="shared" si="6"/>
        <v>0.9375</v>
      </c>
      <c r="J5" s="1">
        <f t="shared" si="7"/>
        <v>0.875</v>
      </c>
      <c r="K5" s="1">
        <f t="shared" si="8"/>
        <v>0.875</v>
      </c>
    </row>
    <row r="6" spans="1:11" x14ac:dyDescent="0.2">
      <c r="A6">
        <v>5</v>
      </c>
      <c r="B6">
        <f t="shared" si="5"/>
        <v>236</v>
      </c>
      <c r="C6" s="4">
        <f t="shared" si="0"/>
        <v>0.921875</v>
      </c>
      <c r="D6">
        <f t="shared" si="1"/>
        <v>54</v>
      </c>
      <c r="E6" s="4">
        <f t="shared" si="2"/>
        <v>0.2109375</v>
      </c>
      <c r="F6">
        <f t="shared" si="3"/>
        <v>13.5</v>
      </c>
      <c r="G6" s="5">
        <f t="shared" si="4"/>
        <v>5.2734375E-2</v>
      </c>
      <c r="H6" s="1"/>
      <c r="I6" s="1">
        <f t="shared" si="6"/>
        <v>0.921875</v>
      </c>
      <c r="J6" s="1">
        <f t="shared" si="7"/>
        <v>0.84375</v>
      </c>
      <c r="K6" s="1">
        <f t="shared" si="8"/>
        <v>0.84375</v>
      </c>
    </row>
    <row r="7" spans="1:11" x14ac:dyDescent="0.2">
      <c r="A7">
        <v>6</v>
      </c>
      <c r="B7">
        <f t="shared" si="5"/>
        <v>232</v>
      </c>
      <c r="C7" s="4">
        <f t="shared" si="0"/>
        <v>0.90625</v>
      </c>
      <c r="D7">
        <f t="shared" si="1"/>
        <v>52</v>
      </c>
      <c r="E7" s="4">
        <f t="shared" si="2"/>
        <v>0.203125</v>
      </c>
      <c r="F7">
        <f t="shared" si="3"/>
        <v>13</v>
      </c>
      <c r="G7" s="5">
        <f t="shared" si="4"/>
        <v>5.078125E-2</v>
      </c>
      <c r="H7" s="1"/>
      <c r="I7" s="1">
        <f t="shared" si="6"/>
        <v>0.90625</v>
      </c>
      <c r="J7" s="1">
        <f t="shared" si="7"/>
        <v>0.8125</v>
      </c>
      <c r="K7" s="1">
        <f t="shared" si="8"/>
        <v>0.8125</v>
      </c>
    </row>
    <row r="8" spans="1:11" x14ac:dyDescent="0.2">
      <c r="A8">
        <v>7</v>
      </c>
      <c r="B8">
        <f t="shared" si="5"/>
        <v>228</v>
      </c>
      <c r="C8" s="4">
        <f t="shared" si="0"/>
        <v>0.890625</v>
      </c>
      <c r="D8">
        <f t="shared" si="1"/>
        <v>50</v>
      </c>
      <c r="E8" s="4">
        <f t="shared" si="2"/>
        <v>0.1953125</v>
      </c>
      <c r="F8">
        <f t="shared" si="3"/>
        <v>12.5</v>
      </c>
      <c r="G8" s="5">
        <f t="shared" si="4"/>
        <v>4.8828125E-2</v>
      </c>
      <c r="H8" s="1"/>
      <c r="I8" s="1">
        <f t="shared" si="6"/>
        <v>0.890625</v>
      </c>
      <c r="J8" s="1">
        <f t="shared" si="7"/>
        <v>0.78125</v>
      </c>
      <c r="K8" s="1">
        <f t="shared" si="8"/>
        <v>0.78125</v>
      </c>
    </row>
    <row r="9" spans="1:11" x14ac:dyDescent="0.2">
      <c r="A9">
        <v>8</v>
      </c>
      <c r="B9">
        <f t="shared" si="5"/>
        <v>224</v>
      </c>
      <c r="C9" s="4">
        <f t="shared" si="0"/>
        <v>0.875</v>
      </c>
      <c r="D9">
        <f t="shared" si="1"/>
        <v>48</v>
      </c>
      <c r="E9" s="4">
        <f t="shared" si="2"/>
        <v>0.1875</v>
      </c>
      <c r="F9">
        <f t="shared" si="3"/>
        <v>12</v>
      </c>
      <c r="G9" s="5">
        <f t="shared" si="4"/>
        <v>4.6875E-2</v>
      </c>
      <c r="H9" s="1"/>
      <c r="I9" s="1">
        <f t="shared" si="6"/>
        <v>0.875</v>
      </c>
      <c r="J9" s="1">
        <f t="shared" si="7"/>
        <v>0.75</v>
      </c>
      <c r="K9" s="1">
        <f t="shared" si="8"/>
        <v>0.75</v>
      </c>
    </row>
    <row r="10" spans="1:11" x14ac:dyDescent="0.2">
      <c r="A10">
        <v>9</v>
      </c>
      <c r="B10">
        <f t="shared" si="5"/>
        <v>220</v>
      </c>
      <c r="C10" s="4">
        <f t="shared" si="0"/>
        <v>0.859375</v>
      </c>
      <c r="D10">
        <f t="shared" si="1"/>
        <v>46</v>
      </c>
      <c r="E10" s="4">
        <f t="shared" si="2"/>
        <v>0.1796875</v>
      </c>
      <c r="F10">
        <f t="shared" si="3"/>
        <v>11.5</v>
      </c>
      <c r="G10" s="5">
        <f t="shared" si="4"/>
        <v>4.4921875E-2</v>
      </c>
      <c r="H10" s="1"/>
      <c r="I10" s="1">
        <f t="shared" si="6"/>
        <v>0.859375</v>
      </c>
      <c r="J10" s="1">
        <f t="shared" si="7"/>
        <v>0.71875</v>
      </c>
      <c r="K10" s="1">
        <f t="shared" si="8"/>
        <v>0.71875</v>
      </c>
    </row>
    <row r="11" spans="1:11" x14ac:dyDescent="0.2">
      <c r="A11">
        <v>10</v>
      </c>
      <c r="B11">
        <f t="shared" si="5"/>
        <v>216</v>
      </c>
      <c r="C11" s="4">
        <f t="shared" si="0"/>
        <v>0.84375</v>
      </c>
      <c r="D11">
        <f t="shared" si="1"/>
        <v>44</v>
      </c>
      <c r="E11" s="4">
        <f t="shared" si="2"/>
        <v>0.171875</v>
      </c>
      <c r="F11">
        <f t="shared" si="3"/>
        <v>11</v>
      </c>
      <c r="G11" s="5">
        <f t="shared" si="4"/>
        <v>4.296875E-2</v>
      </c>
      <c r="H11" s="1"/>
      <c r="I11" s="1">
        <f t="shared" si="6"/>
        <v>0.84375</v>
      </c>
      <c r="J11" s="1">
        <f t="shared" si="7"/>
        <v>0.6875</v>
      </c>
      <c r="K11" s="1">
        <f t="shared" si="8"/>
        <v>0.6875</v>
      </c>
    </row>
    <row r="12" spans="1:11" x14ac:dyDescent="0.2">
      <c r="A12">
        <v>11</v>
      </c>
      <c r="B12">
        <f t="shared" si="5"/>
        <v>212</v>
      </c>
      <c r="C12" s="4">
        <f t="shared" si="0"/>
        <v>0.828125</v>
      </c>
      <c r="D12">
        <f t="shared" si="1"/>
        <v>42</v>
      </c>
      <c r="E12" s="4">
        <f t="shared" si="2"/>
        <v>0.1640625</v>
      </c>
      <c r="F12">
        <f t="shared" si="3"/>
        <v>10.5</v>
      </c>
      <c r="G12" s="5">
        <f t="shared" si="4"/>
        <v>4.1015625E-2</v>
      </c>
      <c r="H12" s="1"/>
      <c r="I12" s="1">
        <f t="shared" si="6"/>
        <v>0.828125</v>
      </c>
      <c r="J12" s="1">
        <f t="shared" si="7"/>
        <v>0.65625</v>
      </c>
      <c r="K12" s="1">
        <f t="shared" si="8"/>
        <v>0.65625</v>
      </c>
    </row>
    <row r="13" spans="1:11" x14ac:dyDescent="0.2">
      <c r="A13">
        <v>12</v>
      </c>
      <c r="B13">
        <f t="shared" si="5"/>
        <v>208</v>
      </c>
      <c r="C13" s="4">
        <f t="shared" si="0"/>
        <v>0.8125</v>
      </c>
      <c r="D13">
        <f t="shared" si="1"/>
        <v>40</v>
      </c>
      <c r="E13" s="4">
        <f t="shared" si="2"/>
        <v>0.15625</v>
      </c>
      <c r="F13">
        <f t="shared" si="3"/>
        <v>10</v>
      </c>
      <c r="G13" s="5">
        <f t="shared" si="4"/>
        <v>3.90625E-2</v>
      </c>
      <c r="H13" s="1"/>
      <c r="I13" s="1">
        <f t="shared" si="6"/>
        <v>0.8125</v>
      </c>
      <c r="J13" s="1">
        <f t="shared" si="7"/>
        <v>0.625</v>
      </c>
      <c r="K13" s="1">
        <f t="shared" si="8"/>
        <v>0.625</v>
      </c>
    </row>
    <row r="14" spans="1:11" x14ac:dyDescent="0.2">
      <c r="A14">
        <v>13</v>
      </c>
      <c r="B14">
        <f t="shared" si="5"/>
        <v>204</v>
      </c>
      <c r="C14" s="4">
        <f t="shared" si="0"/>
        <v>0.796875</v>
      </c>
      <c r="D14">
        <f t="shared" si="1"/>
        <v>38</v>
      </c>
      <c r="E14" s="4">
        <f t="shared" si="2"/>
        <v>0.1484375</v>
      </c>
      <c r="F14">
        <f t="shared" si="3"/>
        <v>9.5</v>
      </c>
      <c r="G14" s="5">
        <f t="shared" si="4"/>
        <v>3.7109375E-2</v>
      </c>
      <c r="H14" s="1"/>
      <c r="I14" s="1">
        <f t="shared" si="6"/>
        <v>0.796875</v>
      </c>
      <c r="J14" s="1">
        <f t="shared" si="7"/>
        <v>0.59375</v>
      </c>
      <c r="K14" s="1">
        <f t="shared" si="8"/>
        <v>0.59375</v>
      </c>
    </row>
    <row r="15" spans="1:11" x14ac:dyDescent="0.2">
      <c r="A15">
        <v>14</v>
      </c>
      <c r="B15">
        <f t="shared" si="5"/>
        <v>200</v>
      </c>
      <c r="C15" s="4">
        <f t="shared" si="0"/>
        <v>0.78125</v>
      </c>
      <c r="D15">
        <f t="shared" si="1"/>
        <v>36</v>
      </c>
      <c r="E15" s="4">
        <f t="shared" si="2"/>
        <v>0.140625</v>
      </c>
      <c r="F15">
        <f t="shared" si="3"/>
        <v>9</v>
      </c>
      <c r="G15" s="5">
        <f t="shared" si="4"/>
        <v>3.515625E-2</v>
      </c>
      <c r="H15" s="1"/>
      <c r="I15" s="1">
        <f t="shared" si="6"/>
        <v>0.78125</v>
      </c>
      <c r="J15" s="1">
        <f t="shared" si="7"/>
        <v>0.5625</v>
      </c>
      <c r="K15" s="1">
        <f t="shared" si="8"/>
        <v>0.5625</v>
      </c>
    </row>
    <row r="16" spans="1:11" x14ac:dyDescent="0.2">
      <c r="A16">
        <v>15</v>
      </c>
      <c r="B16">
        <f t="shared" si="5"/>
        <v>196</v>
      </c>
      <c r="C16" s="4">
        <f t="shared" si="0"/>
        <v>0.765625</v>
      </c>
      <c r="D16">
        <f t="shared" si="1"/>
        <v>34</v>
      </c>
      <c r="E16" s="4">
        <f t="shared" si="2"/>
        <v>0.1328125</v>
      </c>
      <c r="F16">
        <f t="shared" si="3"/>
        <v>8.5</v>
      </c>
      <c r="G16" s="5">
        <f t="shared" si="4"/>
        <v>3.3203125E-2</v>
      </c>
      <c r="H16" s="1"/>
      <c r="I16" s="1">
        <f t="shared" si="6"/>
        <v>0.765625</v>
      </c>
      <c r="J16" s="1">
        <f t="shared" si="7"/>
        <v>0.53125</v>
      </c>
      <c r="K16" s="1">
        <f t="shared" si="8"/>
        <v>0.53125</v>
      </c>
    </row>
    <row r="17" spans="1:11" x14ac:dyDescent="0.2">
      <c r="A17">
        <v>16</v>
      </c>
      <c r="B17">
        <f t="shared" si="5"/>
        <v>192</v>
      </c>
      <c r="C17" s="4">
        <f t="shared" si="0"/>
        <v>0.75</v>
      </c>
      <c r="D17">
        <f t="shared" si="1"/>
        <v>32</v>
      </c>
      <c r="E17" s="4">
        <f t="shared" si="2"/>
        <v>0.125</v>
      </c>
      <c r="F17">
        <f t="shared" si="3"/>
        <v>8</v>
      </c>
      <c r="G17" s="5">
        <f t="shared" si="4"/>
        <v>3.125E-2</v>
      </c>
      <c r="H17" s="1"/>
      <c r="I17" s="1">
        <f t="shared" si="6"/>
        <v>0.75</v>
      </c>
      <c r="J17" s="1">
        <f t="shared" si="7"/>
        <v>0.5</v>
      </c>
      <c r="K17" s="1">
        <f t="shared" si="8"/>
        <v>0.5</v>
      </c>
    </row>
    <row r="18" spans="1:11" x14ac:dyDescent="0.2">
      <c r="A18">
        <v>17</v>
      </c>
      <c r="B18">
        <f t="shared" si="5"/>
        <v>188</v>
      </c>
      <c r="C18" s="4">
        <f t="shared" si="0"/>
        <v>0.734375</v>
      </c>
      <c r="D18">
        <f t="shared" si="1"/>
        <v>30</v>
      </c>
      <c r="E18" s="4">
        <f t="shared" si="2"/>
        <v>0.1171875</v>
      </c>
      <c r="F18">
        <f t="shared" si="3"/>
        <v>7.5</v>
      </c>
      <c r="G18" s="5">
        <f t="shared" si="4"/>
        <v>2.9296875E-2</v>
      </c>
      <c r="H18" s="1"/>
      <c r="I18" s="1">
        <f t="shared" si="6"/>
        <v>0.734375</v>
      </c>
      <c r="J18" s="1">
        <f t="shared" si="7"/>
        <v>0.46875</v>
      </c>
      <c r="K18" s="1">
        <f t="shared" si="8"/>
        <v>0.46875</v>
      </c>
    </row>
    <row r="19" spans="1:11" x14ac:dyDescent="0.2">
      <c r="A19">
        <v>18</v>
      </c>
      <c r="B19">
        <f t="shared" si="5"/>
        <v>184</v>
      </c>
      <c r="C19" s="4">
        <f t="shared" si="0"/>
        <v>0.71875</v>
      </c>
      <c r="D19">
        <f t="shared" si="1"/>
        <v>28</v>
      </c>
      <c r="E19" s="4">
        <f t="shared" si="2"/>
        <v>0.109375</v>
      </c>
      <c r="F19">
        <f t="shared" si="3"/>
        <v>7</v>
      </c>
      <c r="G19" s="5">
        <f t="shared" si="4"/>
        <v>2.734375E-2</v>
      </c>
      <c r="H19" s="1"/>
      <c r="I19" s="1">
        <f t="shared" si="6"/>
        <v>0.71875</v>
      </c>
      <c r="J19" s="1">
        <f t="shared" si="7"/>
        <v>0.4375</v>
      </c>
      <c r="K19" s="1">
        <f t="shared" si="8"/>
        <v>0.4375</v>
      </c>
    </row>
    <row r="20" spans="1:11" x14ac:dyDescent="0.2">
      <c r="A20">
        <v>19</v>
      </c>
      <c r="B20">
        <f t="shared" si="5"/>
        <v>180</v>
      </c>
      <c r="C20" s="4">
        <f t="shared" si="0"/>
        <v>0.703125</v>
      </c>
      <c r="D20">
        <f t="shared" si="1"/>
        <v>26</v>
      </c>
      <c r="E20" s="4">
        <f t="shared" si="2"/>
        <v>0.1015625</v>
      </c>
      <c r="F20">
        <f t="shared" si="3"/>
        <v>6.5</v>
      </c>
      <c r="G20" s="5">
        <f t="shared" si="4"/>
        <v>2.5390625E-2</v>
      </c>
      <c r="H20" s="1"/>
      <c r="I20" s="1">
        <f t="shared" si="6"/>
        <v>0.703125</v>
      </c>
      <c r="J20" s="1">
        <f t="shared" si="7"/>
        <v>0.40625</v>
      </c>
      <c r="K20" s="1">
        <f t="shared" si="8"/>
        <v>0.40625</v>
      </c>
    </row>
    <row r="21" spans="1:11" x14ac:dyDescent="0.2">
      <c r="A21">
        <v>20</v>
      </c>
      <c r="B21">
        <f t="shared" si="5"/>
        <v>176</v>
      </c>
      <c r="C21" s="4">
        <f t="shared" si="0"/>
        <v>0.6875</v>
      </c>
      <c r="D21">
        <f t="shared" si="1"/>
        <v>24</v>
      </c>
      <c r="E21" s="4">
        <f t="shared" si="2"/>
        <v>9.375E-2</v>
      </c>
      <c r="F21">
        <f t="shared" si="3"/>
        <v>6</v>
      </c>
      <c r="G21" s="5">
        <f t="shared" si="4"/>
        <v>2.34375E-2</v>
      </c>
      <c r="H21" s="1"/>
      <c r="I21" s="1">
        <f t="shared" si="6"/>
        <v>0.6875</v>
      </c>
      <c r="J21" s="1">
        <f t="shared" si="7"/>
        <v>0.375</v>
      </c>
      <c r="K21" s="1">
        <f t="shared" si="8"/>
        <v>0.375</v>
      </c>
    </row>
    <row r="22" spans="1:11" x14ac:dyDescent="0.2">
      <c r="A22">
        <v>21</v>
      </c>
      <c r="B22">
        <f t="shared" si="5"/>
        <v>172</v>
      </c>
      <c r="C22" s="4">
        <f t="shared" si="0"/>
        <v>0.671875</v>
      </c>
      <c r="D22">
        <f t="shared" si="1"/>
        <v>22</v>
      </c>
      <c r="E22" s="4">
        <f t="shared" si="2"/>
        <v>8.59375E-2</v>
      </c>
      <c r="F22">
        <f t="shared" si="3"/>
        <v>5.5</v>
      </c>
      <c r="G22" s="5">
        <f t="shared" si="4"/>
        <v>2.1484375E-2</v>
      </c>
      <c r="H22" s="1"/>
      <c r="I22" s="1">
        <f t="shared" si="6"/>
        <v>0.671875</v>
      </c>
      <c r="J22" s="1">
        <f t="shared" si="7"/>
        <v>0.34375</v>
      </c>
      <c r="K22" s="1">
        <f t="shared" si="8"/>
        <v>0.34375</v>
      </c>
    </row>
    <row r="23" spans="1:11" x14ac:dyDescent="0.2">
      <c r="A23">
        <v>22</v>
      </c>
      <c r="B23">
        <f t="shared" si="5"/>
        <v>168</v>
      </c>
      <c r="C23" s="4">
        <f t="shared" si="0"/>
        <v>0.65625</v>
      </c>
      <c r="D23">
        <f t="shared" si="1"/>
        <v>20</v>
      </c>
      <c r="E23" s="4">
        <f t="shared" si="2"/>
        <v>7.8125E-2</v>
      </c>
      <c r="F23">
        <f t="shared" si="3"/>
        <v>5</v>
      </c>
      <c r="G23" s="5">
        <f t="shared" si="4"/>
        <v>1.953125E-2</v>
      </c>
      <c r="H23" s="1"/>
      <c r="I23" s="1">
        <f t="shared" si="6"/>
        <v>0.65625</v>
      </c>
      <c r="J23" s="1">
        <f t="shared" si="7"/>
        <v>0.3125</v>
      </c>
      <c r="K23" s="1">
        <f t="shared" si="8"/>
        <v>0.3125</v>
      </c>
    </row>
    <row r="24" spans="1:11" x14ac:dyDescent="0.2">
      <c r="A24">
        <v>23</v>
      </c>
      <c r="B24">
        <f t="shared" si="5"/>
        <v>164</v>
      </c>
      <c r="C24" s="4">
        <f t="shared" si="0"/>
        <v>0.640625</v>
      </c>
      <c r="D24">
        <f t="shared" si="1"/>
        <v>18</v>
      </c>
      <c r="E24" s="4">
        <f t="shared" si="2"/>
        <v>7.03125E-2</v>
      </c>
      <c r="F24">
        <f t="shared" si="3"/>
        <v>4.5</v>
      </c>
      <c r="G24" s="5">
        <f t="shared" si="4"/>
        <v>1.7578125E-2</v>
      </c>
      <c r="H24" s="1"/>
      <c r="I24" s="1">
        <f t="shared" si="6"/>
        <v>0.640625</v>
      </c>
      <c r="J24" s="1">
        <f t="shared" si="7"/>
        <v>0.28125</v>
      </c>
      <c r="K24" s="1">
        <f t="shared" si="8"/>
        <v>0.28125</v>
      </c>
    </row>
    <row r="25" spans="1:11" x14ac:dyDescent="0.2">
      <c r="A25">
        <v>24</v>
      </c>
      <c r="B25">
        <f t="shared" si="5"/>
        <v>160</v>
      </c>
      <c r="C25" s="4">
        <f t="shared" si="0"/>
        <v>0.625</v>
      </c>
      <c r="E25" s="4"/>
      <c r="G25" s="5"/>
      <c r="H25" s="1">
        <f>24*2+12</f>
        <v>60</v>
      </c>
      <c r="I25" s="1">
        <f t="shared" si="6"/>
        <v>0.625</v>
      </c>
      <c r="J25" s="1"/>
      <c r="K25" s="1"/>
    </row>
    <row r="26" spans="1:11" x14ac:dyDescent="0.2">
      <c r="A26">
        <v>25</v>
      </c>
      <c r="B26">
        <f t="shared" si="5"/>
        <v>156</v>
      </c>
      <c r="C26" s="4">
        <f t="shared" si="0"/>
        <v>0.609375</v>
      </c>
      <c r="E26" s="4"/>
      <c r="G26" s="5"/>
      <c r="H26" s="1"/>
      <c r="I26" s="1">
        <f t="shared" si="6"/>
        <v>0.609375</v>
      </c>
      <c r="J26" s="1"/>
      <c r="K26" s="1"/>
    </row>
    <row r="27" spans="1:11" x14ac:dyDescent="0.2">
      <c r="A27">
        <v>26</v>
      </c>
      <c r="B27">
        <f t="shared" si="5"/>
        <v>152</v>
      </c>
      <c r="C27" s="4">
        <f t="shared" si="0"/>
        <v>0.59375</v>
      </c>
      <c r="E27" s="4"/>
      <c r="G27" s="5"/>
      <c r="H27" s="1"/>
      <c r="I27" s="1">
        <f t="shared" si="6"/>
        <v>0.59375</v>
      </c>
      <c r="J27" s="1"/>
      <c r="K27" s="1"/>
    </row>
    <row r="28" spans="1:11" x14ac:dyDescent="0.2">
      <c r="A28">
        <v>27</v>
      </c>
      <c r="B28">
        <f t="shared" si="5"/>
        <v>148</v>
      </c>
      <c r="C28" s="4">
        <f t="shared" si="0"/>
        <v>0.578125</v>
      </c>
      <c r="E28" s="4"/>
      <c r="G28" s="5"/>
      <c r="H28" s="1"/>
      <c r="I28" s="1">
        <f t="shared" si="6"/>
        <v>0.578125</v>
      </c>
      <c r="J28" s="1"/>
      <c r="K28" s="1"/>
    </row>
    <row r="29" spans="1:11" x14ac:dyDescent="0.2">
      <c r="A29">
        <v>28</v>
      </c>
      <c r="B29">
        <f t="shared" si="5"/>
        <v>144</v>
      </c>
      <c r="C29" s="4">
        <f t="shared" si="0"/>
        <v>0.5625</v>
      </c>
      <c r="E29" s="4"/>
      <c r="G29" s="5"/>
      <c r="H29" s="1"/>
      <c r="I29" s="1">
        <f t="shared" si="6"/>
        <v>0.5625</v>
      </c>
      <c r="J29" s="1"/>
      <c r="K29" s="1"/>
    </row>
    <row r="30" spans="1:11" x14ac:dyDescent="0.2">
      <c r="A30">
        <v>29</v>
      </c>
      <c r="B30">
        <f t="shared" si="5"/>
        <v>140</v>
      </c>
      <c r="C30" s="4">
        <f t="shared" si="0"/>
        <v>0.546875</v>
      </c>
      <c r="E30" s="4"/>
      <c r="G30" s="5"/>
      <c r="H30" s="1"/>
      <c r="I30" s="1">
        <f t="shared" si="6"/>
        <v>0.546875</v>
      </c>
      <c r="J30" s="1"/>
      <c r="K30" s="1"/>
    </row>
    <row r="31" spans="1:11" x14ac:dyDescent="0.2">
      <c r="A31">
        <v>30</v>
      </c>
      <c r="B31">
        <f t="shared" si="5"/>
        <v>136</v>
      </c>
      <c r="C31" s="4">
        <f t="shared" si="0"/>
        <v>0.53125</v>
      </c>
      <c r="E31" s="4"/>
      <c r="G31" s="5"/>
      <c r="H31" s="1"/>
      <c r="I31" s="1">
        <f t="shared" si="6"/>
        <v>0.53125</v>
      </c>
      <c r="J31" s="1"/>
      <c r="K31" s="1"/>
    </row>
    <row r="32" spans="1:11" x14ac:dyDescent="0.2">
      <c r="A32">
        <v>31</v>
      </c>
      <c r="B32">
        <f t="shared" si="5"/>
        <v>132</v>
      </c>
      <c r="C32" s="4">
        <f t="shared" si="0"/>
        <v>0.515625</v>
      </c>
      <c r="E32" s="4"/>
      <c r="G32" s="5"/>
      <c r="H32" s="1"/>
      <c r="I32" s="1">
        <f t="shared" si="6"/>
        <v>0.515625</v>
      </c>
      <c r="J32" s="1"/>
      <c r="K32" s="1"/>
    </row>
    <row r="33" spans="1:11" x14ac:dyDescent="0.2">
      <c r="A33">
        <v>32</v>
      </c>
      <c r="B33">
        <f t="shared" si="5"/>
        <v>128</v>
      </c>
      <c r="C33" s="4">
        <f t="shared" si="0"/>
        <v>0.5</v>
      </c>
      <c r="E33" s="4"/>
      <c r="G33" s="5"/>
      <c r="H33" s="1"/>
      <c r="I33" s="1">
        <f t="shared" si="6"/>
        <v>0.5</v>
      </c>
      <c r="J33" s="1"/>
      <c r="K33" s="1"/>
    </row>
    <row r="34" spans="1:11" x14ac:dyDescent="0.2">
      <c r="A34">
        <v>33</v>
      </c>
      <c r="B34">
        <f t="shared" si="5"/>
        <v>124</v>
      </c>
      <c r="C34" s="4">
        <f t="shared" si="0"/>
        <v>0.484375</v>
      </c>
      <c r="E34" s="4"/>
      <c r="G34" s="5"/>
      <c r="H34" s="1"/>
      <c r="I34" s="1">
        <f t="shared" si="6"/>
        <v>0.484375</v>
      </c>
      <c r="J34" s="1"/>
      <c r="K34" s="1"/>
    </row>
    <row r="35" spans="1:11" x14ac:dyDescent="0.2">
      <c r="A35">
        <v>34</v>
      </c>
      <c r="B35">
        <f t="shared" si="5"/>
        <v>120</v>
      </c>
      <c r="C35" s="4">
        <f t="shared" si="0"/>
        <v>0.46875</v>
      </c>
      <c r="E35" s="4"/>
      <c r="G35" s="5"/>
      <c r="H35" s="1"/>
      <c r="I35" s="1">
        <f t="shared" si="6"/>
        <v>0.46875</v>
      </c>
      <c r="J35" s="1"/>
      <c r="K35" s="1"/>
    </row>
    <row r="36" spans="1:11" x14ac:dyDescent="0.2">
      <c r="A36">
        <v>35</v>
      </c>
      <c r="B36">
        <f t="shared" si="5"/>
        <v>116</v>
      </c>
      <c r="C36" s="4">
        <f t="shared" si="0"/>
        <v>0.453125</v>
      </c>
      <c r="E36" s="4"/>
      <c r="G36" s="5"/>
      <c r="H36" s="1"/>
      <c r="I36" s="1">
        <f t="shared" si="6"/>
        <v>0.453125</v>
      </c>
      <c r="J36" s="1"/>
      <c r="K36" s="1"/>
    </row>
    <row r="37" spans="1:11" x14ac:dyDescent="0.2">
      <c r="A37">
        <v>36</v>
      </c>
      <c r="B37">
        <f t="shared" si="5"/>
        <v>112</v>
      </c>
      <c r="C37" s="4">
        <f t="shared" si="0"/>
        <v>0.4375</v>
      </c>
      <c r="E37" s="4"/>
      <c r="G37" s="5"/>
      <c r="H37" s="1"/>
      <c r="I37" s="1">
        <f t="shared" si="6"/>
        <v>0.4375</v>
      </c>
      <c r="J37" s="1"/>
      <c r="K37" s="1"/>
    </row>
    <row r="38" spans="1:11" x14ac:dyDescent="0.2">
      <c r="A38">
        <v>37</v>
      </c>
      <c r="B38">
        <f t="shared" si="5"/>
        <v>108</v>
      </c>
      <c r="C38" s="4">
        <f t="shared" si="0"/>
        <v>0.421875</v>
      </c>
      <c r="E38" s="4"/>
      <c r="G38" s="5"/>
      <c r="H38" s="1"/>
      <c r="I38" s="1">
        <f t="shared" si="6"/>
        <v>0.421875</v>
      </c>
      <c r="J38" s="1"/>
      <c r="K38" s="1"/>
    </row>
    <row r="39" spans="1:11" x14ac:dyDescent="0.2">
      <c r="A39">
        <v>38</v>
      </c>
      <c r="B39">
        <f t="shared" si="5"/>
        <v>104</v>
      </c>
      <c r="C39" s="4">
        <f t="shared" si="0"/>
        <v>0.40625</v>
      </c>
      <c r="E39" s="4"/>
      <c r="G39" s="5"/>
      <c r="H39" s="1"/>
      <c r="I39" s="1">
        <f t="shared" si="6"/>
        <v>0.40625</v>
      </c>
      <c r="J39" s="1"/>
      <c r="K39" s="1"/>
    </row>
    <row r="40" spans="1:11" x14ac:dyDescent="0.2">
      <c r="A40">
        <v>39</v>
      </c>
      <c r="B40">
        <f t="shared" si="5"/>
        <v>100</v>
      </c>
      <c r="C40" s="4">
        <f t="shared" si="0"/>
        <v>0.390625</v>
      </c>
      <c r="E40" s="4"/>
      <c r="G40" s="5"/>
      <c r="H40" s="1"/>
      <c r="I40" s="1">
        <f t="shared" si="6"/>
        <v>0.390625</v>
      </c>
      <c r="J40" s="1"/>
      <c r="K40" s="1"/>
    </row>
    <row r="41" spans="1:11" x14ac:dyDescent="0.2">
      <c r="A41">
        <v>40</v>
      </c>
      <c r="B41">
        <f t="shared" si="5"/>
        <v>96</v>
      </c>
      <c r="C41" s="4">
        <f t="shared" si="0"/>
        <v>0.375</v>
      </c>
      <c r="E41" s="4"/>
      <c r="G41" s="5"/>
      <c r="H41" s="1"/>
      <c r="I41" s="1">
        <f t="shared" si="6"/>
        <v>0.375</v>
      </c>
      <c r="J41" s="1"/>
      <c r="K41" s="1"/>
    </row>
    <row r="42" spans="1:11" x14ac:dyDescent="0.2">
      <c r="A42">
        <v>41</v>
      </c>
      <c r="B42">
        <f t="shared" si="5"/>
        <v>92</v>
      </c>
      <c r="C42" s="4">
        <f t="shared" si="0"/>
        <v>0.359375</v>
      </c>
      <c r="E42" s="4"/>
      <c r="G42" s="5"/>
      <c r="H42" s="1"/>
      <c r="I42" s="1">
        <f t="shared" si="6"/>
        <v>0.359375</v>
      </c>
      <c r="J42" s="1"/>
      <c r="K42" s="1"/>
    </row>
    <row r="43" spans="1:11" x14ac:dyDescent="0.2">
      <c r="A43">
        <v>42</v>
      </c>
      <c r="B43">
        <f t="shared" si="5"/>
        <v>88</v>
      </c>
      <c r="C43" s="4">
        <f t="shared" si="0"/>
        <v>0.34375</v>
      </c>
      <c r="E43" s="4"/>
      <c r="G43" s="5"/>
      <c r="H43" s="1"/>
      <c r="I43" s="1">
        <f t="shared" si="6"/>
        <v>0.34375</v>
      </c>
      <c r="J43" s="1"/>
      <c r="K43" s="1"/>
    </row>
    <row r="44" spans="1:11" x14ac:dyDescent="0.2">
      <c r="A44">
        <v>43</v>
      </c>
      <c r="B44">
        <f t="shared" si="5"/>
        <v>84</v>
      </c>
      <c r="C44" s="4">
        <f t="shared" si="0"/>
        <v>0.328125</v>
      </c>
      <c r="E44" s="4"/>
      <c r="G44" s="5"/>
      <c r="H44" s="1"/>
      <c r="I44" s="1">
        <f t="shared" si="6"/>
        <v>0.328125</v>
      </c>
      <c r="J44" s="1"/>
      <c r="K44" s="1"/>
    </row>
    <row r="45" spans="1:11" x14ac:dyDescent="0.2">
      <c r="A45">
        <v>44</v>
      </c>
      <c r="B45">
        <f t="shared" si="5"/>
        <v>80</v>
      </c>
      <c r="C45" s="4">
        <f t="shared" si="0"/>
        <v>0.3125</v>
      </c>
      <c r="E45" s="4"/>
      <c r="G45" s="5"/>
      <c r="H45" s="1"/>
      <c r="I45" s="1">
        <f t="shared" si="6"/>
        <v>0.3125</v>
      </c>
      <c r="J45" s="1"/>
      <c r="K45" s="1"/>
    </row>
    <row r="46" spans="1:11" x14ac:dyDescent="0.2">
      <c r="A46">
        <v>45</v>
      </c>
      <c r="B46">
        <f t="shared" si="5"/>
        <v>76</v>
      </c>
      <c r="C46" s="4">
        <f t="shared" si="0"/>
        <v>0.296875</v>
      </c>
      <c r="E46" s="4"/>
      <c r="G46" s="5"/>
      <c r="H46" s="1"/>
      <c r="I46" s="1">
        <f t="shared" si="6"/>
        <v>0.296875</v>
      </c>
      <c r="J46" s="1"/>
      <c r="K46" s="1"/>
    </row>
    <row r="47" spans="1:11" x14ac:dyDescent="0.2">
      <c r="A47">
        <v>46</v>
      </c>
      <c r="B47">
        <f t="shared" si="5"/>
        <v>72</v>
      </c>
      <c r="C47" s="4">
        <f t="shared" si="0"/>
        <v>0.28125</v>
      </c>
      <c r="E47" s="4"/>
      <c r="G47" s="5"/>
      <c r="H47" s="1"/>
      <c r="I47" s="1">
        <f t="shared" si="6"/>
        <v>0.28125</v>
      </c>
      <c r="J47" s="1"/>
      <c r="K47" s="1"/>
    </row>
    <row r="48" spans="1:11" x14ac:dyDescent="0.2">
      <c r="A48">
        <v>47</v>
      </c>
      <c r="B48">
        <f t="shared" si="5"/>
        <v>68</v>
      </c>
      <c r="C48" s="4">
        <f t="shared" si="0"/>
        <v>0.265625</v>
      </c>
      <c r="E48" s="4"/>
      <c r="G48" s="5"/>
      <c r="H48" s="1"/>
      <c r="I48" s="1">
        <f t="shared" si="6"/>
        <v>0.265625</v>
      </c>
      <c r="J48" s="1"/>
      <c r="K48" s="1"/>
    </row>
    <row r="49" spans="1:11" x14ac:dyDescent="0.2">
      <c r="C49" s="4"/>
      <c r="E49" s="4"/>
      <c r="G49" s="5"/>
      <c r="H49" s="1"/>
      <c r="I49" s="1"/>
      <c r="J49" s="1"/>
      <c r="K49" s="1"/>
    </row>
    <row r="50" spans="1:11" x14ac:dyDescent="0.2">
      <c r="C50" s="4"/>
      <c r="E50" s="4"/>
      <c r="G50" s="5"/>
      <c r="H50" s="1"/>
      <c r="I50" s="1"/>
      <c r="J50" s="1"/>
      <c r="K50" s="1"/>
    </row>
    <row r="51" spans="1:11" x14ac:dyDescent="0.2">
      <c r="C51" s="4"/>
      <c r="E51" s="4"/>
      <c r="G51" s="5"/>
      <c r="H51" s="1"/>
      <c r="I51" s="1"/>
      <c r="J51" s="1"/>
      <c r="K51" s="1"/>
    </row>
    <row r="52" spans="1:11" x14ac:dyDescent="0.2">
      <c r="C52" s="4"/>
      <c r="E52" s="4"/>
      <c r="G52" s="5"/>
      <c r="H52" s="1"/>
      <c r="I52" s="1"/>
      <c r="J52" s="1"/>
      <c r="K52" s="1"/>
    </row>
    <row r="53" spans="1:11" x14ac:dyDescent="0.2">
      <c r="A53" t="s">
        <v>8</v>
      </c>
      <c r="C53" s="4">
        <f>(1/32)/2</f>
        <v>1.5625E-2</v>
      </c>
      <c r="E53" s="4">
        <f>(1/16)/8</f>
        <v>7.8125E-3</v>
      </c>
      <c r="G53" s="5">
        <f>(1/16)/16</f>
        <v>3.90625E-3</v>
      </c>
      <c r="H53" s="1"/>
      <c r="I53">
        <f>1/64</f>
        <v>1.5625E-2</v>
      </c>
      <c r="J53" s="1">
        <f>1/32</f>
        <v>3.125E-2</v>
      </c>
      <c r="K53" s="1">
        <f>1/16</f>
        <v>6.25E-2</v>
      </c>
    </row>
    <row r="55" spans="1:11" x14ac:dyDescent="0.2">
      <c r="C55" s="10" t="s">
        <v>4</v>
      </c>
      <c r="D55" s="10"/>
      <c r="E55" s="10"/>
      <c r="F55" s="10"/>
      <c r="G55" s="10"/>
      <c r="I55" s="10" t="s">
        <v>0</v>
      </c>
      <c r="J55" s="10"/>
      <c r="K55" s="10"/>
    </row>
    <row r="56" spans="1:11" x14ac:dyDescent="0.2">
      <c r="C56" s="6" t="s">
        <v>1</v>
      </c>
      <c r="D56" s="6"/>
      <c r="E56" s="6" t="s">
        <v>3</v>
      </c>
      <c r="F56" s="6"/>
      <c r="G56" s="6" t="s">
        <v>2</v>
      </c>
      <c r="I56" s="6" t="s">
        <v>1</v>
      </c>
      <c r="J56" s="6" t="s">
        <v>3</v>
      </c>
      <c r="K56" s="6" t="s">
        <v>2</v>
      </c>
    </row>
  </sheetData>
  <mergeCells count="2">
    <mergeCell ref="C55:G55"/>
    <mergeCell ref="I55:K5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I28" sqref="I28"/>
    </sheetView>
  </sheetViews>
  <sheetFormatPr defaultRowHeight="14.25" x14ac:dyDescent="0.2"/>
  <cols>
    <col min="2" max="2" width="14" customWidth="1"/>
    <col min="3" max="4" width="13.25" customWidth="1"/>
    <col min="5" max="6" width="12.375" customWidth="1"/>
    <col min="7" max="7" width="12.875" customWidth="1"/>
    <col min="8" max="8" width="10.375" bestFit="1" customWidth="1"/>
    <col min="9" max="9" width="12.375" customWidth="1"/>
    <col min="10" max="11" width="12.125" customWidth="1"/>
    <col min="12" max="12" width="12.25" customWidth="1"/>
  </cols>
  <sheetData>
    <row r="1" spans="1:11" x14ac:dyDescent="0.2">
      <c r="A1">
        <v>0</v>
      </c>
      <c r="B1">
        <f>256*C1</f>
        <v>256</v>
      </c>
      <c r="C1" s="4">
        <f>1-A1/32</f>
        <v>1</v>
      </c>
      <c r="D1">
        <f>256*E1</f>
        <v>64</v>
      </c>
      <c r="E1" s="4">
        <f>(1-A1/32)/4</f>
        <v>0.25</v>
      </c>
      <c r="F1">
        <f>256*G1</f>
        <v>16</v>
      </c>
      <c r="G1" s="5">
        <f>(1-A1/32)/16</f>
        <v>6.25E-2</v>
      </c>
      <c r="H1" s="1"/>
      <c r="I1" s="1">
        <v>1</v>
      </c>
      <c r="J1" s="1">
        <v>1</v>
      </c>
      <c r="K1" s="1">
        <v>1</v>
      </c>
    </row>
    <row r="2" spans="1:11" x14ac:dyDescent="0.2">
      <c r="A2">
        <v>1</v>
      </c>
      <c r="B2">
        <f>256*C2</f>
        <v>248</v>
      </c>
      <c r="C2" s="4">
        <f t="shared" ref="C2:C24" si="0">1-A2/32</f>
        <v>0.96875</v>
      </c>
      <c r="D2">
        <f t="shared" ref="D2:D24" si="1">256*E2</f>
        <v>62</v>
      </c>
      <c r="E2" s="4">
        <f t="shared" ref="E2:E24" si="2">(1-A2/32)/4</f>
        <v>0.2421875</v>
      </c>
      <c r="F2">
        <f t="shared" ref="F2:F24" si="3">256*G2</f>
        <v>15.5</v>
      </c>
      <c r="G2" s="5">
        <f t="shared" ref="G2:G24" si="4">(1-A2/32)/16</f>
        <v>6.0546875E-2</v>
      </c>
      <c r="H2" s="1"/>
      <c r="I2" s="1">
        <f>1-A2/32</f>
        <v>0.96875</v>
      </c>
      <c r="J2" s="1">
        <f>1-A2/32</f>
        <v>0.96875</v>
      </c>
      <c r="K2" s="1">
        <f>1-A2/32</f>
        <v>0.96875</v>
      </c>
    </row>
    <row r="3" spans="1:11" x14ac:dyDescent="0.2">
      <c r="A3">
        <v>2</v>
      </c>
      <c r="B3">
        <f t="shared" ref="B3:B24" si="5">256*C3</f>
        <v>240</v>
      </c>
      <c r="C3" s="4">
        <f t="shared" si="0"/>
        <v>0.9375</v>
      </c>
      <c r="D3">
        <f t="shared" si="1"/>
        <v>60</v>
      </c>
      <c r="E3" s="4">
        <f t="shared" si="2"/>
        <v>0.234375</v>
      </c>
      <c r="F3">
        <f t="shared" si="3"/>
        <v>15</v>
      </c>
      <c r="G3" s="5">
        <f t="shared" si="4"/>
        <v>5.859375E-2</v>
      </c>
      <c r="H3" s="1"/>
      <c r="I3" s="1">
        <f t="shared" ref="I3:I24" si="6">1-A3/32</f>
        <v>0.9375</v>
      </c>
      <c r="J3" s="1">
        <f t="shared" ref="J3:J24" si="7">1-A3/32</f>
        <v>0.9375</v>
      </c>
      <c r="K3" s="1">
        <f t="shared" ref="K3:K24" si="8">1-A3/32</f>
        <v>0.9375</v>
      </c>
    </row>
    <row r="4" spans="1:11" x14ac:dyDescent="0.2">
      <c r="A4">
        <v>3</v>
      </c>
      <c r="B4">
        <f t="shared" si="5"/>
        <v>232</v>
      </c>
      <c r="C4" s="4">
        <f t="shared" si="0"/>
        <v>0.90625</v>
      </c>
      <c r="D4">
        <f t="shared" si="1"/>
        <v>58</v>
      </c>
      <c r="E4" s="4">
        <f t="shared" si="2"/>
        <v>0.2265625</v>
      </c>
      <c r="F4">
        <f t="shared" si="3"/>
        <v>14.5</v>
      </c>
      <c r="G4" s="5">
        <f t="shared" si="4"/>
        <v>5.6640625E-2</v>
      </c>
      <c r="H4" s="1"/>
      <c r="I4" s="1">
        <f t="shared" si="6"/>
        <v>0.90625</v>
      </c>
      <c r="J4" s="1">
        <f t="shared" si="7"/>
        <v>0.90625</v>
      </c>
      <c r="K4" s="1">
        <f t="shared" si="8"/>
        <v>0.90625</v>
      </c>
    </row>
    <row r="5" spans="1:11" x14ac:dyDescent="0.2">
      <c r="A5">
        <v>4</v>
      </c>
      <c r="B5">
        <f t="shared" si="5"/>
        <v>224</v>
      </c>
      <c r="C5" s="4">
        <f t="shared" si="0"/>
        <v>0.875</v>
      </c>
      <c r="D5">
        <f t="shared" si="1"/>
        <v>56</v>
      </c>
      <c r="E5" s="4">
        <f t="shared" si="2"/>
        <v>0.21875</v>
      </c>
      <c r="F5">
        <f t="shared" si="3"/>
        <v>14</v>
      </c>
      <c r="G5" s="5">
        <f t="shared" si="4"/>
        <v>5.46875E-2</v>
      </c>
      <c r="H5" s="1"/>
      <c r="I5" s="1">
        <f t="shared" si="6"/>
        <v>0.875</v>
      </c>
      <c r="J5" s="1">
        <f t="shared" si="7"/>
        <v>0.875</v>
      </c>
      <c r="K5" s="1">
        <f t="shared" si="8"/>
        <v>0.875</v>
      </c>
    </row>
    <row r="6" spans="1:11" x14ac:dyDescent="0.2">
      <c r="A6">
        <v>5</v>
      </c>
      <c r="B6">
        <f t="shared" si="5"/>
        <v>216</v>
      </c>
      <c r="C6" s="4">
        <f t="shared" si="0"/>
        <v>0.84375</v>
      </c>
      <c r="D6">
        <f t="shared" si="1"/>
        <v>54</v>
      </c>
      <c r="E6" s="4">
        <f t="shared" si="2"/>
        <v>0.2109375</v>
      </c>
      <c r="F6">
        <f t="shared" si="3"/>
        <v>13.5</v>
      </c>
      <c r="G6" s="5">
        <f t="shared" si="4"/>
        <v>5.2734375E-2</v>
      </c>
      <c r="H6" s="1"/>
      <c r="I6" s="1">
        <f t="shared" si="6"/>
        <v>0.84375</v>
      </c>
      <c r="J6" s="1">
        <f t="shared" si="7"/>
        <v>0.84375</v>
      </c>
      <c r="K6" s="1">
        <f t="shared" si="8"/>
        <v>0.84375</v>
      </c>
    </row>
    <row r="7" spans="1:11" x14ac:dyDescent="0.2">
      <c r="A7">
        <v>6</v>
      </c>
      <c r="B7">
        <f t="shared" si="5"/>
        <v>208</v>
      </c>
      <c r="C7" s="4">
        <f t="shared" si="0"/>
        <v>0.8125</v>
      </c>
      <c r="D7">
        <f t="shared" si="1"/>
        <v>52</v>
      </c>
      <c r="E7" s="4">
        <f t="shared" si="2"/>
        <v>0.203125</v>
      </c>
      <c r="F7">
        <f t="shared" si="3"/>
        <v>13</v>
      </c>
      <c r="G7" s="5">
        <f t="shared" si="4"/>
        <v>5.078125E-2</v>
      </c>
      <c r="H7" s="1"/>
      <c r="I7" s="1">
        <f t="shared" si="6"/>
        <v>0.8125</v>
      </c>
      <c r="J7" s="1">
        <f t="shared" si="7"/>
        <v>0.8125</v>
      </c>
      <c r="K7" s="1">
        <f t="shared" si="8"/>
        <v>0.8125</v>
      </c>
    </row>
    <row r="8" spans="1:11" x14ac:dyDescent="0.2">
      <c r="A8">
        <v>7</v>
      </c>
      <c r="B8">
        <f t="shared" si="5"/>
        <v>200</v>
      </c>
      <c r="C8" s="4">
        <f t="shared" si="0"/>
        <v>0.78125</v>
      </c>
      <c r="D8">
        <f t="shared" si="1"/>
        <v>50</v>
      </c>
      <c r="E8" s="4">
        <f t="shared" si="2"/>
        <v>0.1953125</v>
      </c>
      <c r="F8">
        <f t="shared" si="3"/>
        <v>12.5</v>
      </c>
      <c r="G8" s="5">
        <f t="shared" si="4"/>
        <v>4.8828125E-2</v>
      </c>
      <c r="H8" s="1"/>
      <c r="I8" s="1">
        <f t="shared" si="6"/>
        <v>0.78125</v>
      </c>
      <c r="J8" s="1">
        <f t="shared" si="7"/>
        <v>0.78125</v>
      </c>
      <c r="K8" s="1">
        <f t="shared" si="8"/>
        <v>0.78125</v>
      </c>
    </row>
    <row r="9" spans="1:11" x14ac:dyDescent="0.2">
      <c r="A9">
        <v>8</v>
      </c>
      <c r="B9">
        <f t="shared" si="5"/>
        <v>192</v>
      </c>
      <c r="C9" s="4">
        <f t="shared" si="0"/>
        <v>0.75</v>
      </c>
      <c r="D9">
        <f t="shared" si="1"/>
        <v>48</v>
      </c>
      <c r="E9" s="4">
        <f t="shared" si="2"/>
        <v>0.1875</v>
      </c>
      <c r="F9">
        <f t="shared" si="3"/>
        <v>12</v>
      </c>
      <c r="G9" s="5">
        <f t="shared" si="4"/>
        <v>4.6875E-2</v>
      </c>
      <c r="H9" s="1"/>
      <c r="I9" s="1">
        <f t="shared" si="6"/>
        <v>0.75</v>
      </c>
      <c r="J9" s="1">
        <f t="shared" si="7"/>
        <v>0.75</v>
      </c>
      <c r="K9" s="1">
        <f t="shared" si="8"/>
        <v>0.75</v>
      </c>
    </row>
    <row r="10" spans="1:11" x14ac:dyDescent="0.2">
      <c r="A10">
        <v>9</v>
      </c>
      <c r="B10">
        <f t="shared" si="5"/>
        <v>184</v>
      </c>
      <c r="C10" s="4">
        <f t="shared" si="0"/>
        <v>0.71875</v>
      </c>
      <c r="D10">
        <f t="shared" si="1"/>
        <v>46</v>
      </c>
      <c r="E10" s="4">
        <f t="shared" si="2"/>
        <v>0.1796875</v>
      </c>
      <c r="F10">
        <f t="shared" si="3"/>
        <v>11.5</v>
      </c>
      <c r="G10" s="5">
        <f t="shared" si="4"/>
        <v>4.4921875E-2</v>
      </c>
      <c r="H10" s="1"/>
      <c r="I10" s="1">
        <f t="shared" si="6"/>
        <v>0.71875</v>
      </c>
      <c r="J10" s="1">
        <f t="shared" si="7"/>
        <v>0.71875</v>
      </c>
      <c r="K10" s="1">
        <f t="shared" si="8"/>
        <v>0.71875</v>
      </c>
    </row>
    <row r="11" spans="1:11" x14ac:dyDescent="0.2">
      <c r="A11">
        <v>10</v>
      </c>
      <c r="B11">
        <f t="shared" si="5"/>
        <v>176</v>
      </c>
      <c r="C11" s="4">
        <f t="shared" si="0"/>
        <v>0.6875</v>
      </c>
      <c r="D11">
        <f t="shared" si="1"/>
        <v>44</v>
      </c>
      <c r="E11" s="4">
        <f t="shared" si="2"/>
        <v>0.171875</v>
      </c>
      <c r="F11">
        <f t="shared" si="3"/>
        <v>11</v>
      </c>
      <c r="G11" s="5">
        <f t="shared" si="4"/>
        <v>4.296875E-2</v>
      </c>
      <c r="H11" s="1"/>
      <c r="I11" s="1">
        <f t="shared" si="6"/>
        <v>0.6875</v>
      </c>
      <c r="J11" s="1">
        <f t="shared" si="7"/>
        <v>0.6875</v>
      </c>
      <c r="K11" s="1">
        <f t="shared" si="8"/>
        <v>0.6875</v>
      </c>
    </row>
    <row r="12" spans="1:11" x14ac:dyDescent="0.2">
      <c r="A12">
        <v>11</v>
      </c>
      <c r="B12">
        <f t="shared" si="5"/>
        <v>168</v>
      </c>
      <c r="C12" s="4">
        <f t="shared" si="0"/>
        <v>0.65625</v>
      </c>
      <c r="D12">
        <f t="shared" si="1"/>
        <v>42</v>
      </c>
      <c r="E12" s="4">
        <f t="shared" si="2"/>
        <v>0.1640625</v>
      </c>
      <c r="F12">
        <f t="shared" si="3"/>
        <v>10.5</v>
      </c>
      <c r="G12" s="5">
        <f t="shared" si="4"/>
        <v>4.1015625E-2</v>
      </c>
      <c r="H12" s="1"/>
      <c r="I12" s="1">
        <f t="shared" si="6"/>
        <v>0.65625</v>
      </c>
      <c r="J12" s="1">
        <f t="shared" si="7"/>
        <v>0.65625</v>
      </c>
      <c r="K12" s="1">
        <f t="shared" si="8"/>
        <v>0.65625</v>
      </c>
    </row>
    <row r="13" spans="1:11" x14ac:dyDescent="0.2">
      <c r="A13">
        <v>12</v>
      </c>
      <c r="B13">
        <f t="shared" si="5"/>
        <v>160</v>
      </c>
      <c r="C13" s="4">
        <f t="shared" si="0"/>
        <v>0.625</v>
      </c>
      <c r="D13">
        <f t="shared" si="1"/>
        <v>40</v>
      </c>
      <c r="E13" s="4">
        <f t="shared" si="2"/>
        <v>0.15625</v>
      </c>
      <c r="F13">
        <f t="shared" si="3"/>
        <v>10</v>
      </c>
      <c r="G13" s="5">
        <f t="shared" si="4"/>
        <v>3.90625E-2</v>
      </c>
      <c r="H13" s="1"/>
      <c r="I13" s="1">
        <f t="shared" si="6"/>
        <v>0.625</v>
      </c>
      <c r="J13" s="1">
        <f t="shared" si="7"/>
        <v>0.625</v>
      </c>
      <c r="K13" s="1">
        <f t="shared" si="8"/>
        <v>0.625</v>
      </c>
    </row>
    <row r="14" spans="1:11" x14ac:dyDescent="0.2">
      <c r="A14">
        <v>13</v>
      </c>
      <c r="B14">
        <f t="shared" si="5"/>
        <v>152</v>
      </c>
      <c r="C14" s="4">
        <f t="shared" si="0"/>
        <v>0.59375</v>
      </c>
      <c r="D14">
        <f t="shared" si="1"/>
        <v>38</v>
      </c>
      <c r="E14" s="4">
        <f t="shared" si="2"/>
        <v>0.1484375</v>
      </c>
      <c r="F14">
        <f t="shared" si="3"/>
        <v>9.5</v>
      </c>
      <c r="G14" s="5">
        <f t="shared" si="4"/>
        <v>3.7109375E-2</v>
      </c>
      <c r="H14" s="1"/>
      <c r="I14" s="1">
        <f t="shared" si="6"/>
        <v>0.59375</v>
      </c>
      <c r="J14" s="1">
        <f t="shared" si="7"/>
        <v>0.59375</v>
      </c>
      <c r="K14" s="1">
        <f t="shared" si="8"/>
        <v>0.59375</v>
      </c>
    </row>
    <row r="15" spans="1:11" x14ac:dyDescent="0.2">
      <c r="A15">
        <v>14</v>
      </c>
      <c r="B15">
        <f t="shared" si="5"/>
        <v>144</v>
      </c>
      <c r="C15" s="4">
        <f t="shared" si="0"/>
        <v>0.5625</v>
      </c>
      <c r="D15">
        <f t="shared" si="1"/>
        <v>36</v>
      </c>
      <c r="E15" s="4">
        <f t="shared" si="2"/>
        <v>0.140625</v>
      </c>
      <c r="F15">
        <f t="shared" si="3"/>
        <v>9</v>
      </c>
      <c r="G15" s="5">
        <f t="shared" si="4"/>
        <v>3.515625E-2</v>
      </c>
      <c r="H15" s="1"/>
      <c r="I15" s="1">
        <f t="shared" si="6"/>
        <v>0.5625</v>
      </c>
      <c r="J15" s="1">
        <f t="shared" si="7"/>
        <v>0.5625</v>
      </c>
      <c r="K15" s="1">
        <f t="shared" si="8"/>
        <v>0.5625</v>
      </c>
    </row>
    <row r="16" spans="1:11" x14ac:dyDescent="0.2">
      <c r="A16">
        <v>15</v>
      </c>
      <c r="B16">
        <f t="shared" si="5"/>
        <v>136</v>
      </c>
      <c r="C16" s="4">
        <f t="shared" si="0"/>
        <v>0.53125</v>
      </c>
      <c r="D16">
        <f t="shared" si="1"/>
        <v>34</v>
      </c>
      <c r="E16" s="4">
        <f t="shared" si="2"/>
        <v>0.1328125</v>
      </c>
      <c r="F16">
        <f t="shared" si="3"/>
        <v>8.5</v>
      </c>
      <c r="G16" s="5">
        <f t="shared" si="4"/>
        <v>3.3203125E-2</v>
      </c>
      <c r="H16" s="1"/>
      <c r="I16" s="1">
        <f t="shared" si="6"/>
        <v>0.53125</v>
      </c>
      <c r="J16" s="1">
        <f t="shared" si="7"/>
        <v>0.53125</v>
      </c>
      <c r="K16" s="1">
        <f t="shared" si="8"/>
        <v>0.53125</v>
      </c>
    </row>
    <row r="17" spans="1:11" x14ac:dyDescent="0.2">
      <c r="A17">
        <v>16</v>
      </c>
      <c r="B17">
        <f t="shared" si="5"/>
        <v>128</v>
      </c>
      <c r="C17" s="4">
        <f t="shared" si="0"/>
        <v>0.5</v>
      </c>
      <c r="D17">
        <f t="shared" si="1"/>
        <v>32</v>
      </c>
      <c r="E17" s="4">
        <f t="shared" si="2"/>
        <v>0.125</v>
      </c>
      <c r="F17">
        <f t="shared" si="3"/>
        <v>8</v>
      </c>
      <c r="G17" s="5">
        <f t="shared" si="4"/>
        <v>3.125E-2</v>
      </c>
      <c r="H17" s="1"/>
      <c r="I17" s="1">
        <f t="shared" si="6"/>
        <v>0.5</v>
      </c>
      <c r="J17" s="1">
        <f t="shared" si="7"/>
        <v>0.5</v>
      </c>
      <c r="K17" s="1">
        <f t="shared" si="8"/>
        <v>0.5</v>
      </c>
    </row>
    <row r="18" spans="1:11" x14ac:dyDescent="0.2">
      <c r="A18">
        <v>17</v>
      </c>
      <c r="B18">
        <f t="shared" si="5"/>
        <v>120</v>
      </c>
      <c r="C18" s="4">
        <f t="shared" si="0"/>
        <v>0.46875</v>
      </c>
      <c r="D18">
        <f t="shared" si="1"/>
        <v>30</v>
      </c>
      <c r="E18" s="4">
        <f t="shared" si="2"/>
        <v>0.1171875</v>
      </c>
      <c r="F18">
        <f t="shared" si="3"/>
        <v>7.5</v>
      </c>
      <c r="G18" s="5">
        <f t="shared" si="4"/>
        <v>2.9296875E-2</v>
      </c>
      <c r="H18" s="1"/>
      <c r="I18" s="1">
        <f t="shared" si="6"/>
        <v>0.46875</v>
      </c>
      <c r="J18" s="1">
        <f t="shared" si="7"/>
        <v>0.46875</v>
      </c>
      <c r="K18" s="1">
        <f t="shared" si="8"/>
        <v>0.46875</v>
      </c>
    </row>
    <row r="19" spans="1:11" x14ac:dyDescent="0.2">
      <c r="A19">
        <v>18</v>
      </c>
      <c r="B19">
        <f t="shared" si="5"/>
        <v>112</v>
      </c>
      <c r="C19" s="4">
        <f t="shared" si="0"/>
        <v>0.4375</v>
      </c>
      <c r="D19">
        <f t="shared" si="1"/>
        <v>28</v>
      </c>
      <c r="E19" s="4">
        <f t="shared" si="2"/>
        <v>0.109375</v>
      </c>
      <c r="F19">
        <f t="shared" si="3"/>
        <v>7</v>
      </c>
      <c r="G19" s="5">
        <f t="shared" si="4"/>
        <v>2.734375E-2</v>
      </c>
      <c r="H19" s="1"/>
      <c r="I19" s="1">
        <f t="shared" si="6"/>
        <v>0.4375</v>
      </c>
      <c r="J19" s="1">
        <f t="shared" si="7"/>
        <v>0.4375</v>
      </c>
      <c r="K19" s="1">
        <f t="shared" si="8"/>
        <v>0.4375</v>
      </c>
    </row>
    <row r="20" spans="1:11" x14ac:dyDescent="0.2">
      <c r="A20">
        <v>19</v>
      </c>
      <c r="B20">
        <f t="shared" si="5"/>
        <v>104</v>
      </c>
      <c r="C20" s="4">
        <f t="shared" si="0"/>
        <v>0.40625</v>
      </c>
      <c r="D20">
        <f t="shared" si="1"/>
        <v>26</v>
      </c>
      <c r="E20" s="4">
        <f t="shared" si="2"/>
        <v>0.1015625</v>
      </c>
      <c r="F20">
        <f t="shared" si="3"/>
        <v>6.5</v>
      </c>
      <c r="G20" s="5">
        <f t="shared" si="4"/>
        <v>2.5390625E-2</v>
      </c>
      <c r="H20" s="1"/>
      <c r="I20" s="1">
        <f t="shared" si="6"/>
        <v>0.40625</v>
      </c>
      <c r="J20" s="1">
        <f t="shared" si="7"/>
        <v>0.40625</v>
      </c>
      <c r="K20" s="1">
        <f t="shared" si="8"/>
        <v>0.40625</v>
      </c>
    </row>
    <row r="21" spans="1:11" x14ac:dyDescent="0.2">
      <c r="A21">
        <v>20</v>
      </c>
      <c r="B21">
        <f t="shared" si="5"/>
        <v>96</v>
      </c>
      <c r="C21" s="4">
        <f t="shared" si="0"/>
        <v>0.375</v>
      </c>
      <c r="D21">
        <f t="shared" si="1"/>
        <v>24</v>
      </c>
      <c r="E21" s="4">
        <f t="shared" si="2"/>
        <v>9.375E-2</v>
      </c>
      <c r="F21">
        <f t="shared" si="3"/>
        <v>6</v>
      </c>
      <c r="G21" s="5">
        <f t="shared" si="4"/>
        <v>2.34375E-2</v>
      </c>
      <c r="H21" s="1"/>
      <c r="I21" s="1">
        <f t="shared" si="6"/>
        <v>0.375</v>
      </c>
      <c r="J21" s="1">
        <f t="shared" si="7"/>
        <v>0.375</v>
      </c>
      <c r="K21" s="1">
        <f t="shared" si="8"/>
        <v>0.375</v>
      </c>
    </row>
    <row r="22" spans="1:11" x14ac:dyDescent="0.2">
      <c r="A22">
        <v>21</v>
      </c>
      <c r="B22">
        <f t="shared" si="5"/>
        <v>88</v>
      </c>
      <c r="C22" s="4">
        <f t="shared" si="0"/>
        <v>0.34375</v>
      </c>
      <c r="D22">
        <f t="shared" si="1"/>
        <v>22</v>
      </c>
      <c r="E22" s="4">
        <f t="shared" si="2"/>
        <v>8.59375E-2</v>
      </c>
      <c r="F22">
        <f t="shared" si="3"/>
        <v>5.5</v>
      </c>
      <c r="G22" s="5">
        <f t="shared" si="4"/>
        <v>2.1484375E-2</v>
      </c>
      <c r="H22" s="1"/>
      <c r="I22" s="1">
        <f t="shared" si="6"/>
        <v>0.34375</v>
      </c>
      <c r="J22" s="1">
        <f t="shared" si="7"/>
        <v>0.34375</v>
      </c>
      <c r="K22" s="1">
        <f t="shared" si="8"/>
        <v>0.34375</v>
      </c>
    </row>
    <row r="23" spans="1:11" x14ac:dyDescent="0.2">
      <c r="A23">
        <v>22</v>
      </c>
      <c r="B23">
        <f t="shared" si="5"/>
        <v>80</v>
      </c>
      <c r="C23" s="4">
        <f t="shared" si="0"/>
        <v>0.3125</v>
      </c>
      <c r="D23">
        <f t="shared" si="1"/>
        <v>20</v>
      </c>
      <c r="E23" s="4">
        <f t="shared" si="2"/>
        <v>7.8125E-2</v>
      </c>
      <c r="F23">
        <f t="shared" si="3"/>
        <v>5</v>
      </c>
      <c r="G23" s="5">
        <f t="shared" si="4"/>
        <v>1.953125E-2</v>
      </c>
      <c r="H23" s="1"/>
      <c r="I23" s="1">
        <f t="shared" si="6"/>
        <v>0.3125</v>
      </c>
      <c r="J23" s="1">
        <f t="shared" si="7"/>
        <v>0.3125</v>
      </c>
      <c r="K23" s="1">
        <f t="shared" si="8"/>
        <v>0.3125</v>
      </c>
    </row>
    <row r="24" spans="1:11" x14ac:dyDescent="0.2">
      <c r="A24">
        <v>23</v>
      </c>
      <c r="B24">
        <f t="shared" si="5"/>
        <v>72</v>
      </c>
      <c r="C24" s="4">
        <f t="shared" si="0"/>
        <v>0.28125</v>
      </c>
      <c r="D24">
        <f t="shared" si="1"/>
        <v>18</v>
      </c>
      <c r="E24" s="4">
        <f t="shared" si="2"/>
        <v>7.03125E-2</v>
      </c>
      <c r="F24">
        <f t="shared" si="3"/>
        <v>4.5</v>
      </c>
      <c r="G24" s="5">
        <f t="shared" si="4"/>
        <v>1.7578125E-2</v>
      </c>
      <c r="H24" s="1"/>
      <c r="I24" s="1">
        <f t="shared" si="6"/>
        <v>0.28125</v>
      </c>
      <c r="J24" s="1">
        <f t="shared" si="7"/>
        <v>0.28125</v>
      </c>
      <c r="K24" s="1">
        <f t="shared" si="8"/>
        <v>0.28125</v>
      </c>
    </row>
    <row r="25" spans="1:11" x14ac:dyDescent="0.2">
      <c r="C25" s="4"/>
      <c r="E25" s="4"/>
      <c r="G25" s="5"/>
      <c r="H25" s="1">
        <f>24*2+12</f>
        <v>60</v>
      </c>
      <c r="I25" s="1"/>
      <c r="J25" s="1"/>
      <c r="K25" s="1"/>
    </row>
    <row r="26" spans="1:11" x14ac:dyDescent="0.2">
      <c r="C26" s="4"/>
      <c r="E26" s="4"/>
      <c r="G26" s="5"/>
      <c r="H26" s="1"/>
      <c r="I26" s="1"/>
      <c r="J26" s="1"/>
      <c r="K26" s="1"/>
    </row>
    <row r="27" spans="1:11" x14ac:dyDescent="0.2">
      <c r="C27" s="4"/>
      <c r="E27" s="4"/>
      <c r="G27" s="5"/>
      <c r="H27" s="1"/>
      <c r="I27" s="1"/>
      <c r="J27" s="1"/>
      <c r="K27" s="1"/>
    </row>
    <row r="28" spans="1:11" x14ac:dyDescent="0.2">
      <c r="A28" t="s">
        <v>8</v>
      </c>
      <c r="C28" s="4">
        <f>(1/16)/2</f>
        <v>3.125E-2</v>
      </c>
      <c r="E28" s="4">
        <f>(1/16)/8</f>
        <v>7.8125E-3</v>
      </c>
      <c r="G28" s="5">
        <f>(1/16)/16</f>
        <v>3.90625E-3</v>
      </c>
      <c r="H28" s="1"/>
      <c r="I28" s="1">
        <v>3.125E-2</v>
      </c>
      <c r="J28" s="1"/>
      <c r="K28" s="1"/>
    </row>
    <row r="30" spans="1:11" x14ac:dyDescent="0.2">
      <c r="C30" s="10" t="s">
        <v>4</v>
      </c>
      <c r="D30" s="10"/>
      <c r="E30" s="10"/>
      <c r="F30" s="10"/>
      <c r="G30" s="10"/>
      <c r="I30" s="10" t="s">
        <v>0</v>
      </c>
      <c r="J30" s="10"/>
      <c r="K30" s="10"/>
    </row>
    <row r="31" spans="1:11" x14ac:dyDescent="0.2">
      <c r="C31" s="3" t="s">
        <v>1</v>
      </c>
      <c r="D31" s="3"/>
      <c r="E31" s="3" t="s">
        <v>3</v>
      </c>
      <c r="F31" s="3"/>
      <c r="G31" s="3" t="s">
        <v>2</v>
      </c>
      <c r="I31" s="3" t="s">
        <v>1</v>
      </c>
      <c r="J31" s="3" t="s">
        <v>3</v>
      </c>
      <c r="K31" s="3" t="s">
        <v>2</v>
      </c>
    </row>
  </sheetData>
  <mergeCells count="2">
    <mergeCell ref="C30:G30"/>
    <mergeCell ref="I30:K3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I14" sqref="I14"/>
    </sheetView>
  </sheetViews>
  <sheetFormatPr defaultRowHeight="14.25" x14ac:dyDescent="0.2"/>
  <cols>
    <col min="1" max="1" width="14" customWidth="1"/>
    <col min="2" max="4" width="13.25" customWidth="1"/>
    <col min="5" max="7" width="12.375" customWidth="1"/>
    <col min="8" max="9" width="12.875" customWidth="1"/>
    <col min="11" max="11" width="12.375" customWidth="1"/>
    <col min="12" max="13" width="12.125" customWidth="1"/>
    <col min="14" max="14" width="12.25" customWidth="1"/>
  </cols>
  <sheetData>
    <row r="1" spans="1:13" x14ac:dyDescent="0.2">
      <c r="A1" t="s">
        <v>6</v>
      </c>
      <c r="B1" s="8">
        <v>1</v>
      </c>
      <c r="C1" s="8" t="s">
        <v>9</v>
      </c>
      <c r="D1">
        <f>64*1</f>
        <v>64</v>
      </c>
      <c r="E1" s="8">
        <f>1/4</f>
        <v>0.25</v>
      </c>
      <c r="F1" s="8" t="s">
        <v>11</v>
      </c>
      <c r="G1">
        <f>16</f>
        <v>16</v>
      </c>
      <c r="H1" s="8">
        <f>1/16</f>
        <v>6.25E-2</v>
      </c>
      <c r="I1" s="8" t="s">
        <v>14</v>
      </c>
      <c r="J1" s="1"/>
      <c r="K1" s="1">
        <v>1</v>
      </c>
      <c r="L1" s="1">
        <v>1</v>
      </c>
      <c r="M1" s="1">
        <v>1</v>
      </c>
    </row>
    <row r="2" spans="1:13" x14ac:dyDescent="0.2">
      <c r="A2">
        <f>256*(1-1/16)</f>
        <v>240</v>
      </c>
      <c r="B2" s="1">
        <f>1-1/16</f>
        <v>0.9375</v>
      </c>
      <c r="C2" s="1"/>
      <c r="D2">
        <f>64*(1-1/16)</f>
        <v>60</v>
      </c>
      <c r="E2" s="1">
        <f t="shared" ref="E2" si="0">(1-1/16)/4</f>
        <v>0.234375</v>
      </c>
      <c r="F2" s="1"/>
      <c r="G2">
        <f>16*(1-1/16)</f>
        <v>15</v>
      </c>
      <c r="H2" s="1">
        <f>(1-1/16)/16</f>
        <v>5.859375E-2</v>
      </c>
      <c r="I2" s="1"/>
      <c r="J2" s="1"/>
      <c r="K2" s="1">
        <f>1-1/16</f>
        <v>0.9375</v>
      </c>
      <c r="L2" s="1">
        <f>1-1/16</f>
        <v>0.9375</v>
      </c>
      <c r="M2" s="1">
        <f>1-1/16</f>
        <v>0.9375</v>
      </c>
    </row>
    <row r="3" spans="1:13" x14ac:dyDescent="0.2">
      <c r="A3">
        <f>256*(1-2/16)</f>
        <v>224</v>
      </c>
      <c r="B3" s="8">
        <f>1-2/16</f>
        <v>0.875</v>
      </c>
      <c r="C3" s="8"/>
      <c r="D3">
        <f>64*(1-2/16)</f>
        <v>56</v>
      </c>
      <c r="E3" s="8">
        <f>(1-2/16)/4</f>
        <v>0.21875</v>
      </c>
      <c r="F3" s="8"/>
      <c r="G3">
        <f>16*(1-2/16)</f>
        <v>14</v>
      </c>
      <c r="H3" s="8">
        <f>(1-2/16)/16</f>
        <v>5.46875E-2</v>
      </c>
      <c r="I3" s="8"/>
      <c r="J3" s="1"/>
      <c r="K3" s="1">
        <f>1-2/16</f>
        <v>0.875</v>
      </c>
      <c r="L3" s="1">
        <f>1-2/16</f>
        <v>0.875</v>
      </c>
      <c r="M3" s="1">
        <f>1-2/16</f>
        <v>0.875</v>
      </c>
    </row>
    <row r="4" spans="1:13" x14ac:dyDescent="0.2">
      <c r="A4">
        <f>256*(1-3/16)</f>
        <v>208</v>
      </c>
      <c r="B4" s="1">
        <f>1-3/16</f>
        <v>0.8125</v>
      </c>
      <c r="C4" s="1"/>
      <c r="D4">
        <f>64*(1-3/16)</f>
        <v>52</v>
      </c>
      <c r="E4" s="1">
        <f>(1-3/16)/4</f>
        <v>0.203125</v>
      </c>
      <c r="F4" s="1"/>
      <c r="G4">
        <f>16*(1-3/16)</f>
        <v>13</v>
      </c>
      <c r="H4" s="1">
        <f>(1-3/16)/16</f>
        <v>5.078125E-2</v>
      </c>
      <c r="I4" s="1"/>
      <c r="J4" s="1"/>
      <c r="K4" s="1">
        <f>1-3/16</f>
        <v>0.8125</v>
      </c>
      <c r="L4" s="1">
        <f>1-3/16</f>
        <v>0.8125</v>
      </c>
      <c r="M4" s="1">
        <f>1-3/16</f>
        <v>0.8125</v>
      </c>
    </row>
    <row r="5" spans="1:13" x14ac:dyDescent="0.2">
      <c r="A5">
        <f>256*(1-4/16)</f>
        <v>192</v>
      </c>
      <c r="B5" s="8">
        <f>1-4/16</f>
        <v>0.75</v>
      </c>
      <c r="C5" s="8"/>
      <c r="D5">
        <f>64*(1-4/16)</f>
        <v>48</v>
      </c>
      <c r="E5" s="8">
        <f>(1-4/16)/4</f>
        <v>0.1875</v>
      </c>
      <c r="F5" s="8" t="s">
        <v>13</v>
      </c>
      <c r="G5">
        <f>16*(1-4/16)</f>
        <v>12</v>
      </c>
      <c r="H5" s="8">
        <f>(1-4/16)/16</f>
        <v>4.6875E-2</v>
      </c>
      <c r="I5" s="8"/>
      <c r="J5" s="1"/>
      <c r="K5" s="1">
        <f>1-4/16</f>
        <v>0.75</v>
      </c>
      <c r="L5" s="1">
        <f>1-4/16</f>
        <v>0.75</v>
      </c>
      <c r="M5" s="1">
        <f>1-4/16</f>
        <v>0.75</v>
      </c>
    </row>
    <row r="6" spans="1:13" x14ac:dyDescent="0.2">
      <c r="A6">
        <f>256*(1-5/16)</f>
        <v>176</v>
      </c>
      <c r="B6" s="1">
        <f>1-5/16</f>
        <v>0.6875</v>
      </c>
      <c r="C6" s="1"/>
      <c r="D6">
        <f>64*(1-5/16)</f>
        <v>44</v>
      </c>
      <c r="E6" s="1">
        <f>(1-5/16)/4</f>
        <v>0.171875</v>
      </c>
      <c r="F6" s="1"/>
      <c r="G6">
        <f>16*(1-5/16)</f>
        <v>11</v>
      </c>
      <c r="H6" s="1">
        <f>(1-5/16)/16</f>
        <v>4.296875E-2</v>
      </c>
      <c r="I6" s="1"/>
      <c r="J6" s="1"/>
      <c r="K6" s="1">
        <f>1-5/16</f>
        <v>0.6875</v>
      </c>
      <c r="L6" s="1">
        <f>1-5/16</f>
        <v>0.6875</v>
      </c>
      <c r="M6" s="1">
        <f>1-5/16</f>
        <v>0.6875</v>
      </c>
    </row>
    <row r="7" spans="1:13" x14ac:dyDescent="0.2">
      <c r="A7">
        <f>256*(1-6/16)</f>
        <v>160</v>
      </c>
      <c r="B7" s="8">
        <f>1-6/16</f>
        <v>0.625</v>
      </c>
      <c r="C7" s="8"/>
      <c r="D7">
        <f>64*(1-6/16)</f>
        <v>40</v>
      </c>
      <c r="E7" s="8">
        <f>(1-6/16)/4</f>
        <v>0.15625</v>
      </c>
      <c r="F7" s="8"/>
      <c r="G7">
        <f>16*(1-6/16)</f>
        <v>10</v>
      </c>
      <c r="H7" s="8">
        <f>(1-6/16)/16</f>
        <v>3.90625E-2</v>
      </c>
      <c r="I7" s="8"/>
      <c r="J7" s="1"/>
      <c r="K7" s="1">
        <f>1-6/16</f>
        <v>0.625</v>
      </c>
      <c r="L7" s="1">
        <f>1-6/16</f>
        <v>0.625</v>
      </c>
      <c r="M7" s="1">
        <f>1-6/16</f>
        <v>0.625</v>
      </c>
    </row>
    <row r="8" spans="1:13" x14ac:dyDescent="0.2">
      <c r="A8">
        <f>256*(1-7/16)</f>
        <v>144</v>
      </c>
      <c r="B8" s="1">
        <f>1-7/16</f>
        <v>0.5625</v>
      </c>
      <c r="C8" s="1"/>
      <c r="D8">
        <f>64*(1-7/16)</f>
        <v>36</v>
      </c>
      <c r="E8" s="1">
        <f>(1-7/16)/4</f>
        <v>0.140625</v>
      </c>
      <c r="F8" s="1"/>
      <c r="G8">
        <f>16*(1-7/16)</f>
        <v>9</v>
      </c>
      <c r="H8" s="1">
        <f>(1-7/16)/16</f>
        <v>3.515625E-2</v>
      </c>
      <c r="I8" s="1"/>
      <c r="J8" s="1"/>
      <c r="K8" s="1">
        <f>1-7/16</f>
        <v>0.5625</v>
      </c>
      <c r="L8" s="1">
        <f>1-7/16</f>
        <v>0.5625</v>
      </c>
      <c r="M8" s="1">
        <f>1-7/16</f>
        <v>0.5625</v>
      </c>
    </row>
    <row r="9" spans="1:13" x14ac:dyDescent="0.2">
      <c r="A9">
        <f>256*(1-8/16)</f>
        <v>128</v>
      </c>
      <c r="B9" s="8">
        <f>1-8/16</f>
        <v>0.5</v>
      </c>
      <c r="C9" s="8" t="s">
        <v>10</v>
      </c>
      <c r="D9">
        <f>64*(1-8/16)</f>
        <v>32</v>
      </c>
      <c r="E9" s="8">
        <f>(1-8/16)/4</f>
        <v>0.125</v>
      </c>
      <c r="F9" s="8" t="s">
        <v>12</v>
      </c>
      <c r="G9">
        <f>16*(1-8/16)</f>
        <v>8</v>
      </c>
      <c r="H9" s="8">
        <f>(1-8/16)/16</f>
        <v>3.125E-2</v>
      </c>
      <c r="I9" s="8"/>
      <c r="J9" s="1"/>
      <c r="K9" s="1">
        <f>1-8/16</f>
        <v>0.5</v>
      </c>
      <c r="L9" s="1">
        <f>1-8/16</f>
        <v>0.5</v>
      </c>
      <c r="M9" s="1">
        <f>1-8/16</f>
        <v>0.5</v>
      </c>
    </row>
    <row r="10" spans="1:13" x14ac:dyDescent="0.2">
      <c r="A10">
        <f>256*(1-9/16)</f>
        <v>112</v>
      </c>
      <c r="B10" s="1">
        <f>1-9/16</f>
        <v>0.4375</v>
      </c>
      <c r="C10" s="1"/>
      <c r="D10">
        <f>64*(1-9/16)</f>
        <v>28</v>
      </c>
      <c r="E10" s="1">
        <f>(1-9/16)/4</f>
        <v>0.109375</v>
      </c>
      <c r="F10" s="1"/>
      <c r="G10" s="9">
        <f>16*(1-9/16)</f>
        <v>7</v>
      </c>
      <c r="H10" s="1">
        <f>(1-9/16)/16</f>
        <v>2.734375E-2</v>
      </c>
      <c r="I10" s="1"/>
      <c r="J10" s="1"/>
      <c r="K10" s="1">
        <f>1-9/16</f>
        <v>0.4375</v>
      </c>
      <c r="L10" s="1">
        <f>1-9/16</f>
        <v>0.4375</v>
      </c>
      <c r="M10" s="1">
        <f>1-9/16</f>
        <v>0.4375</v>
      </c>
    </row>
    <row r="11" spans="1:13" x14ac:dyDescent="0.2">
      <c r="A11">
        <f>256*(1-10/16)</f>
        <v>96</v>
      </c>
      <c r="B11" s="8">
        <f>1-10/16</f>
        <v>0.375</v>
      </c>
      <c r="C11" s="8"/>
      <c r="D11">
        <f>64*(1-10/16)</f>
        <v>24</v>
      </c>
      <c r="E11" s="8">
        <f>(1-10/16)/4</f>
        <v>9.375E-2</v>
      </c>
      <c r="F11" s="8"/>
      <c r="G11">
        <f>16*(1-10/16)</f>
        <v>6</v>
      </c>
      <c r="H11" s="8">
        <f>(1-10/16)/16</f>
        <v>2.34375E-2</v>
      </c>
      <c r="I11" s="8"/>
      <c r="J11" s="1"/>
      <c r="K11" s="1">
        <f>1-10/16</f>
        <v>0.375</v>
      </c>
      <c r="L11" s="1">
        <f>1-10/16</f>
        <v>0.375</v>
      </c>
      <c r="M11" s="1">
        <f>1-10/16</f>
        <v>0.375</v>
      </c>
    </row>
    <row r="12" spans="1:13" x14ac:dyDescent="0.2">
      <c r="A12">
        <f>256*(1-11/16)</f>
        <v>80</v>
      </c>
      <c r="B12" s="1">
        <f>1-11/16</f>
        <v>0.3125</v>
      </c>
      <c r="C12" s="1"/>
      <c r="D12">
        <f>64*(1-11/16)</f>
        <v>20</v>
      </c>
      <c r="E12" s="1">
        <f>(1-11/16)/4</f>
        <v>7.8125E-2</v>
      </c>
      <c r="F12" s="1"/>
      <c r="G12">
        <f>16*(1-11/16)</f>
        <v>5</v>
      </c>
      <c r="H12" s="1">
        <f>(1-11/16)/16</f>
        <v>1.953125E-2</v>
      </c>
      <c r="I12" s="1"/>
      <c r="J12" s="1"/>
      <c r="K12" s="1">
        <f>1-11/16</f>
        <v>0.3125</v>
      </c>
      <c r="L12" s="1">
        <f>1-11/16</f>
        <v>0.3125</v>
      </c>
      <c r="M12" s="1">
        <f>1-11/16</f>
        <v>0.3125</v>
      </c>
    </row>
    <row r="13" spans="1:13" x14ac:dyDescent="0.2">
      <c r="G13" s="1"/>
      <c r="H13" s="1"/>
      <c r="I13" s="1"/>
      <c r="J13" s="1" t="s">
        <v>7</v>
      </c>
      <c r="K13" s="1"/>
      <c r="L13" s="1"/>
      <c r="M13" s="1"/>
    </row>
    <row r="14" spans="1:13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B15">
        <v>6.25E-2</v>
      </c>
      <c r="E15">
        <v>1.5625E-2</v>
      </c>
      <c r="H15">
        <v>3.90625E-3</v>
      </c>
    </row>
    <row r="17" spans="1:13" x14ac:dyDescent="0.2">
      <c r="E17">
        <f>(1/16)/4</f>
        <v>1.5625E-2</v>
      </c>
      <c r="H17">
        <f>(1/16)/4/4</f>
        <v>3.90625E-3</v>
      </c>
    </row>
    <row r="19" spans="1:13" x14ac:dyDescent="0.2">
      <c r="B19" s="10" t="s">
        <v>4</v>
      </c>
      <c r="C19" s="10"/>
      <c r="D19" s="10"/>
      <c r="E19" s="10"/>
      <c r="F19" s="10"/>
      <c r="G19" s="10"/>
      <c r="H19" s="10"/>
      <c r="I19" s="7"/>
      <c r="K19" s="10" t="s">
        <v>0</v>
      </c>
      <c r="L19" s="10"/>
      <c r="M19" s="10"/>
    </row>
    <row r="20" spans="1:13" x14ac:dyDescent="0.2">
      <c r="B20" s="2" t="s">
        <v>1</v>
      </c>
      <c r="C20" s="7"/>
      <c r="D20" s="2"/>
      <c r="E20" s="2" t="s">
        <v>3</v>
      </c>
      <c r="F20" s="7"/>
      <c r="G20" s="2"/>
      <c r="H20" s="2" t="s">
        <v>2</v>
      </c>
      <c r="I20" s="7"/>
      <c r="K20" s="2" t="s">
        <v>1</v>
      </c>
      <c r="L20" s="2" t="s">
        <v>3</v>
      </c>
      <c r="M20" s="2" t="s">
        <v>2</v>
      </c>
    </row>
    <row r="21" spans="1:13" x14ac:dyDescent="0.2">
      <c r="A21" t="s">
        <v>5</v>
      </c>
      <c r="B21">
        <v>7.4999999999999997E-2</v>
      </c>
      <c r="E21">
        <v>1.8749999999999999E-2</v>
      </c>
      <c r="H21">
        <v>4.6880000000000003E-3</v>
      </c>
    </row>
    <row r="24" spans="1:13" x14ac:dyDescent="0.2">
      <c r="A24">
        <f>1/16/2</f>
        <v>3.125E-2</v>
      </c>
    </row>
    <row r="30" spans="1:13" x14ac:dyDescent="0.2">
      <c r="A30">
        <f>256*0.25</f>
        <v>64</v>
      </c>
    </row>
    <row r="31" spans="1:13" x14ac:dyDescent="0.2">
      <c r="A31">
        <f>256*(1-3/4)</f>
        <v>64</v>
      </c>
    </row>
  </sheetData>
  <mergeCells count="2">
    <mergeCell ref="B19:H19"/>
    <mergeCell ref="K19:M19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(zoom 是按XY轴的缩放比例进行)- (2</vt:lpstr>
      <vt:lpstr>Sheet1 (zoom 是按XY轴的缩放比例进行)-60份</vt:lpstr>
      <vt:lpstr>Sheet1 (zoom 是按XY轴的缩放比例进行)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2017-08-24T16:12:50Z</dcterms:modified>
</cp:coreProperties>
</file>