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aleksander/Documents/Studia/ETH/Advanced_Systems_Lab/asl-fall16-project/"/>
    </mc:Choice>
  </mc:AlternateContent>
  <bookViews>
    <workbookView xWindow="28800" yWindow="0" windowWidth="38400" windowHeight="21600" tabRatio="500" activeTab="1"/>
  </bookViews>
  <sheets>
    <sheet name="Arkusz1" sheetId="1" r:id="rId1"/>
    <sheet name="Arkusz2" sheetId="2" r:id="rId2"/>
    <sheet name="Arkusz3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3" l="1"/>
  <c r="J5" i="3"/>
  <c r="J4" i="3"/>
  <c r="J3" i="3"/>
  <c r="H6" i="2"/>
  <c r="H5" i="2"/>
  <c r="H4" i="2"/>
  <c r="H3" i="2"/>
  <c r="K12" i="1"/>
  <c r="K17" i="1"/>
  <c r="K16" i="1"/>
  <c r="K15" i="1"/>
  <c r="J18" i="1"/>
  <c r="J17" i="1"/>
  <c r="J16" i="1"/>
  <c r="J15" i="1"/>
  <c r="J14" i="1"/>
  <c r="J13" i="1"/>
  <c r="J12" i="1"/>
  <c r="O7" i="1"/>
  <c r="S7" i="1"/>
  <c r="P4" i="1"/>
  <c r="Q4" i="1"/>
  <c r="R4" i="1"/>
  <c r="P5" i="1"/>
  <c r="Q5" i="1"/>
  <c r="R5" i="1"/>
  <c r="P6" i="1"/>
  <c r="Q6" i="1"/>
  <c r="R6" i="1"/>
  <c r="Q3" i="1"/>
  <c r="R3" i="1"/>
  <c r="P3" i="1"/>
  <c r="F3" i="1"/>
  <c r="F4" i="1"/>
  <c r="F5" i="1"/>
  <c r="F6" i="1"/>
  <c r="L6" i="1"/>
  <c r="L3" i="1"/>
  <c r="L4" i="1"/>
  <c r="L5" i="1"/>
  <c r="M6" i="1"/>
  <c r="M3" i="1"/>
  <c r="M4" i="1"/>
  <c r="M5" i="1"/>
  <c r="N6" i="1"/>
  <c r="N3" i="1"/>
  <c r="N4" i="1"/>
  <c r="N5" i="1"/>
  <c r="D7" i="1"/>
  <c r="D8" i="1"/>
  <c r="D9" i="1"/>
  <c r="E7" i="1"/>
  <c r="E8" i="1"/>
  <c r="E9" i="1"/>
  <c r="C7" i="1"/>
  <c r="C8" i="1"/>
  <c r="C9" i="1"/>
  <c r="F9" i="1"/>
  <c r="D10" i="1"/>
  <c r="E10" i="1"/>
  <c r="C10" i="1"/>
  <c r="B7" i="1"/>
  <c r="B8" i="1"/>
  <c r="E4" i="1"/>
  <c r="E5" i="1"/>
  <c r="E6" i="1"/>
  <c r="E3" i="1"/>
</calcChain>
</file>

<file path=xl/sharedStrings.xml><?xml version="1.0" encoding="utf-8"?>
<sst xmlns="http://schemas.openxmlformats.org/spreadsheetml/2006/main" count="126" uniqueCount="25">
  <si>
    <t>A</t>
  </si>
  <si>
    <t>B</t>
  </si>
  <si>
    <t>AB</t>
  </si>
  <si>
    <t>I</t>
  </si>
  <si>
    <t>writes</t>
  </si>
  <si>
    <t>replication</t>
  </si>
  <si>
    <t>1,5,1</t>
  </si>
  <si>
    <t>10,5,1</t>
  </si>
  <si>
    <t>10,5,2</t>
  </si>
  <si>
    <t>1,5,2</t>
  </si>
  <si>
    <t>SSE</t>
  </si>
  <si>
    <t>SST</t>
  </si>
  <si>
    <t>SSY</t>
  </si>
  <si>
    <t>SS0</t>
  </si>
  <si>
    <t>SSA</t>
  </si>
  <si>
    <t>SSB</t>
  </si>
  <si>
    <t>SSAB</t>
  </si>
  <si>
    <t>&amp;</t>
  </si>
  <si>
    <t>(</t>
  </si>
  <si>
    <t>,</t>
  </si>
  <si>
    <t>) &amp;</t>
  </si>
  <si>
    <t>\\</t>
  </si>
  <si>
    <t>\hline</t>
  </si>
  <si>
    <t>Total</t>
  </si>
  <si>
    <t>Total /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</si>
</sst>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Motyw pakietu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J12" sqref="J12"/>
    </sheetView>
  </sheetViews>
  <sheetFormatPr baseColWidth="10" defaultRowHeight="16" x14ac:dyDescent="0.2"/>
  <cols>
    <col min="10" max="10" width="11.1640625" bestFit="1" customWidth="1"/>
    <col min="15" max="15" width="12" bestFit="1" customWidth="1"/>
  </cols>
  <sheetData>
    <row r="1" spans="1:19" x14ac:dyDescent="0.2">
      <c r="C1" t="s">
        <v>4</v>
      </c>
      <c r="D1" t="s">
        <v>5</v>
      </c>
    </row>
    <row r="2" spans="1:19" x14ac:dyDescent="0.2">
      <c r="B2" t="s">
        <v>3</v>
      </c>
      <c r="C2" t="s">
        <v>0</v>
      </c>
      <c r="D2" t="s">
        <v>1</v>
      </c>
      <c r="E2" t="s">
        <v>2</v>
      </c>
    </row>
    <row r="3" spans="1:19" x14ac:dyDescent="0.2">
      <c r="A3" t="s">
        <v>6</v>
      </c>
      <c r="B3">
        <v>1</v>
      </c>
      <c r="C3">
        <v>-1</v>
      </c>
      <c r="D3">
        <v>-1</v>
      </c>
      <c r="E3">
        <f>C3*D3</f>
        <v>1</v>
      </c>
      <c r="F3">
        <f t="shared" ref="F3:F5" si="0">SUM(H3:J3)/3</f>
        <v>12830.333333333334</v>
      </c>
      <c r="H3">
        <v>12833</v>
      </c>
      <c r="I3">
        <v>12684</v>
      </c>
      <c r="J3">
        <v>12974</v>
      </c>
      <c r="L3">
        <f>H3-$F3</f>
        <v>2.6666666666660603</v>
      </c>
      <c r="M3">
        <f t="shared" ref="M3:N3" si="1">I3-$F3</f>
        <v>-146.33333333333394</v>
      </c>
      <c r="N3">
        <f t="shared" si="1"/>
        <v>143.66666666666606</v>
      </c>
      <c r="P3">
        <f>L3^2</f>
        <v>7.1111111111078777</v>
      </c>
      <c r="Q3">
        <f t="shared" ref="Q3:R3" si="2">M3^2</f>
        <v>21413.444444444624</v>
      </c>
      <c r="R3">
        <f t="shared" si="2"/>
        <v>20640.111111110939</v>
      </c>
    </row>
    <row r="4" spans="1:19" x14ac:dyDescent="0.2">
      <c r="A4" t="s">
        <v>7</v>
      </c>
      <c r="B4">
        <v>1</v>
      </c>
      <c r="C4">
        <v>1</v>
      </c>
      <c r="D4">
        <v>-1</v>
      </c>
      <c r="E4">
        <f t="shared" ref="E4:E6" si="3">C4*D4</f>
        <v>-1</v>
      </c>
      <c r="F4">
        <f t="shared" si="0"/>
        <v>12297</v>
      </c>
      <c r="H4">
        <v>12732</v>
      </c>
      <c r="I4">
        <v>12038</v>
      </c>
      <c r="J4">
        <v>12121</v>
      </c>
      <c r="L4">
        <f t="shared" ref="L4:L6" si="4">H4-$F4</f>
        <v>435</v>
      </c>
      <c r="M4">
        <f t="shared" ref="M4:M6" si="5">I4-$F4</f>
        <v>-259</v>
      </c>
      <c r="N4">
        <f t="shared" ref="N4:N6" si="6">J4-$F4</f>
        <v>-176</v>
      </c>
      <c r="P4">
        <f t="shared" ref="P4:P6" si="7">L4^2</f>
        <v>189225</v>
      </c>
      <c r="Q4">
        <f t="shared" ref="Q4:Q6" si="8">M4^2</f>
        <v>67081</v>
      </c>
      <c r="R4">
        <f t="shared" ref="R4:R6" si="9">N4^2</f>
        <v>30976</v>
      </c>
    </row>
    <row r="5" spans="1:19" x14ac:dyDescent="0.2">
      <c r="A5" t="s">
        <v>9</v>
      </c>
      <c r="B5">
        <v>1</v>
      </c>
      <c r="C5">
        <v>-1</v>
      </c>
      <c r="D5">
        <v>1</v>
      </c>
      <c r="E5">
        <f t="shared" si="3"/>
        <v>-1</v>
      </c>
      <c r="F5">
        <f t="shared" si="0"/>
        <v>12446.666666666666</v>
      </c>
      <c r="H5">
        <v>12140</v>
      </c>
      <c r="I5">
        <v>12667</v>
      </c>
      <c r="J5">
        <v>12533</v>
      </c>
      <c r="L5">
        <f t="shared" si="4"/>
        <v>-306.66666666666606</v>
      </c>
      <c r="M5">
        <f t="shared" si="5"/>
        <v>220.33333333333394</v>
      </c>
      <c r="N5">
        <f t="shared" si="6"/>
        <v>86.33333333333394</v>
      </c>
      <c r="P5">
        <f t="shared" si="7"/>
        <v>94044.444444444074</v>
      </c>
      <c r="Q5">
        <f t="shared" si="8"/>
        <v>48546.777777778043</v>
      </c>
      <c r="R5">
        <f t="shared" si="9"/>
        <v>7453.4444444445489</v>
      </c>
    </row>
    <row r="6" spans="1:19" x14ac:dyDescent="0.2">
      <c r="A6" t="s">
        <v>8</v>
      </c>
      <c r="B6">
        <v>1</v>
      </c>
      <c r="C6">
        <v>1</v>
      </c>
      <c r="D6">
        <v>1</v>
      </c>
      <c r="E6">
        <f t="shared" si="3"/>
        <v>1</v>
      </c>
      <c r="F6">
        <f>SUM(H6:J6)/3</f>
        <v>10615.666666666666</v>
      </c>
      <c r="H6">
        <v>10582</v>
      </c>
      <c r="I6">
        <v>11077</v>
      </c>
      <c r="J6">
        <v>10188</v>
      </c>
      <c r="L6">
        <f t="shared" si="4"/>
        <v>-33.66666666666606</v>
      </c>
      <c r="M6">
        <f t="shared" si="5"/>
        <v>461.33333333333394</v>
      </c>
      <c r="N6">
        <f t="shared" si="6"/>
        <v>-427.66666666666606</v>
      </c>
      <c r="P6">
        <f t="shared" si="7"/>
        <v>1133.4444444444036</v>
      </c>
      <c r="Q6">
        <f t="shared" si="8"/>
        <v>212828.44444444499</v>
      </c>
      <c r="R6">
        <f t="shared" si="9"/>
        <v>182898.77777777726</v>
      </c>
    </row>
    <row r="7" spans="1:19" x14ac:dyDescent="0.2">
      <c r="B7">
        <f>B3*$F3+B4*$F4+B5*$F5+B6*$F6</f>
        <v>48189.666666666664</v>
      </c>
      <c r="C7">
        <f t="shared" ref="C7:E7" si="10">C3*$F3+C4*$F4+C5*$F5+C6*$F6</f>
        <v>-2364.3333333333339</v>
      </c>
      <c r="D7">
        <f t="shared" si="10"/>
        <v>-2065.0000000000036</v>
      </c>
      <c r="E7">
        <f t="shared" si="10"/>
        <v>-1297.6666666666661</v>
      </c>
      <c r="O7">
        <f>SUM(L3:N6)</f>
        <v>1.8189894035458565E-12</v>
      </c>
      <c r="R7" t="s">
        <v>10</v>
      </c>
      <c r="S7">
        <f>SUM(P3:R6)</f>
        <v>876248</v>
      </c>
    </row>
    <row r="8" spans="1:19" x14ac:dyDescent="0.2">
      <c r="B8">
        <f>B7/4</f>
        <v>12047.416666666666</v>
      </c>
      <c r="C8">
        <f t="shared" ref="C8:E8" si="11">C7/4</f>
        <v>-591.08333333333348</v>
      </c>
      <c r="D8">
        <f t="shared" si="11"/>
        <v>-516.25000000000091</v>
      </c>
      <c r="E8">
        <f t="shared" si="11"/>
        <v>-324.41666666666652</v>
      </c>
    </row>
    <row r="9" spans="1:19" x14ac:dyDescent="0.2">
      <c r="C9">
        <f>POWER(C8,2)*4</f>
        <v>1397518.0277777785</v>
      </c>
      <c r="D9">
        <f t="shared" ref="D9:E9" si="12">POWER(D8,2)*4</f>
        <v>1066056.2500000037</v>
      </c>
      <c r="E9">
        <f t="shared" si="12"/>
        <v>420984.69444444403</v>
      </c>
      <c r="F9">
        <f>SUM(C9:E9)</f>
        <v>2884558.9722222262</v>
      </c>
    </row>
    <row r="10" spans="1:19" x14ac:dyDescent="0.2">
      <c r="C10">
        <f>C9/$F$9</f>
        <v>0.48448239097748413</v>
      </c>
      <c r="D10">
        <f t="shared" ref="D10:E10" si="13">D9/$F$9</f>
        <v>0.36957339415346674</v>
      </c>
      <c r="E10">
        <f t="shared" si="13"/>
        <v>0.1459442148690491</v>
      </c>
    </row>
    <row r="12" spans="1:19" x14ac:dyDescent="0.2">
      <c r="I12" t="s">
        <v>10</v>
      </c>
      <c r="J12">
        <f>SUM(P3:R6)</f>
        <v>876248</v>
      </c>
      <c r="K12">
        <f>J12/J18</f>
        <v>9.1946999337583532E-2</v>
      </c>
    </row>
    <row r="13" spans="1:19" x14ac:dyDescent="0.2">
      <c r="I13" t="s">
        <v>12</v>
      </c>
      <c r="J13">
        <f>SUMSQ(H3:J6)</f>
        <v>1751212905</v>
      </c>
    </row>
    <row r="14" spans="1:19" x14ac:dyDescent="0.2">
      <c r="I14" t="s">
        <v>13</v>
      </c>
      <c r="J14">
        <f>4*3*B8^2</f>
        <v>1741682980.083333</v>
      </c>
    </row>
    <row r="15" spans="1:19" x14ac:dyDescent="0.2">
      <c r="I15" t="s">
        <v>14</v>
      </c>
      <c r="J15" s="1">
        <f>4*3*C8^2</f>
        <v>4192554.0833333354</v>
      </c>
      <c r="K15">
        <f>J15/J18</f>
        <v>0.43993568889519097</v>
      </c>
    </row>
    <row r="16" spans="1:19" x14ac:dyDescent="0.2">
      <c r="I16" t="s">
        <v>15</v>
      </c>
      <c r="J16" s="1">
        <f>4*3*D8^2</f>
        <v>3198168.7500000112</v>
      </c>
      <c r="K16">
        <f>J16/J18</f>
        <v>0.33559222952603757</v>
      </c>
    </row>
    <row r="17" spans="9:11" x14ac:dyDescent="0.2">
      <c r="I17" t="s">
        <v>16</v>
      </c>
      <c r="J17" s="1">
        <f>4*3*E8^2</f>
        <v>1262954.0833333321</v>
      </c>
      <c r="K17">
        <f>J17/J18</f>
        <v>0.13252508224115581</v>
      </c>
    </row>
    <row r="18" spans="9:11" x14ac:dyDescent="0.2">
      <c r="I18" t="s">
        <v>11</v>
      </c>
      <c r="J18" s="1">
        <f>J13-J14</f>
        <v>9529924.9166669846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8"/>
  <sheetViews>
    <sheetView tabSelected="1" workbookViewId="0">
      <selection activeCell="K24" sqref="K24"/>
    </sheetView>
  </sheetViews>
  <sheetFormatPr baseColWidth="10" defaultRowHeight="16" x14ac:dyDescent="0.2"/>
  <cols>
    <col min="2" max="2" width="13.6640625" bestFit="1" customWidth="1"/>
    <col min="3" max="5" width="12.33203125" bestFit="1" customWidth="1"/>
  </cols>
  <sheetData>
    <row r="3" spans="1:18" x14ac:dyDescent="0.2">
      <c r="A3" t="s">
        <v>22</v>
      </c>
      <c r="B3">
        <v>1</v>
      </c>
      <c r="C3" t="s">
        <v>17</v>
      </c>
      <c r="D3">
        <v>-1</v>
      </c>
      <c r="E3" t="s">
        <v>17</v>
      </c>
      <c r="F3">
        <v>-1</v>
      </c>
      <c r="G3" t="s">
        <v>17</v>
      </c>
      <c r="H3">
        <f>D3*F3</f>
        <v>1</v>
      </c>
      <c r="I3" t="s">
        <v>17</v>
      </c>
      <c r="J3" t="s">
        <v>18</v>
      </c>
      <c r="K3">
        <v>12833</v>
      </c>
      <c r="L3" t="s">
        <v>19</v>
      </c>
      <c r="M3">
        <v>12684</v>
      </c>
      <c r="N3" t="s">
        <v>19</v>
      </c>
      <c r="O3">
        <v>12974</v>
      </c>
      <c r="P3" t="s">
        <v>20</v>
      </c>
      <c r="Q3" s="1">
        <v>12830.333333333334</v>
      </c>
      <c r="R3" t="s">
        <v>21</v>
      </c>
    </row>
    <row r="4" spans="1:18" x14ac:dyDescent="0.2">
      <c r="A4" t="s">
        <v>22</v>
      </c>
      <c r="B4">
        <v>1</v>
      </c>
      <c r="C4" t="s">
        <v>17</v>
      </c>
      <c r="D4">
        <v>1</v>
      </c>
      <c r="E4" t="s">
        <v>17</v>
      </c>
      <c r="F4">
        <v>-1</v>
      </c>
      <c r="G4" t="s">
        <v>17</v>
      </c>
      <c r="H4">
        <f t="shared" ref="H4:H6" si="0">D4*F4</f>
        <v>-1</v>
      </c>
      <c r="I4" t="s">
        <v>17</v>
      </c>
      <c r="J4" t="s">
        <v>18</v>
      </c>
      <c r="K4">
        <v>12732</v>
      </c>
      <c r="L4" t="s">
        <v>19</v>
      </c>
      <c r="M4">
        <v>12038</v>
      </c>
      <c r="N4" t="s">
        <v>19</v>
      </c>
      <c r="O4">
        <v>12121</v>
      </c>
      <c r="P4" t="s">
        <v>20</v>
      </c>
      <c r="Q4" s="1">
        <v>12297</v>
      </c>
      <c r="R4" t="s">
        <v>21</v>
      </c>
    </row>
    <row r="5" spans="1:18" x14ac:dyDescent="0.2">
      <c r="A5" t="s">
        <v>22</v>
      </c>
      <c r="B5">
        <v>1</v>
      </c>
      <c r="C5" t="s">
        <v>17</v>
      </c>
      <c r="D5">
        <v>-1</v>
      </c>
      <c r="E5" t="s">
        <v>17</v>
      </c>
      <c r="F5">
        <v>1</v>
      </c>
      <c r="G5" t="s">
        <v>17</v>
      </c>
      <c r="H5">
        <f t="shared" si="0"/>
        <v>-1</v>
      </c>
      <c r="I5" t="s">
        <v>17</v>
      </c>
      <c r="J5" t="s">
        <v>18</v>
      </c>
      <c r="K5">
        <v>12140</v>
      </c>
      <c r="L5" t="s">
        <v>19</v>
      </c>
      <c r="M5">
        <v>12667</v>
      </c>
      <c r="N5" t="s">
        <v>19</v>
      </c>
      <c r="O5">
        <v>12533</v>
      </c>
      <c r="P5" t="s">
        <v>20</v>
      </c>
      <c r="Q5" s="1">
        <v>12446.666666666666</v>
      </c>
      <c r="R5" t="s">
        <v>21</v>
      </c>
    </row>
    <row r="6" spans="1:18" x14ac:dyDescent="0.2">
      <c r="A6" t="s">
        <v>22</v>
      </c>
      <c r="B6">
        <v>1</v>
      </c>
      <c r="C6" t="s">
        <v>17</v>
      </c>
      <c r="D6">
        <v>1</v>
      </c>
      <c r="E6" t="s">
        <v>17</v>
      </c>
      <c r="F6">
        <v>1</v>
      </c>
      <c r="G6" t="s">
        <v>17</v>
      </c>
      <c r="H6">
        <f t="shared" si="0"/>
        <v>1</v>
      </c>
      <c r="I6" t="s">
        <v>17</v>
      </c>
      <c r="J6" t="s">
        <v>18</v>
      </c>
      <c r="K6">
        <v>10582</v>
      </c>
      <c r="L6" t="s">
        <v>19</v>
      </c>
      <c r="M6">
        <v>11077</v>
      </c>
      <c r="N6" t="s">
        <v>19</v>
      </c>
      <c r="O6">
        <v>10188</v>
      </c>
      <c r="P6" t="s">
        <v>20</v>
      </c>
      <c r="Q6" s="1">
        <v>10615.666666666666</v>
      </c>
      <c r="R6" t="s">
        <v>21</v>
      </c>
    </row>
    <row r="7" spans="1:18" x14ac:dyDescent="0.2">
      <c r="A7" t="s">
        <v>22</v>
      </c>
      <c r="B7" s="1">
        <v>48189.666666666664</v>
      </c>
      <c r="C7" t="s">
        <v>17</v>
      </c>
      <c r="D7" s="1">
        <v>-2364.3333333333339</v>
      </c>
      <c r="E7" t="s">
        <v>17</v>
      </c>
      <c r="F7" s="1">
        <v>-2065.0000000000036</v>
      </c>
      <c r="G7" t="s">
        <v>17</v>
      </c>
      <c r="H7" s="1">
        <v>-1297.6666666666661</v>
      </c>
      <c r="I7" t="s">
        <v>17</v>
      </c>
      <c r="P7" t="s">
        <v>17</v>
      </c>
      <c r="Q7" t="s">
        <v>23</v>
      </c>
      <c r="R7" t="s">
        <v>21</v>
      </c>
    </row>
    <row r="8" spans="1:18" x14ac:dyDescent="0.2">
      <c r="A8" t="s">
        <v>22</v>
      </c>
      <c r="B8" s="1">
        <v>12047.416666666666</v>
      </c>
      <c r="C8" t="s">
        <v>17</v>
      </c>
      <c r="D8" s="1">
        <v>-591.08333333333348</v>
      </c>
      <c r="E8" t="s">
        <v>17</v>
      </c>
      <c r="F8" s="1">
        <v>-516.25000000000091</v>
      </c>
      <c r="G8" t="s">
        <v>17</v>
      </c>
      <c r="H8" s="1">
        <v>-324.41666666666652</v>
      </c>
      <c r="I8" t="s">
        <v>17</v>
      </c>
      <c r="P8" t="s">
        <v>17</v>
      </c>
      <c r="Q8" t="s">
        <v>24</v>
      </c>
      <c r="R8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6"/>
  <sheetViews>
    <sheetView workbookViewId="0">
      <selection activeCell="Y3" sqref="A3:Y6"/>
    </sheetView>
  </sheetViews>
  <sheetFormatPr baseColWidth="10" defaultRowHeight="16" x14ac:dyDescent="0.2"/>
  <cols>
    <col min="19" max="20" width="12.33203125" bestFit="1" customWidth="1"/>
    <col min="21" max="21" width="12.33203125" customWidth="1"/>
    <col min="22" max="22" width="12.33203125" bestFit="1" customWidth="1"/>
    <col min="23" max="23" width="12.33203125" customWidth="1"/>
  </cols>
  <sheetData>
    <row r="3" spans="1:25" x14ac:dyDescent="0.2">
      <c r="A3" t="s">
        <v>22</v>
      </c>
      <c r="B3">
        <v>1</v>
      </c>
      <c r="C3" t="s">
        <v>17</v>
      </c>
      <c r="D3">
        <v>1</v>
      </c>
      <c r="E3" t="s">
        <v>17</v>
      </c>
      <c r="F3">
        <v>-1</v>
      </c>
      <c r="G3" t="s">
        <v>17</v>
      </c>
      <c r="H3">
        <v>-1</v>
      </c>
      <c r="I3" t="s">
        <v>17</v>
      </c>
      <c r="J3">
        <f>F3*H3</f>
        <v>1</v>
      </c>
      <c r="K3" t="s">
        <v>17</v>
      </c>
      <c r="L3" s="1">
        <v>12830.333333333334</v>
      </c>
      <c r="M3" t="s">
        <v>17</v>
      </c>
      <c r="N3">
        <v>12833</v>
      </c>
      <c r="O3" t="s">
        <v>17</v>
      </c>
      <c r="P3">
        <v>12684</v>
      </c>
      <c r="Q3" t="s">
        <v>17</v>
      </c>
      <c r="R3">
        <v>12974</v>
      </c>
      <c r="S3" t="s">
        <v>17</v>
      </c>
      <c r="T3" s="1">
        <v>2.6666666666660603</v>
      </c>
      <c r="U3" t="s">
        <v>17</v>
      </c>
      <c r="V3" s="1">
        <v>-146.33333333333394</v>
      </c>
      <c r="W3" t="s">
        <v>17</v>
      </c>
      <c r="X3" s="1">
        <v>143.66666666666606</v>
      </c>
      <c r="Y3" t="s">
        <v>21</v>
      </c>
    </row>
    <row r="4" spans="1:25" x14ac:dyDescent="0.2">
      <c r="A4" t="s">
        <v>22</v>
      </c>
      <c r="B4">
        <v>2</v>
      </c>
      <c r="C4" t="s">
        <v>17</v>
      </c>
      <c r="D4">
        <v>1</v>
      </c>
      <c r="E4" t="s">
        <v>17</v>
      </c>
      <c r="F4">
        <v>1</v>
      </c>
      <c r="G4" t="s">
        <v>17</v>
      </c>
      <c r="H4">
        <v>-1</v>
      </c>
      <c r="I4" t="s">
        <v>17</v>
      </c>
      <c r="J4">
        <f>F4*H4</f>
        <v>-1</v>
      </c>
      <c r="K4" t="s">
        <v>17</v>
      </c>
      <c r="L4" s="1">
        <v>12297</v>
      </c>
      <c r="M4" t="s">
        <v>17</v>
      </c>
      <c r="N4">
        <v>12732</v>
      </c>
      <c r="O4" t="s">
        <v>17</v>
      </c>
      <c r="P4">
        <v>12038</v>
      </c>
      <c r="Q4" t="s">
        <v>17</v>
      </c>
      <c r="R4">
        <v>12121</v>
      </c>
      <c r="S4" t="s">
        <v>17</v>
      </c>
      <c r="T4" s="1">
        <v>435</v>
      </c>
      <c r="U4" t="s">
        <v>17</v>
      </c>
      <c r="V4" s="1">
        <v>-259</v>
      </c>
      <c r="W4" t="s">
        <v>17</v>
      </c>
      <c r="X4" s="1">
        <v>-176</v>
      </c>
      <c r="Y4" t="s">
        <v>21</v>
      </c>
    </row>
    <row r="5" spans="1:25" x14ac:dyDescent="0.2">
      <c r="A5" t="s">
        <v>22</v>
      </c>
      <c r="B5">
        <v>3</v>
      </c>
      <c r="C5" t="s">
        <v>17</v>
      </c>
      <c r="D5">
        <v>1</v>
      </c>
      <c r="E5" t="s">
        <v>17</v>
      </c>
      <c r="F5">
        <v>-1</v>
      </c>
      <c r="G5" t="s">
        <v>17</v>
      </c>
      <c r="H5">
        <v>1</v>
      </c>
      <c r="I5" t="s">
        <v>17</v>
      </c>
      <c r="J5">
        <f>F5*H5</f>
        <v>-1</v>
      </c>
      <c r="K5" t="s">
        <v>17</v>
      </c>
      <c r="L5" s="1">
        <v>12446.666666666666</v>
      </c>
      <c r="M5" t="s">
        <v>17</v>
      </c>
      <c r="N5">
        <v>12140</v>
      </c>
      <c r="O5" t="s">
        <v>17</v>
      </c>
      <c r="P5">
        <v>12667</v>
      </c>
      <c r="Q5" t="s">
        <v>17</v>
      </c>
      <c r="R5">
        <v>12533</v>
      </c>
      <c r="S5" t="s">
        <v>17</v>
      </c>
      <c r="T5" s="1">
        <v>-306.66666666666606</v>
      </c>
      <c r="U5" t="s">
        <v>17</v>
      </c>
      <c r="V5" s="1">
        <v>220.33333333333394</v>
      </c>
      <c r="W5" t="s">
        <v>17</v>
      </c>
      <c r="X5" s="1">
        <v>86.33333333333394</v>
      </c>
      <c r="Y5" t="s">
        <v>21</v>
      </c>
    </row>
    <row r="6" spans="1:25" x14ac:dyDescent="0.2">
      <c r="A6" t="s">
        <v>22</v>
      </c>
      <c r="B6">
        <v>4</v>
      </c>
      <c r="C6" t="s">
        <v>17</v>
      </c>
      <c r="D6">
        <v>1</v>
      </c>
      <c r="E6" t="s">
        <v>17</v>
      </c>
      <c r="F6">
        <v>1</v>
      </c>
      <c r="G6" t="s">
        <v>17</v>
      </c>
      <c r="H6">
        <v>1</v>
      </c>
      <c r="I6" t="s">
        <v>17</v>
      </c>
      <c r="J6">
        <f>F6*H6</f>
        <v>1</v>
      </c>
      <c r="K6" t="s">
        <v>17</v>
      </c>
      <c r="L6" s="1">
        <v>10615.666666666666</v>
      </c>
      <c r="M6" t="s">
        <v>17</v>
      </c>
      <c r="N6">
        <v>10582</v>
      </c>
      <c r="O6" t="s">
        <v>17</v>
      </c>
      <c r="P6">
        <v>11077</v>
      </c>
      <c r="Q6" t="s">
        <v>17</v>
      </c>
      <c r="R6">
        <v>10188</v>
      </c>
      <c r="S6" t="s">
        <v>17</v>
      </c>
      <c r="T6" s="1">
        <v>-33.66666666666606</v>
      </c>
      <c r="U6" t="s">
        <v>17</v>
      </c>
      <c r="V6" s="1">
        <v>461.33333333333394</v>
      </c>
      <c r="W6" t="s">
        <v>17</v>
      </c>
      <c r="X6" s="1">
        <v>-427.66666666666606</v>
      </c>
      <c r="Y6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Microsoft Office</dc:creator>
  <cp:lastModifiedBy>Użytkownik Microsoft Office</cp:lastModifiedBy>
  <dcterms:created xsi:type="dcterms:W3CDTF">2016-12-08T14:41:16Z</dcterms:created>
  <dcterms:modified xsi:type="dcterms:W3CDTF">2016-12-10T15:56:48Z</dcterms:modified>
</cp:coreProperties>
</file>