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tan\Documents\JHU\Course Work\Fall '16\Multilevel and Multiobjective Optimization in Systems\Final Project\NakamotoGrossmann_FinalProject\"/>
    </mc:Choice>
  </mc:AlternateContent>
  <bookViews>
    <workbookView xWindow="12803" yWindow="0" windowWidth="12803" windowHeight="15923" tabRatio="500" activeTab="1"/>
  </bookViews>
  <sheets>
    <sheet name="Sheet1" sheetId="1" r:id="rId1"/>
    <sheet name="Sheet2" sheetId="2" r:id="rId2"/>
    <sheet name="Sheet3" sheetId="3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C15" i="3"/>
  <c r="C14" i="3"/>
  <c r="C13" i="3"/>
  <c r="B2" i="3"/>
  <c r="B4" i="3"/>
  <c r="G8" i="3"/>
  <c r="G9" i="3"/>
  <c r="B8" i="3"/>
  <c r="B7" i="3"/>
  <c r="B5" i="3"/>
  <c r="J31" i="1"/>
  <c r="K31" i="1"/>
  <c r="J32" i="1"/>
  <c r="K32" i="1"/>
  <c r="J33" i="1"/>
  <c r="K33" i="1"/>
  <c r="J34" i="1"/>
  <c r="K34" i="1"/>
  <c r="M25" i="1"/>
  <c r="N25" i="1"/>
  <c r="O25" i="1"/>
  <c r="M14" i="1"/>
  <c r="N14" i="1"/>
  <c r="I35" i="1"/>
  <c r="J35" i="1"/>
  <c r="K35" i="1"/>
  <c r="J36" i="1"/>
  <c r="K36" i="1"/>
  <c r="J37" i="1"/>
  <c r="K37" i="1"/>
  <c r="J38" i="1"/>
  <c r="K38" i="1"/>
  <c r="J30" i="1"/>
  <c r="K30" i="1"/>
  <c r="M2" i="1"/>
  <c r="N2" i="1"/>
  <c r="M3" i="1"/>
  <c r="N3" i="1"/>
  <c r="O3" i="1"/>
  <c r="D35" i="1"/>
  <c r="M6" i="1"/>
  <c r="N6" i="1"/>
  <c r="D30" i="1"/>
  <c r="D69" i="1"/>
  <c r="D65" i="1"/>
  <c r="D66" i="1"/>
  <c r="D67" i="1"/>
  <c r="D64" i="1"/>
  <c r="D62" i="1"/>
  <c r="D63" i="1"/>
  <c r="D73" i="1"/>
  <c r="E73" i="1"/>
  <c r="G5" i="3"/>
  <c r="G6" i="3"/>
  <c r="G2" i="3"/>
  <c r="G3" i="3"/>
  <c r="N3" i="2"/>
  <c r="N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2" i="2"/>
  <c r="M9" i="1"/>
  <c r="N9" i="1"/>
  <c r="M10" i="1"/>
  <c r="N10" i="1"/>
  <c r="M11" i="1"/>
  <c r="N11" i="1"/>
  <c r="M12" i="1"/>
  <c r="N12" i="1"/>
  <c r="M13" i="1"/>
  <c r="N13" i="1"/>
  <c r="P13" i="1"/>
  <c r="M26" i="1"/>
  <c r="N26" i="1"/>
  <c r="M27" i="1"/>
  <c r="N27" i="1"/>
  <c r="O27" i="1"/>
  <c r="M23" i="1"/>
  <c r="N23" i="1"/>
  <c r="M24" i="1"/>
  <c r="N24" i="1"/>
  <c r="O24" i="1"/>
  <c r="M20" i="1"/>
  <c r="N20" i="1"/>
  <c r="M21" i="1"/>
  <c r="N21" i="1"/>
  <c r="M22" i="1"/>
  <c r="N22" i="1"/>
  <c r="O22" i="1"/>
  <c r="M18" i="1"/>
  <c r="N18" i="1"/>
  <c r="M19" i="1"/>
  <c r="N19" i="1"/>
  <c r="O19" i="1"/>
  <c r="M16" i="1"/>
  <c r="N16" i="1"/>
  <c r="M17" i="1"/>
  <c r="N17" i="1"/>
  <c r="O17" i="1"/>
  <c r="M15" i="1"/>
  <c r="N15" i="1"/>
  <c r="O15" i="1"/>
  <c r="O14" i="1"/>
  <c r="M4" i="1"/>
  <c r="N4" i="1"/>
  <c r="M5" i="1"/>
  <c r="N5" i="1"/>
  <c r="M7" i="1"/>
  <c r="N7" i="1"/>
  <c r="M8" i="1"/>
  <c r="N8" i="1"/>
  <c r="O8" i="1"/>
</calcChain>
</file>

<file path=xl/sharedStrings.xml><?xml version="1.0" encoding="utf-8"?>
<sst xmlns="http://schemas.openxmlformats.org/spreadsheetml/2006/main" count="228" uniqueCount="126">
  <si>
    <t>Owner</t>
  </si>
  <si>
    <t>Plant Name</t>
  </si>
  <si>
    <t>Fuel Type</t>
  </si>
  <si>
    <t>Capacity (MW)</t>
  </si>
  <si>
    <t>AES Enterprise</t>
  </si>
  <si>
    <t>Warrior Run</t>
  </si>
  <si>
    <t>Coal</t>
  </si>
  <si>
    <t>BP Piney &amp; Deep Creek LLC</t>
  </si>
  <si>
    <t>Deep Creek</t>
  </si>
  <si>
    <t>Hydroelectric</t>
  </si>
  <si>
    <t>Calpine Corporation</t>
  </si>
  <si>
    <t>Crisfield</t>
  </si>
  <si>
    <t>Oil</t>
  </si>
  <si>
    <t>Eastern Landfill Gas</t>
  </si>
  <si>
    <t>Eastern Landfill</t>
  </si>
  <si>
    <t>Landfill Gas</t>
  </si>
  <si>
    <t>Exelon Generations</t>
  </si>
  <si>
    <t>Calvert Cliffs</t>
  </si>
  <si>
    <t>Nuclear</t>
  </si>
  <si>
    <t>Conowingo</t>
  </si>
  <si>
    <t>Criterion Wind Park</t>
  </si>
  <si>
    <t>Wind</t>
  </si>
  <si>
    <t>Gould Street</t>
  </si>
  <si>
    <t>Natural Gas</t>
  </si>
  <si>
    <t>Mount Saint Mary's</t>
  </si>
  <si>
    <t>Solar</t>
  </si>
  <si>
    <t>Notch Cliff</t>
  </si>
  <si>
    <t>Perryman</t>
  </si>
  <si>
    <t xml:space="preserve">Philadelphia Road </t>
  </si>
  <si>
    <t>Riverside</t>
  </si>
  <si>
    <t>Westport</t>
  </si>
  <si>
    <t>First Solar Inc</t>
  </si>
  <si>
    <t>Hagerstown</t>
  </si>
  <si>
    <t>INGENCO</t>
  </si>
  <si>
    <t>Newland Park Landfill</t>
  </si>
  <si>
    <t>Montgomery County</t>
  </si>
  <si>
    <t>Waste</t>
  </si>
  <si>
    <t>NE Maryland Waste Disposal Authority</t>
  </si>
  <si>
    <t>Resource Recovery FacilityRRF</t>
  </si>
  <si>
    <t>Gude &amp; Oaks Landfills</t>
  </si>
  <si>
    <t>NRG Energy</t>
  </si>
  <si>
    <t>Chalk Point</t>
  </si>
  <si>
    <t>Dickerson</t>
  </si>
  <si>
    <t>FedEx Field Solar Facility</t>
  </si>
  <si>
    <t>Morgantown</t>
  </si>
  <si>
    <t>Vienna</t>
  </si>
  <si>
    <t>Brandywine</t>
  </si>
  <si>
    <t>Panda Energy</t>
  </si>
  <si>
    <t>Pepco Energy Services</t>
  </si>
  <si>
    <t>National Institute of Health</t>
  </si>
  <si>
    <t>Prince George's County</t>
  </si>
  <si>
    <t>Brown Station Road</t>
  </si>
  <si>
    <t>Gestamp Wind</t>
  </si>
  <si>
    <t>Roth Rock Wind Facility</t>
  </si>
  <si>
    <t>Raven Power Holdings LLC</t>
  </si>
  <si>
    <t>Brandon Shores</t>
  </si>
  <si>
    <t>C.P. Crane</t>
  </si>
  <si>
    <t>H.A. Wagner</t>
  </si>
  <si>
    <t>Suez Energy North America</t>
  </si>
  <si>
    <t>Millennium Hawkins Point</t>
  </si>
  <si>
    <t>UMD College Park</t>
  </si>
  <si>
    <t>SunEdison</t>
  </si>
  <si>
    <t>UMD Eastern Shore</t>
  </si>
  <si>
    <t>Wheelabrator Technologies</t>
  </si>
  <si>
    <t>Wheelabrator Incinerator</t>
  </si>
  <si>
    <t>Town of Berlin</t>
  </si>
  <si>
    <t>Easton Utlities</t>
  </si>
  <si>
    <t>Easton</t>
  </si>
  <si>
    <t>Old Dominion Electric Cooperative</t>
  </si>
  <si>
    <t>Rock Springs</t>
  </si>
  <si>
    <t>Southern Maryland Electric Cooperative (SMECO)</t>
  </si>
  <si>
    <t>SMECO Solar</t>
  </si>
  <si>
    <t>Chalk Point Turbine</t>
  </si>
  <si>
    <t>Out of State</t>
  </si>
  <si>
    <t>zz NA</t>
  </si>
  <si>
    <t>Marginal Cost</t>
  </si>
  <si>
    <t>Overnight Capital Cost $/kW</t>
  </si>
  <si>
    <t>Fixed O&amp;M $/kW-yr</t>
  </si>
  <si>
    <t>Variable O&amp;M $/MWh</t>
  </si>
  <si>
    <t>Nautral Gas</t>
  </si>
  <si>
    <t>Uranium</t>
  </si>
  <si>
    <t>Biomass</t>
  </si>
  <si>
    <t>Geothermal</t>
  </si>
  <si>
    <t>Solid Waste</t>
  </si>
  <si>
    <t>Total O&amp;M $/MWh</t>
  </si>
  <si>
    <t>off</t>
  </si>
  <si>
    <t>Sales MWh</t>
  </si>
  <si>
    <t>cents/kWh</t>
  </si>
  <si>
    <t>$/MWh</t>
  </si>
  <si>
    <t>Index</t>
  </si>
  <si>
    <t>Year</t>
  </si>
  <si>
    <t>Month</t>
  </si>
  <si>
    <t>Max</t>
  </si>
  <si>
    <t>Min</t>
  </si>
  <si>
    <t>Max Price</t>
  </si>
  <si>
    <t>MWh</t>
  </si>
  <si>
    <t>Min Price 1</t>
  </si>
  <si>
    <t>Min Price 2</t>
  </si>
  <si>
    <t>Max Q</t>
  </si>
  <si>
    <t>Min Q</t>
  </si>
  <si>
    <t>TWh</t>
  </si>
  <si>
    <t>https://www.eia.gov/electricity/data.cfm#sales</t>
  </si>
  <si>
    <t>http://www.eia.gov/outlooks/capitalcost/pdf/updated_capcost.pdf</t>
  </si>
  <si>
    <t>Capacity Factors</t>
  </si>
  <si>
    <t>Type</t>
  </si>
  <si>
    <t>Hydro</t>
  </si>
  <si>
    <t>Emission Factor</t>
  </si>
  <si>
    <t>Percent</t>
  </si>
  <si>
    <t>lbs CO2 / kWh</t>
  </si>
  <si>
    <t>ton CO2 / TWh</t>
  </si>
  <si>
    <t>Adjusted %</t>
  </si>
  <si>
    <t>because 1/2 sun and 1/2 sunny day in baltimore</t>
  </si>
  <si>
    <t>kg Co2 / mm btu</t>
  </si>
  <si>
    <t>kg Co2 / kWh</t>
  </si>
  <si>
    <t>ton CO2 /TWh</t>
  </si>
  <si>
    <t>landfill</t>
  </si>
  <si>
    <t>Landfill</t>
  </si>
  <si>
    <t>Fixed $/MWh</t>
  </si>
  <si>
    <t>$/TWh</t>
  </si>
  <si>
    <t>$(mil)/TWh</t>
  </si>
  <si>
    <t>Slope 1 (TW)</t>
  </si>
  <si>
    <t>b1 (TW)</t>
  </si>
  <si>
    <t>Slope 2 (TW)</t>
  </si>
  <si>
    <t>b2 (TW)</t>
  </si>
  <si>
    <t>slope1 (MW)</t>
  </si>
  <si>
    <t>b1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</si>
</sst>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#,##0.000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theme="1"/>
      <name val="Calibri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EAF1DD"/>
        <bgColor indexed="64"/>
      </patternFill>
    </fill>
  </fills>
  <borders count="2">
    <border>
      <left/>
      <right/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1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3" fontId="0" fillId="0" borderId="0" xfId="0" applyNumberFormat="1"/>
    <xf numFmtId="0" fontId="0" fillId="0" borderId="0" xfId="0" applyFont="1"/>
    <xf numFmtId="6" fontId="4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8" fontId="0" fillId="0" borderId="0" xfId="0" applyNumberFormat="1"/>
    <xf numFmtId="8" fontId="4" fillId="0" borderId="0" xfId="0" applyNumberFormat="1" applyFont="1" applyAlignment="1">
      <alignment vertical="center"/>
    </xf>
    <xf numFmtId="0" fontId="0" fillId="0" borderId="0" xfId="0" applyAlignment="1">
      <alignment wrapText="1"/>
    </xf>
    <xf numFmtId="3" fontId="5" fillId="2" borderId="1" xfId="0" applyNumberFormat="1" applyFont="1" applyFill="1" applyBorder="1" applyAlignment="1" applyProtection="1">
      <alignment horizontal="right" wrapText="1"/>
    </xf>
    <xf numFmtId="3" fontId="5" fillId="2" borderId="1" xfId="11" applyNumberFormat="1" applyFont="1" applyFill="1" applyBorder="1" applyAlignment="1" applyProtection="1">
      <alignment horizontal="right" wrapText="1"/>
    </xf>
    <xf numFmtId="4" fontId="5" fillId="2" borderId="1" xfId="0" applyNumberFormat="1" applyFont="1" applyFill="1" applyBorder="1" applyAlignment="1" applyProtection="1">
      <alignment horizontal="right" wrapText="1"/>
    </xf>
    <xf numFmtId="4" fontId="5" fillId="2" borderId="1" xfId="11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center" wrapText="1"/>
    </xf>
    <xf numFmtId="0" fontId="5" fillId="0" borderId="1" xfId="11" applyNumberFormat="1" applyFont="1" applyFill="1" applyBorder="1" applyAlignment="1" applyProtection="1">
      <alignment horizontal="center" wrapText="1"/>
    </xf>
    <xf numFmtId="10" fontId="0" fillId="0" borderId="0" xfId="0" applyNumberFormat="1"/>
    <xf numFmtId="0" fontId="0" fillId="0" borderId="0" xfId="0" applyNumberFormat="1"/>
    <xf numFmtId="0" fontId="7" fillId="0" borderId="0" xfId="0" applyFont="1"/>
    <xf numFmtId="4" fontId="0" fillId="0" borderId="0" xfId="0" applyNumberFormat="1"/>
    <xf numFmtId="164" fontId="0" fillId="0" borderId="0" xfId="0" applyNumberFormat="1"/>
  </cellXfs>
  <cellStyles count="13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Normal 2" xfId="1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4" formatCode="#,##0.00"/>
      <fill>
        <patternFill patternType="solid">
          <fgColor indexed="64"/>
          <bgColor rgb="FFEAF1DD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solid">
          <fgColor indexed="64"/>
          <bgColor rgb="FFEAF1DD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  <protection locked="1" hidden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after 07</c:v>
          </c:tx>
          <c:spPr>
            <a:ln w="47625">
              <a:noFill/>
            </a:ln>
          </c:spPr>
          <c:xVal>
            <c:numRef>
              <c:f>Sheet2!$E$206:$E$322</c:f>
              <c:numCache>
                <c:formatCode>#,##0</c:formatCode>
                <c:ptCount val="117"/>
                <c:pt idx="0">
                  <c:v>5602525</c:v>
                </c:pt>
                <c:pt idx="1">
                  <c:v>5833935</c:v>
                </c:pt>
                <c:pt idx="2">
                  <c:v>5244928</c:v>
                </c:pt>
                <c:pt idx="3">
                  <c:v>4753488</c:v>
                </c:pt>
                <c:pt idx="4">
                  <c:v>4880859</c:v>
                </c:pt>
                <c:pt idx="5">
                  <c:v>5580131</c:v>
                </c:pt>
                <c:pt idx="6">
                  <c:v>6136372</c:v>
                </c:pt>
                <c:pt idx="7">
                  <c:v>6436342</c:v>
                </c:pt>
                <c:pt idx="8">
                  <c:v>5455987</c:v>
                </c:pt>
                <c:pt idx="9">
                  <c:v>5007359</c:v>
                </c:pt>
                <c:pt idx="10">
                  <c:v>4815622</c:v>
                </c:pt>
                <c:pt idx="11">
                  <c:v>5643111</c:v>
                </c:pt>
                <c:pt idx="12">
                  <c:v>5749726</c:v>
                </c:pt>
                <c:pt idx="13">
                  <c:v>5440696</c:v>
                </c:pt>
                <c:pt idx="14">
                  <c:v>5123620</c:v>
                </c:pt>
                <c:pt idx="15">
                  <c:v>4452052</c:v>
                </c:pt>
                <c:pt idx="16">
                  <c:v>4559197</c:v>
                </c:pt>
                <c:pt idx="17">
                  <c:v>5654256</c:v>
                </c:pt>
                <c:pt idx="18">
                  <c:v>6294188</c:v>
                </c:pt>
                <c:pt idx="19">
                  <c:v>5784159</c:v>
                </c:pt>
                <c:pt idx="20">
                  <c:v>5223847</c:v>
                </c:pt>
                <c:pt idx="21">
                  <c:v>4677368</c:v>
                </c:pt>
                <c:pt idx="22">
                  <c:v>4823475</c:v>
                </c:pt>
                <c:pt idx="23">
                  <c:v>5543194</c:v>
                </c:pt>
                <c:pt idx="24">
                  <c:v>6138470</c:v>
                </c:pt>
                <c:pt idx="25">
                  <c:v>5198294</c:v>
                </c:pt>
                <c:pt idx="26">
                  <c:v>5180467</c:v>
                </c:pt>
                <c:pt idx="27">
                  <c:v>4594479</c:v>
                </c:pt>
                <c:pt idx="28">
                  <c:v>4659810</c:v>
                </c:pt>
                <c:pt idx="29">
                  <c:v>5176902</c:v>
                </c:pt>
                <c:pt idx="30">
                  <c:v>5774996</c:v>
                </c:pt>
                <c:pt idx="31">
                  <c:v>6177908</c:v>
                </c:pt>
                <c:pt idx="32">
                  <c:v>4896730</c:v>
                </c:pt>
                <c:pt idx="33">
                  <c:v>4598464</c:v>
                </c:pt>
                <c:pt idx="34">
                  <c:v>4544171</c:v>
                </c:pt>
                <c:pt idx="35">
                  <c:v>5648453</c:v>
                </c:pt>
                <c:pt idx="36">
                  <c:v>6128757</c:v>
                </c:pt>
                <c:pt idx="37">
                  <c:v>5489973</c:v>
                </c:pt>
                <c:pt idx="38">
                  <c:v>5056547</c:v>
                </c:pt>
                <c:pt idx="39">
                  <c:v>4458335</c:v>
                </c:pt>
                <c:pt idx="40">
                  <c:v>4884561</c:v>
                </c:pt>
                <c:pt idx="41">
                  <c:v>5928451</c:v>
                </c:pt>
                <c:pt idx="42">
                  <c:v>6676731</c:v>
                </c:pt>
                <c:pt idx="43">
                  <c:v>6350964</c:v>
                </c:pt>
                <c:pt idx="44">
                  <c:v>5341101</c:v>
                </c:pt>
                <c:pt idx="45">
                  <c:v>4541200</c:v>
                </c:pt>
                <c:pt idx="46">
                  <c:v>4561044</c:v>
                </c:pt>
                <c:pt idx="47">
                  <c:v>5917834</c:v>
                </c:pt>
                <c:pt idx="48">
                  <c:v>6247406</c:v>
                </c:pt>
                <c:pt idx="49">
                  <c:v>5155310</c:v>
                </c:pt>
                <c:pt idx="50">
                  <c:v>5022748</c:v>
                </c:pt>
                <c:pt idx="51">
                  <c:v>4519328</c:v>
                </c:pt>
                <c:pt idx="52">
                  <c:v>4786894</c:v>
                </c:pt>
                <c:pt idx="53">
                  <c:v>5692683</c:v>
                </c:pt>
                <c:pt idx="54">
                  <c:v>6659572</c:v>
                </c:pt>
                <c:pt idx="55">
                  <c:v>6098191</c:v>
                </c:pt>
                <c:pt idx="56">
                  <c:v>5191751</c:v>
                </c:pt>
                <c:pt idx="57">
                  <c:v>4524914</c:v>
                </c:pt>
                <c:pt idx="58">
                  <c:v>4558511</c:v>
                </c:pt>
                <c:pt idx="59">
                  <c:v>5142403</c:v>
                </c:pt>
                <c:pt idx="60">
                  <c:v>5588359</c:v>
                </c:pt>
                <c:pt idx="61">
                  <c:v>5061549</c:v>
                </c:pt>
                <c:pt idx="62">
                  <c:v>4708475</c:v>
                </c:pt>
                <c:pt idx="63">
                  <c:v>4368933</c:v>
                </c:pt>
                <c:pt idx="64">
                  <c:v>4757394</c:v>
                </c:pt>
                <c:pt idx="65">
                  <c:v>5418546</c:v>
                </c:pt>
                <c:pt idx="66">
                  <c:v>6517657</c:v>
                </c:pt>
                <c:pt idx="67">
                  <c:v>6089269</c:v>
                </c:pt>
                <c:pt idx="68">
                  <c:v>5045543</c:v>
                </c:pt>
                <c:pt idx="69">
                  <c:v>4452722</c:v>
                </c:pt>
                <c:pt idx="70">
                  <c:v>4672407</c:v>
                </c:pt>
                <c:pt idx="71">
                  <c:v>5132700</c:v>
                </c:pt>
                <c:pt idx="72">
                  <c:v>5745344</c:v>
                </c:pt>
                <c:pt idx="73">
                  <c:v>5169554.3</c:v>
                </c:pt>
                <c:pt idx="74">
                  <c:v>5167745.0999999996</c:v>
                </c:pt>
                <c:pt idx="75">
                  <c:v>4321895.4000000004</c:v>
                </c:pt>
                <c:pt idx="76">
                  <c:v>4684408.7</c:v>
                </c:pt>
                <c:pt idx="77">
                  <c:v>5372324.9000000004</c:v>
                </c:pt>
                <c:pt idx="78">
                  <c:v>6259415.9000000004</c:v>
                </c:pt>
                <c:pt idx="79">
                  <c:v>5608855.4000000004</c:v>
                </c:pt>
                <c:pt idx="80">
                  <c:v>4821494.5</c:v>
                </c:pt>
                <c:pt idx="81">
                  <c:v>4489652.5</c:v>
                </c:pt>
                <c:pt idx="82">
                  <c:v>4684393</c:v>
                </c:pt>
                <c:pt idx="83">
                  <c:v>5574394.2999999998</c:v>
                </c:pt>
                <c:pt idx="84">
                  <c:v>6278410.7999999998</c:v>
                </c:pt>
                <c:pt idx="85">
                  <c:v>5289853</c:v>
                </c:pt>
                <c:pt idx="86">
                  <c:v>5376795.7999999998</c:v>
                </c:pt>
                <c:pt idx="87">
                  <c:v>4413568</c:v>
                </c:pt>
                <c:pt idx="88">
                  <c:v>4611396.9000000004</c:v>
                </c:pt>
                <c:pt idx="89">
                  <c:v>5330855.2</c:v>
                </c:pt>
                <c:pt idx="90">
                  <c:v>5804929.0999999996</c:v>
                </c:pt>
                <c:pt idx="91">
                  <c:v>5409938.2999999998</c:v>
                </c:pt>
                <c:pt idx="92">
                  <c:v>4818060.3</c:v>
                </c:pt>
                <c:pt idx="93">
                  <c:v>4306528.5</c:v>
                </c:pt>
                <c:pt idx="94">
                  <c:v>4769572.7</c:v>
                </c:pt>
                <c:pt idx="95">
                  <c:v>5273960.5999999996</c:v>
                </c:pt>
                <c:pt idx="96">
                  <c:v>6089868.0999999996</c:v>
                </c:pt>
                <c:pt idx="97">
                  <c:v>5938060.2000000002</c:v>
                </c:pt>
                <c:pt idx="98">
                  <c:v>5312996.4000000004</c:v>
                </c:pt>
                <c:pt idx="99">
                  <c:v>4251807.0999999996</c:v>
                </c:pt>
                <c:pt idx="100">
                  <c:v>4856576.7</c:v>
                </c:pt>
                <c:pt idx="101">
                  <c:v>5155159.7</c:v>
                </c:pt>
                <c:pt idx="102">
                  <c:v>5973340.0999999996</c:v>
                </c:pt>
                <c:pt idx="103">
                  <c:v>5743723.2999999998</c:v>
                </c:pt>
                <c:pt idx="104">
                  <c:v>4932730.4000000004</c:v>
                </c:pt>
                <c:pt idx="105">
                  <c:v>4315878.7</c:v>
                </c:pt>
                <c:pt idx="106">
                  <c:v>4528180.4000000004</c:v>
                </c:pt>
                <c:pt idx="107">
                  <c:v>4683398</c:v>
                </c:pt>
                <c:pt idx="108">
                  <c:v>5706555.4000000004</c:v>
                </c:pt>
                <c:pt idx="109">
                  <c:v>5282152.4000000004</c:v>
                </c:pt>
                <c:pt idx="110">
                  <c:v>4795845.5</c:v>
                </c:pt>
                <c:pt idx="111">
                  <c:v>4158706.3</c:v>
                </c:pt>
                <c:pt idx="112">
                  <c:v>4406333.9000000004</c:v>
                </c:pt>
                <c:pt idx="113">
                  <c:v>5140953.2</c:v>
                </c:pt>
                <c:pt idx="114">
                  <c:v>6246404</c:v>
                </c:pt>
                <c:pt idx="115">
                  <c:v>6374043</c:v>
                </c:pt>
                <c:pt idx="116">
                  <c:v>5202738.5999999996</c:v>
                </c:pt>
              </c:numCache>
            </c:numRef>
          </c:xVal>
          <c:yVal>
            <c:numRef>
              <c:f>Sheet2!$G$206:$G$322</c:f>
              <c:numCache>
                <c:formatCode>General</c:formatCode>
                <c:ptCount val="117"/>
                <c:pt idx="0">
                  <c:v>101.7</c:v>
                </c:pt>
                <c:pt idx="1">
                  <c:v>101.8</c:v>
                </c:pt>
                <c:pt idx="2">
                  <c:v>103.8</c:v>
                </c:pt>
                <c:pt idx="3">
                  <c:v>104.60000000000001</c:v>
                </c:pt>
                <c:pt idx="4">
                  <c:v>106.89999999999999</c:v>
                </c:pt>
                <c:pt idx="5">
                  <c:v>124</c:v>
                </c:pt>
                <c:pt idx="6">
                  <c:v>126.19999999999997</c:v>
                </c:pt>
                <c:pt idx="7">
                  <c:v>126.89999999999999</c:v>
                </c:pt>
                <c:pt idx="8">
                  <c:v>122.8</c:v>
                </c:pt>
                <c:pt idx="9">
                  <c:v>121.19999999999999</c:v>
                </c:pt>
                <c:pt idx="10">
                  <c:v>116.6</c:v>
                </c:pt>
                <c:pt idx="11">
                  <c:v>119.39999999999999</c:v>
                </c:pt>
                <c:pt idx="12">
                  <c:v>121</c:v>
                </c:pt>
                <c:pt idx="13">
                  <c:v>121.5</c:v>
                </c:pt>
                <c:pt idx="14">
                  <c:v>121.1</c:v>
                </c:pt>
                <c:pt idx="15">
                  <c:v>122.8</c:v>
                </c:pt>
                <c:pt idx="16">
                  <c:v>123.69999999999999</c:v>
                </c:pt>
                <c:pt idx="17">
                  <c:v>134.70000000000002</c:v>
                </c:pt>
                <c:pt idx="18">
                  <c:v>141.19999999999999</c:v>
                </c:pt>
                <c:pt idx="19">
                  <c:v>137.30000000000001</c:v>
                </c:pt>
                <c:pt idx="20">
                  <c:v>140.1</c:v>
                </c:pt>
                <c:pt idx="21">
                  <c:v>137.5</c:v>
                </c:pt>
                <c:pt idx="22">
                  <c:v>126.3</c:v>
                </c:pt>
                <c:pt idx="23">
                  <c:v>130</c:v>
                </c:pt>
                <c:pt idx="24">
                  <c:v>131.70000000000002</c:v>
                </c:pt>
                <c:pt idx="25">
                  <c:v>134.30000000000001</c:v>
                </c:pt>
                <c:pt idx="26">
                  <c:v>132.69999999999999</c:v>
                </c:pt>
                <c:pt idx="27">
                  <c:v>128.6</c:v>
                </c:pt>
                <c:pt idx="28">
                  <c:v>131.5</c:v>
                </c:pt>
                <c:pt idx="29">
                  <c:v>132.1</c:v>
                </c:pt>
                <c:pt idx="30">
                  <c:v>135.4</c:v>
                </c:pt>
                <c:pt idx="31">
                  <c:v>134.19999999999999</c:v>
                </c:pt>
                <c:pt idx="32">
                  <c:v>130.19999999999999</c:v>
                </c:pt>
                <c:pt idx="33">
                  <c:v>127.7</c:v>
                </c:pt>
                <c:pt idx="34">
                  <c:v>126.19999999999997</c:v>
                </c:pt>
                <c:pt idx="35">
                  <c:v>124.5</c:v>
                </c:pt>
                <c:pt idx="36">
                  <c:v>127.40000000000002</c:v>
                </c:pt>
                <c:pt idx="37">
                  <c:v>129.1</c:v>
                </c:pt>
                <c:pt idx="38">
                  <c:v>126.89999999999999</c:v>
                </c:pt>
                <c:pt idx="39">
                  <c:v>126.3</c:v>
                </c:pt>
                <c:pt idx="40">
                  <c:v>124.2</c:v>
                </c:pt>
                <c:pt idx="41">
                  <c:v>131.4</c:v>
                </c:pt>
                <c:pt idx="42">
                  <c:v>132.69999999999999</c:v>
                </c:pt>
                <c:pt idx="43">
                  <c:v>129.39999999999998</c:v>
                </c:pt>
                <c:pt idx="44">
                  <c:v>127.89999999999999</c:v>
                </c:pt>
                <c:pt idx="45">
                  <c:v>121.7</c:v>
                </c:pt>
                <c:pt idx="46">
                  <c:v>120.39999999999999</c:v>
                </c:pt>
                <c:pt idx="47">
                  <c:v>123.00000000000001</c:v>
                </c:pt>
                <c:pt idx="48">
                  <c:v>121.30000000000001</c:v>
                </c:pt>
                <c:pt idx="49">
                  <c:v>123.39999999999999</c:v>
                </c:pt>
                <c:pt idx="50">
                  <c:v>121.6</c:v>
                </c:pt>
                <c:pt idx="51">
                  <c:v>120.89999999999999</c:v>
                </c:pt>
                <c:pt idx="52">
                  <c:v>121.1</c:v>
                </c:pt>
                <c:pt idx="53">
                  <c:v>122.2</c:v>
                </c:pt>
                <c:pt idx="54">
                  <c:v>120.2</c:v>
                </c:pt>
                <c:pt idx="55">
                  <c:v>120.50000000000001</c:v>
                </c:pt>
                <c:pt idx="56">
                  <c:v>118.4</c:v>
                </c:pt>
                <c:pt idx="57">
                  <c:v>114.70000000000002</c:v>
                </c:pt>
                <c:pt idx="58">
                  <c:v>111.60000000000001</c:v>
                </c:pt>
                <c:pt idx="59">
                  <c:v>114.2</c:v>
                </c:pt>
                <c:pt idx="60">
                  <c:v>113.2</c:v>
                </c:pt>
                <c:pt idx="61">
                  <c:v>113.10000000000001</c:v>
                </c:pt>
                <c:pt idx="62">
                  <c:v>111.60000000000001</c:v>
                </c:pt>
                <c:pt idx="63">
                  <c:v>111</c:v>
                </c:pt>
                <c:pt idx="64">
                  <c:v>110.7</c:v>
                </c:pt>
                <c:pt idx="65">
                  <c:v>114</c:v>
                </c:pt>
                <c:pt idx="66">
                  <c:v>114.60000000000001</c:v>
                </c:pt>
                <c:pt idx="67">
                  <c:v>115.3</c:v>
                </c:pt>
                <c:pt idx="68">
                  <c:v>114.2</c:v>
                </c:pt>
                <c:pt idx="69">
                  <c:v>113.10000000000001</c:v>
                </c:pt>
                <c:pt idx="70">
                  <c:v>108.80000000000001</c:v>
                </c:pt>
                <c:pt idx="71">
                  <c:v>112.5</c:v>
                </c:pt>
                <c:pt idx="72">
                  <c:v>112.2</c:v>
                </c:pt>
                <c:pt idx="73">
                  <c:v>112.69999999999999</c:v>
                </c:pt>
                <c:pt idx="74">
                  <c:v>111.9</c:v>
                </c:pt>
                <c:pt idx="75">
                  <c:v>111.60000000000001</c:v>
                </c:pt>
                <c:pt idx="76">
                  <c:v>111.5</c:v>
                </c:pt>
                <c:pt idx="77">
                  <c:v>119.7</c:v>
                </c:pt>
                <c:pt idx="78">
                  <c:v>120.2</c:v>
                </c:pt>
                <c:pt idx="79">
                  <c:v>122.2</c:v>
                </c:pt>
                <c:pt idx="80">
                  <c:v>121</c:v>
                </c:pt>
                <c:pt idx="81">
                  <c:v>118.69999999999999</c:v>
                </c:pt>
                <c:pt idx="82">
                  <c:v>116.2</c:v>
                </c:pt>
                <c:pt idx="83">
                  <c:v>119.1</c:v>
                </c:pt>
                <c:pt idx="84">
                  <c:v>121</c:v>
                </c:pt>
                <c:pt idx="85">
                  <c:v>126.3</c:v>
                </c:pt>
                <c:pt idx="86">
                  <c:v>123.1</c:v>
                </c:pt>
                <c:pt idx="87">
                  <c:v>120.50000000000001</c:v>
                </c:pt>
                <c:pt idx="88">
                  <c:v>117.6</c:v>
                </c:pt>
                <c:pt idx="89">
                  <c:v>117.89999999999999</c:v>
                </c:pt>
                <c:pt idx="90">
                  <c:v>118.10000000000001</c:v>
                </c:pt>
                <c:pt idx="91">
                  <c:v>116.89999999999999</c:v>
                </c:pt>
                <c:pt idx="92">
                  <c:v>144.19999999999999</c:v>
                </c:pt>
                <c:pt idx="93">
                  <c:v>115.5</c:v>
                </c:pt>
                <c:pt idx="94">
                  <c:v>114.4</c:v>
                </c:pt>
                <c:pt idx="95">
                  <c:v>116.89999999999999</c:v>
                </c:pt>
                <c:pt idx="96">
                  <c:v>120</c:v>
                </c:pt>
                <c:pt idx="97">
                  <c:v>121.1</c:v>
                </c:pt>
                <c:pt idx="98">
                  <c:v>121.89999999999999</c:v>
                </c:pt>
                <c:pt idx="99">
                  <c:v>120.3</c:v>
                </c:pt>
                <c:pt idx="100">
                  <c:v>117</c:v>
                </c:pt>
                <c:pt idx="101">
                  <c:v>122.8</c:v>
                </c:pt>
                <c:pt idx="102">
                  <c:v>120.7</c:v>
                </c:pt>
                <c:pt idx="103">
                  <c:v>121.7</c:v>
                </c:pt>
                <c:pt idx="104">
                  <c:v>119.00000000000001</c:v>
                </c:pt>
                <c:pt idx="105">
                  <c:v>121.89999999999999</c:v>
                </c:pt>
                <c:pt idx="106">
                  <c:v>120</c:v>
                </c:pt>
                <c:pt idx="107">
                  <c:v>122</c:v>
                </c:pt>
                <c:pt idx="108">
                  <c:v>123.30000000000001</c:v>
                </c:pt>
                <c:pt idx="109">
                  <c:v>122.4</c:v>
                </c:pt>
                <c:pt idx="110">
                  <c:v>122.5</c:v>
                </c:pt>
                <c:pt idx="111">
                  <c:v>121.4</c:v>
                </c:pt>
                <c:pt idx="112">
                  <c:v>122.4</c:v>
                </c:pt>
                <c:pt idx="113">
                  <c:v>123.30000000000001</c:v>
                </c:pt>
                <c:pt idx="114">
                  <c:v>121.4</c:v>
                </c:pt>
                <c:pt idx="115">
                  <c:v>119.9</c:v>
                </c:pt>
                <c:pt idx="116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5-4D45-B2DD-523D63B7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744664"/>
        <c:axId val="-2107933464"/>
      </c:scatterChart>
      <c:valAx>
        <c:axId val="-202474466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107933464"/>
        <c:crosses val="autoZero"/>
        <c:crossBetween val="midCat"/>
      </c:valAx>
      <c:valAx>
        <c:axId val="-2107933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4744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after 07</c:v>
          </c:tx>
          <c:spPr>
            <a:ln w="47625">
              <a:noFill/>
            </a:ln>
          </c:spPr>
          <c:xVal>
            <c:numRef>
              <c:f>Sheet2!$E$206:$E$322</c:f>
              <c:numCache>
                <c:formatCode>#,##0</c:formatCode>
                <c:ptCount val="117"/>
                <c:pt idx="0">
                  <c:v>5602525</c:v>
                </c:pt>
                <c:pt idx="1">
                  <c:v>5833935</c:v>
                </c:pt>
                <c:pt idx="2">
                  <c:v>5244928</c:v>
                </c:pt>
                <c:pt idx="3">
                  <c:v>4753488</c:v>
                </c:pt>
                <c:pt idx="4">
                  <c:v>4880859</c:v>
                </c:pt>
                <c:pt idx="5">
                  <c:v>5580131</c:v>
                </c:pt>
                <c:pt idx="6">
                  <c:v>6136372</c:v>
                </c:pt>
                <c:pt idx="7">
                  <c:v>6436342</c:v>
                </c:pt>
                <c:pt idx="8">
                  <c:v>5455987</c:v>
                </c:pt>
                <c:pt idx="9">
                  <c:v>5007359</c:v>
                </c:pt>
                <c:pt idx="10">
                  <c:v>4815622</c:v>
                </c:pt>
                <c:pt idx="11">
                  <c:v>5643111</c:v>
                </c:pt>
                <c:pt idx="12">
                  <c:v>5749726</c:v>
                </c:pt>
                <c:pt idx="13">
                  <c:v>5440696</c:v>
                </c:pt>
                <c:pt idx="14">
                  <c:v>5123620</c:v>
                </c:pt>
                <c:pt idx="15">
                  <c:v>4452052</c:v>
                </c:pt>
                <c:pt idx="16">
                  <c:v>4559197</c:v>
                </c:pt>
                <c:pt idx="17">
                  <c:v>5654256</c:v>
                </c:pt>
                <c:pt idx="18">
                  <c:v>6294188</c:v>
                </c:pt>
                <c:pt idx="19">
                  <c:v>5784159</c:v>
                </c:pt>
                <c:pt idx="20">
                  <c:v>5223847</c:v>
                </c:pt>
                <c:pt idx="21">
                  <c:v>4677368</c:v>
                </c:pt>
                <c:pt idx="22">
                  <c:v>4823475</c:v>
                </c:pt>
                <c:pt idx="23">
                  <c:v>5543194</c:v>
                </c:pt>
                <c:pt idx="24">
                  <c:v>6138470</c:v>
                </c:pt>
                <c:pt idx="25">
                  <c:v>5198294</c:v>
                </c:pt>
                <c:pt idx="26">
                  <c:v>5180467</c:v>
                </c:pt>
                <c:pt idx="27">
                  <c:v>4594479</c:v>
                </c:pt>
                <c:pt idx="28">
                  <c:v>4659810</c:v>
                </c:pt>
                <c:pt idx="29">
                  <c:v>5176902</c:v>
                </c:pt>
                <c:pt idx="30">
                  <c:v>5774996</c:v>
                </c:pt>
                <c:pt idx="31">
                  <c:v>6177908</c:v>
                </c:pt>
                <c:pt idx="32">
                  <c:v>4896730</c:v>
                </c:pt>
                <c:pt idx="33">
                  <c:v>4598464</c:v>
                </c:pt>
                <c:pt idx="34">
                  <c:v>4544171</c:v>
                </c:pt>
                <c:pt idx="35">
                  <c:v>5648453</c:v>
                </c:pt>
                <c:pt idx="36">
                  <c:v>6128757</c:v>
                </c:pt>
                <c:pt idx="37">
                  <c:v>5489973</c:v>
                </c:pt>
                <c:pt idx="38">
                  <c:v>5056547</c:v>
                </c:pt>
                <c:pt idx="39">
                  <c:v>4458335</c:v>
                </c:pt>
                <c:pt idx="40">
                  <c:v>4884561</c:v>
                </c:pt>
                <c:pt idx="41">
                  <c:v>5928451</c:v>
                </c:pt>
                <c:pt idx="42">
                  <c:v>6676731</c:v>
                </c:pt>
                <c:pt idx="43">
                  <c:v>6350964</c:v>
                </c:pt>
                <c:pt idx="44">
                  <c:v>5341101</c:v>
                </c:pt>
                <c:pt idx="45">
                  <c:v>4541200</c:v>
                </c:pt>
                <c:pt idx="46">
                  <c:v>4561044</c:v>
                </c:pt>
                <c:pt idx="47">
                  <c:v>5917834</c:v>
                </c:pt>
                <c:pt idx="48">
                  <c:v>6247406</c:v>
                </c:pt>
                <c:pt idx="49">
                  <c:v>5155310</c:v>
                </c:pt>
                <c:pt idx="50">
                  <c:v>5022748</c:v>
                </c:pt>
                <c:pt idx="51">
                  <c:v>4519328</c:v>
                </c:pt>
                <c:pt idx="52">
                  <c:v>4786894</c:v>
                </c:pt>
                <c:pt idx="53">
                  <c:v>5692683</c:v>
                </c:pt>
                <c:pt idx="54">
                  <c:v>6659572</c:v>
                </c:pt>
                <c:pt idx="55">
                  <c:v>6098191</c:v>
                </c:pt>
                <c:pt idx="56">
                  <c:v>5191751</c:v>
                </c:pt>
                <c:pt idx="57">
                  <c:v>4524914</c:v>
                </c:pt>
                <c:pt idx="58">
                  <c:v>4558511</c:v>
                </c:pt>
                <c:pt idx="59">
                  <c:v>5142403</c:v>
                </c:pt>
                <c:pt idx="60">
                  <c:v>5588359</c:v>
                </c:pt>
                <c:pt idx="61">
                  <c:v>5061549</c:v>
                </c:pt>
                <c:pt idx="62">
                  <c:v>4708475</c:v>
                </c:pt>
                <c:pt idx="63">
                  <c:v>4368933</c:v>
                </c:pt>
                <c:pt idx="64">
                  <c:v>4757394</c:v>
                </c:pt>
                <c:pt idx="65">
                  <c:v>5418546</c:v>
                </c:pt>
                <c:pt idx="66">
                  <c:v>6517657</c:v>
                </c:pt>
                <c:pt idx="67">
                  <c:v>6089269</c:v>
                </c:pt>
                <c:pt idx="68">
                  <c:v>5045543</c:v>
                </c:pt>
                <c:pt idx="69">
                  <c:v>4452722</c:v>
                </c:pt>
                <c:pt idx="70">
                  <c:v>4672407</c:v>
                </c:pt>
                <c:pt idx="71">
                  <c:v>5132700</c:v>
                </c:pt>
                <c:pt idx="72">
                  <c:v>5745344</c:v>
                </c:pt>
                <c:pt idx="73">
                  <c:v>5169554.3</c:v>
                </c:pt>
                <c:pt idx="74">
                  <c:v>5167745.0999999996</c:v>
                </c:pt>
                <c:pt idx="75">
                  <c:v>4321895.4000000004</c:v>
                </c:pt>
                <c:pt idx="76">
                  <c:v>4684408.7</c:v>
                </c:pt>
                <c:pt idx="77">
                  <c:v>5372324.9000000004</c:v>
                </c:pt>
                <c:pt idx="78">
                  <c:v>6259415.9000000004</c:v>
                </c:pt>
                <c:pt idx="79">
                  <c:v>5608855.4000000004</c:v>
                </c:pt>
                <c:pt idx="80">
                  <c:v>4821494.5</c:v>
                </c:pt>
                <c:pt idx="81">
                  <c:v>4489652.5</c:v>
                </c:pt>
                <c:pt idx="82">
                  <c:v>4684393</c:v>
                </c:pt>
                <c:pt idx="83">
                  <c:v>5574394.2999999998</c:v>
                </c:pt>
                <c:pt idx="84">
                  <c:v>6278410.7999999998</c:v>
                </c:pt>
                <c:pt idx="85">
                  <c:v>5289853</c:v>
                </c:pt>
                <c:pt idx="86">
                  <c:v>5376795.7999999998</c:v>
                </c:pt>
                <c:pt idx="87">
                  <c:v>4413568</c:v>
                </c:pt>
                <c:pt idx="88">
                  <c:v>4611396.9000000004</c:v>
                </c:pt>
                <c:pt idx="89">
                  <c:v>5330855.2</c:v>
                </c:pt>
                <c:pt idx="90">
                  <c:v>5804929.0999999996</c:v>
                </c:pt>
                <c:pt idx="91">
                  <c:v>5409938.2999999998</c:v>
                </c:pt>
                <c:pt idx="92">
                  <c:v>4818060.3</c:v>
                </c:pt>
                <c:pt idx="93">
                  <c:v>4306528.5</c:v>
                </c:pt>
                <c:pt idx="94">
                  <c:v>4769572.7</c:v>
                </c:pt>
                <c:pt idx="95">
                  <c:v>5273960.5999999996</c:v>
                </c:pt>
                <c:pt idx="96">
                  <c:v>6089868.0999999996</c:v>
                </c:pt>
                <c:pt idx="97">
                  <c:v>5938060.2000000002</c:v>
                </c:pt>
                <c:pt idx="98">
                  <c:v>5312996.4000000004</c:v>
                </c:pt>
                <c:pt idx="99">
                  <c:v>4251807.0999999996</c:v>
                </c:pt>
                <c:pt idx="100">
                  <c:v>4856576.7</c:v>
                </c:pt>
                <c:pt idx="101">
                  <c:v>5155159.7</c:v>
                </c:pt>
                <c:pt idx="102">
                  <c:v>5973340.0999999996</c:v>
                </c:pt>
                <c:pt idx="103">
                  <c:v>5743723.2999999998</c:v>
                </c:pt>
                <c:pt idx="104">
                  <c:v>4932730.4000000004</c:v>
                </c:pt>
                <c:pt idx="105">
                  <c:v>4315878.7</c:v>
                </c:pt>
                <c:pt idx="106">
                  <c:v>4528180.4000000004</c:v>
                </c:pt>
                <c:pt idx="107">
                  <c:v>4683398</c:v>
                </c:pt>
                <c:pt idx="108">
                  <c:v>5706555.4000000004</c:v>
                </c:pt>
                <c:pt idx="109">
                  <c:v>5282152.4000000004</c:v>
                </c:pt>
                <c:pt idx="110">
                  <c:v>4795845.5</c:v>
                </c:pt>
                <c:pt idx="111">
                  <c:v>4158706.3</c:v>
                </c:pt>
                <c:pt idx="112">
                  <c:v>4406333.9000000004</c:v>
                </c:pt>
                <c:pt idx="113">
                  <c:v>5140953.2</c:v>
                </c:pt>
                <c:pt idx="114">
                  <c:v>6246404</c:v>
                </c:pt>
                <c:pt idx="115">
                  <c:v>6374043</c:v>
                </c:pt>
                <c:pt idx="116">
                  <c:v>5202738.5999999996</c:v>
                </c:pt>
              </c:numCache>
            </c:numRef>
          </c:xVal>
          <c:yVal>
            <c:numRef>
              <c:f>Sheet2!$G$206:$G$322</c:f>
              <c:numCache>
                <c:formatCode>General</c:formatCode>
                <c:ptCount val="117"/>
                <c:pt idx="0">
                  <c:v>101.7</c:v>
                </c:pt>
                <c:pt idx="1">
                  <c:v>101.8</c:v>
                </c:pt>
                <c:pt idx="2">
                  <c:v>103.8</c:v>
                </c:pt>
                <c:pt idx="3">
                  <c:v>104.60000000000001</c:v>
                </c:pt>
                <c:pt idx="4">
                  <c:v>106.89999999999999</c:v>
                </c:pt>
                <c:pt idx="5">
                  <c:v>124</c:v>
                </c:pt>
                <c:pt idx="6">
                  <c:v>126.19999999999997</c:v>
                </c:pt>
                <c:pt idx="7">
                  <c:v>126.89999999999999</c:v>
                </c:pt>
                <c:pt idx="8">
                  <c:v>122.8</c:v>
                </c:pt>
                <c:pt idx="9">
                  <c:v>121.19999999999999</c:v>
                </c:pt>
                <c:pt idx="10">
                  <c:v>116.6</c:v>
                </c:pt>
                <c:pt idx="11">
                  <c:v>119.39999999999999</c:v>
                </c:pt>
                <c:pt idx="12">
                  <c:v>121</c:v>
                </c:pt>
                <c:pt idx="13">
                  <c:v>121.5</c:v>
                </c:pt>
                <c:pt idx="14">
                  <c:v>121.1</c:v>
                </c:pt>
                <c:pt idx="15">
                  <c:v>122.8</c:v>
                </c:pt>
                <c:pt idx="16">
                  <c:v>123.69999999999999</c:v>
                </c:pt>
                <c:pt idx="17">
                  <c:v>134.70000000000002</c:v>
                </c:pt>
                <c:pt idx="18">
                  <c:v>141.19999999999999</c:v>
                </c:pt>
                <c:pt idx="19">
                  <c:v>137.30000000000001</c:v>
                </c:pt>
                <c:pt idx="20">
                  <c:v>140.1</c:v>
                </c:pt>
                <c:pt idx="21">
                  <c:v>137.5</c:v>
                </c:pt>
                <c:pt idx="22">
                  <c:v>126.3</c:v>
                </c:pt>
                <c:pt idx="23">
                  <c:v>130</c:v>
                </c:pt>
                <c:pt idx="24">
                  <c:v>131.70000000000002</c:v>
                </c:pt>
                <c:pt idx="25">
                  <c:v>134.30000000000001</c:v>
                </c:pt>
                <c:pt idx="26">
                  <c:v>132.69999999999999</c:v>
                </c:pt>
                <c:pt idx="27">
                  <c:v>128.6</c:v>
                </c:pt>
                <c:pt idx="28">
                  <c:v>131.5</c:v>
                </c:pt>
                <c:pt idx="29">
                  <c:v>132.1</c:v>
                </c:pt>
                <c:pt idx="30">
                  <c:v>135.4</c:v>
                </c:pt>
                <c:pt idx="31">
                  <c:v>134.19999999999999</c:v>
                </c:pt>
                <c:pt idx="32">
                  <c:v>130.19999999999999</c:v>
                </c:pt>
                <c:pt idx="33">
                  <c:v>127.7</c:v>
                </c:pt>
                <c:pt idx="34">
                  <c:v>126.19999999999997</c:v>
                </c:pt>
                <c:pt idx="35">
                  <c:v>124.5</c:v>
                </c:pt>
                <c:pt idx="36">
                  <c:v>127.40000000000002</c:v>
                </c:pt>
                <c:pt idx="37">
                  <c:v>129.1</c:v>
                </c:pt>
                <c:pt idx="38">
                  <c:v>126.89999999999999</c:v>
                </c:pt>
                <c:pt idx="39">
                  <c:v>126.3</c:v>
                </c:pt>
                <c:pt idx="40">
                  <c:v>124.2</c:v>
                </c:pt>
                <c:pt idx="41">
                  <c:v>131.4</c:v>
                </c:pt>
                <c:pt idx="42">
                  <c:v>132.69999999999999</c:v>
                </c:pt>
                <c:pt idx="43">
                  <c:v>129.39999999999998</c:v>
                </c:pt>
                <c:pt idx="44">
                  <c:v>127.89999999999999</c:v>
                </c:pt>
                <c:pt idx="45">
                  <c:v>121.7</c:v>
                </c:pt>
                <c:pt idx="46">
                  <c:v>120.39999999999999</c:v>
                </c:pt>
                <c:pt idx="47">
                  <c:v>123.00000000000001</c:v>
                </c:pt>
                <c:pt idx="48">
                  <c:v>121.30000000000001</c:v>
                </c:pt>
                <c:pt idx="49">
                  <c:v>123.39999999999999</c:v>
                </c:pt>
                <c:pt idx="50">
                  <c:v>121.6</c:v>
                </c:pt>
                <c:pt idx="51">
                  <c:v>120.89999999999999</c:v>
                </c:pt>
                <c:pt idx="52">
                  <c:v>121.1</c:v>
                </c:pt>
                <c:pt idx="53">
                  <c:v>122.2</c:v>
                </c:pt>
                <c:pt idx="54">
                  <c:v>120.2</c:v>
                </c:pt>
                <c:pt idx="55">
                  <c:v>120.50000000000001</c:v>
                </c:pt>
                <c:pt idx="56">
                  <c:v>118.4</c:v>
                </c:pt>
                <c:pt idx="57">
                  <c:v>114.70000000000002</c:v>
                </c:pt>
                <c:pt idx="58">
                  <c:v>111.60000000000001</c:v>
                </c:pt>
                <c:pt idx="59">
                  <c:v>114.2</c:v>
                </c:pt>
                <c:pt idx="60">
                  <c:v>113.2</c:v>
                </c:pt>
                <c:pt idx="61">
                  <c:v>113.10000000000001</c:v>
                </c:pt>
                <c:pt idx="62">
                  <c:v>111.60000000000001</c:v>
                </c:pt>
                <c:pt idx="63">
                  <c:v>111</c:v>
                </c:pt>
                <c:pt idx="64">
                  <c:v>110.7</c:v>
                </c:pt>
                <c:pt idx="65">
                  <c:v>114</c:v>
                </c:pt>
                <c:pt idx="66">
                  <c:v>114.60000000000001</c:v>
                </c:pt>
                <c:pt idx="67">
                  <c:v>115.3</c:v>
                </c:pt>
                <c:pt idx="68">
                  <c:v>114.2</c:v>
                </c:pt>
                <c:pt idx="69">
                  <c:v>113.10000000000001</c:v>
                </c:pt>
                <c:pt idx="70">
                  <c:v>108.80000000000001</c:v>
                </c:pt>
                <c:pt idx="71">
                  <c:v>112.5</c:v>
                </c:pt>
                <c:pt idx="72">
                  <c:v>112.2</c:v>
                </c:pt>
                <c:pt idx="73">
                  <c:v>112.69999999999999</c:v>
                </c:pt>
                <c:pt idx="74">
                  <c:v>111.9</c:v>
                </c:pt>
                <c:pt idx="75">
                  <c:v>111.60000000000001</c:v>
                </c:pt>
                <c:pt idx="76">
                  <c:v>111.5</c:v>
                </c:pt>
                <c:pt idx="77">
                  <c:v>119.7</c:v>
                </c:pt>
                <c:pt idx="78">
                  <c:v>120.2</c:v>
                </c:pt>
                <c:pt idx="79">
                  <c:v>122.2</c:v>
                </c:pt>
                <c:pt idx="80">
                  <c:v>121</c:v>
                </c:pt>
                <c:pt idx="81">
                  <c:v>118.69999999999999</c:v>
                </c:pt>
                <c:pt idx="82">
                  <c:v>116.2</c:v>
                </c:pt>
                <c:pt idx="83">
                  <c:v>119.1</c:v>
                </c:pt>
                <c:pt idx="84">
                  <c:v>121</c:v>
                </c:pt>
                <c:pt idx="85">
                  <c:v>126.3</c:v>
                </c:pt>
                <c:pt idx="86">
                  <c:v>123.1</c:v>
                </c:pt>
                <c:pt idx="87">
                  <c:v>120.50000000000001</c:v>
                </c:pt>
                <c:pt idx="88">
                  <c:v>117.6</c:v>
                </c:pt>
                <c:pt idx="89">
                  <c:v>117.89999999999999</c:v>
                </c:pt>
                <c:pt idx="90">
                  <c:v>118.10000000000001</c:v>
                </c:pt>
                <c:pt idx="91">
                  <c:v>116.89999999999999</c:v>
                </c:pt>
                <c:pt idx="92">
                  <c:v>144.19999999999999</c:v>
                </c:pt>
                <c:pt idx="93">
                  <c:v>115.5</c:v>
                </c:pt>
                <c:pt idx="94">
                  <c:v>114.4</c:v>
                </c:pt>
                <c:pt idx="95">
                  <c:v>116.89999999999999</c:v>
                </c:pt>
                <c:pt idx="96">
                  <c:v>120</c:v>
                </c:pt>
                <c:pt idx="97">
                  <c:v>121.1</c:v>
                </c:pt>
                <c:pt idx="98">
                  <c:v>121.89999999999999</c:v>
                </c:pt>
                <c:pt idx="99">
                  <c:v>120.3</c:v>
                </c:pt>
                <c:pt idx="100">
                  <c:v>117</c:v>
                </c:pt>
                <c:pt idx="101">
                  <c:v>122.8</c:v>
                </c:pt>
                <c:pt idx="102">
                  <c:v>120.7</c:v>
                </c:pt>
                <c:pt idx="103">
                  <c:v>121.7</c:v>
                </c:pt>
                <c:pt idx="104">
                  <c:v>119.00000000000001</c:v>
                </c:pt>
                <c:pt idx="105">
                  <c:v>121.89999999999999</c:v>
                </c:pt>
                <c:pt idx="106">
                  <c:v>120</c:v>
                </c:pt>
                <c:pt idx="107">
                  <c:v>122</c:v>
                </c:pt>
                <c:pt idx="108">
                  <c:v>123.30000000000001</c:v>
                </c:pt>
                <c:pt idx="109">
                  <c:v>122.4</c:v>
                </c:pt>
                <c:pt idx="110">
                  <c:v>122.5</c:v>
                </c:pt>
                <c:pt idx="111">
                  <c:v>121.4</c:v>
                </c:pt>
                <c:pt idx="112">
                  <c:v>122.4</c:v>
                </c:pt>
                <c:pt idx="113">
                  <c:v>123.30000000000001</c:v>
                </c:pt>
                <c:pt idx="114">
                  <c:v>121.4</c:v>
                </c:pt>
                <c:pt idx="115">
                  <c:v>119.9</c:v>
                </c:pt>
                <c:pt idx="116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B-48F0-BE92-C87A9B4E0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161240"/>
        <c:axId val="2092936776"/>
      </c:scatterChart>
      <c:valAx>
        <c:axId val="-211016124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2092936776"/>
        <c:crosses val="autoZero"/>
        <c:crossBetween val="midCat"/>
      </c:valAx>
      <c:valAx>
        <c:axId val="2092936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161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31</xdr:row>
      <xdr:rowOff>95250</xdr:rowOff>
    </xdr:from>
    <xdr:to>
      <xdr:col>17</xdr:col>
      <xdr:colOff>546100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736600</xdr:colOff>
      <xdr:row>0</xdr:row>
      <xdr:rowOff>177800</xdr:rowOff>
    </xdr:from>
    <xdr:to>
      <xdr:col>18</xdr:col>
      <xdr:colOff>317500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48" totalsRowShown="0">
  <autoFilter ref="A1:E48"/>
  <sortState ref="A2:E48">
    <sortCondition ref="C1:C48"/>
  </sortState>
  <tableColumns count="5">
    <tableColumn id="1" name="Owner"/>
    <tableColumn id="2" name="Plant Name"/>
    <tableColumn id="3" name="Fuel Type"/>
    <tableColumn id="4" name="Capacity (MW)"/>
    <tableColumn id="5" name="Marginal Cos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G322" totalsRowShown="0">
  <autoFilter ref="B1:G322">
    <filterColumn colId="1">
      <customFilters>
        <customFilter operator="greaterThanOrEqual" val="2007"/>
      </customFilters>
    </filterColumn>
  </autoFilter>
  <sortState ref="B2:G322">
    <sortCondition ref="B1:B322"/>
  </sortState>
  <tableColumns count="6">
    <tableColumn id="1" name="Index"/>
    <tableColumn id="2" name="Year" dataDxfId="3"/>
    <tableColumn id="3" name="Month" dataDxfId="2"/>
    <tableColumn id="4" name="Sales MWh" dataDxfId="1"/>
    <tableColumn id="5" name="cents/kWh" dataDxfId="0"/>
    <tableColumn id="6" name="$/MWh">
      <calculatedColumnFormula>F2/100*1000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H30" sqref="H30:K38"/>
    </sheetView>
  </sheetViews>
  <sheetFormatPr defaultColWidth="11" defaultRowHeight="15.75" x14ac:dyDescent="0.5"/>
  <cols>
    <col min="1" max="1" width="23.1875" bestFit="1" customWidth="1"/>
    <col min="2" max="2" width="13.6875" bestFit="1" customWidth="1"/>
    <col min="3" max="3" width="12.1875" bestFit="1" customWidth="1"/>
    <col min="4" max="4" width="15.8125" customWidth="1"/>
    <col min="5" max="5" width="15.5" bestFit="1" customWidth="1"/>
    <col min="6" max="6" width="15.5" customWidth="1"/>
    <col min="9" max="9" width="12.5" customWidth="1"/>
  </cols>
  <sheetData>
    <row r="1" spans="1:16" ht="47.25" x14ac:dyDescent="0.5">
      <c r="A1" t="s">
        <v>0</v>
      </c>
      <c r="B1" t="s">
        <v>1</v>
      </c>
      <c r="C1" t="s">
        <v>2</v>
      </c>
      <c r="D1" t="s">
        <v>3</v>
      </c>
      <c r="E1" t="s">
        <v>75</v>
      </c>
      <c r="G1" t="s">
        <v>102</v>
      </c>
      <c r="I1" s="7" t="s">
        <v>76</v>
      </c>
      <c r="J1" s="7" t="s">
        <v>77</v>
      </c>
      <c r="K1" s="7" t="s">
        <v>78</v>
      </c>
      <c r="M1" s="7" t="s">
        <v>117</v>
      </c>
      <c r="N1" s="7" t="s">
        <v>84</v>
      </c>
    </row>
    <row r="2" spans="1:16" x14ac:dyDescent="0.5">
      <c r="A2" t="s">
        <v>54</v>
      </c>
      <c r="B2" t="s">
        <v>55</v>
      </c>
      <c r="C2" t="s">
        <v>6</v>
      </c>
      <c r="D2" s="1">
        <v>1273</v>
      </c>
      <c r="H2" s="7" t="s">
        <v>6</v>
      </c>
      <c r="I2" s="3">
        <v>3246</v>
      </c>
      <c r="J2" s="6">
        <v>37.799999999999997</v>
      </c>
      <c r="K2" s="6">
        <v>4.47</v>
      </c>
      <c r="M2" s="5">
        <f>J2*1000/8760</f>
        <v>4.3150684931506849</v>
      </c>
      <c r="N2" s="5">
        <f>K2+M2</f>
        <v>8.7850684931506855</v>
      </c>
    </row>
    <row r="3" spans="1:16" x14ac:dyDescent="0.5">
      <c r="A3" t="s">
        <v>54</v>
      </c>
      <c r="B3" t="s">
        <v>56</v>
      </c>
      <c r="C3" t="s">
        <v>6</v>
      </c>
      <c r="D3">
        <v>399</v>
      </c>
      <c r="I3" s="3">
        <v>2934</v>
      </c>
      <c r="J3" s="6">
        <v>31.18</v>
      </c>
      <c r="K3" s="6">
        <v>4.47</v>
      </c>
      <c r="M3" s="5">
        <f t="shared" ref="M3:M27" si="0">J3*1000/8760</f>
        <v>3.5593607305936072</v>
      </c>
      <c r="N3" s="5">
        <f t="shared" ref="N3:N27" si="1">K3+M3</f>
        <v>8.0293607305936074</v>
      </c>
      <c r="O3" s="5">
        <f>AVERAGE(N2:N3)</f>
        <v>8.4072146118721456</v>
      </c>
    </row>
    <row r="4" spans="1:16" x14ac:dyDescent="0.5">
      <c r="A4" t="s">
        <v>40</v>
      </c>
      <c r="B4" t="s">
        <v>41</v>
      </c>
      <c r="C4" t="s">
        <v>6</v>
      </c>
      <c r="D4">
        <v>728</v>
      </c>
      <c r="I4" s="3">
        <v>5227</v>
      </c>
      <c r="J4" s="6">
        <v>80.53</v>
      </c>
      <c r="K4" s="6">
        <v>9.51</v>
      </c>
      <c r="M4" s="5">
        <f t="shared" si="0"/>
        <v>9.192922374429223</v>
      </c>
      <c r="N4" s="5">
        <f t="shared" si="1"/>
        <v>18.702922374429221</v>
      </c>
    </row>
    <row r="5" spans="1:16" x14ac:dyDescent="0.5">
      <c r="A5" t="s">
        <v>40</v>
      </c>
      <c r="B5" t="s">
        <v>42</v>
      </c>
      <c r="C5" t="s">
        <v>6</v>
      </c>
      <c r="D5">
        <v>550</v>
      </c>
      <c r="I5" s="3">
        <v>4724</v>
      </c>
      <c r="J5" s="6">
        <v>66.430000000000007</v>
      </c>
      <c r="K5" s="6">
        <v>9.51</v>
      </c>
      <c r="M5" s="5">
        <f t="shared" si="0"/>
        <v>7.583333333333333</v>
      </c>
      <c r="N5" s="5">
        <f t="shared" si="1"/>
        <v>17.093333333333334</v>
      </c>
    </row>
    <row r="6" spans="1:16" x14ac:dyDescent="0.5">
      <c r="A6" t="s">
        <v>54</v>
      </c>
      <c r="B6" t="s">
        <v>57</v>
      </c>
      <c r="C6" t="s">
        <v>6</v>
      </c>
      <c r="D6">
        <v>495</v>
      </c>
      <c r="I6" s="3">
        <v>4400</v>
      </c>
      <c r="J6" s="6">
        <v>62.25</v>
      </c>
      <c r="K6" s="6">
        <v>7.22</v>
      </c>
      <c r="M6" s="5">
        <f t="shared" si="0"/>
        <v>7.1061643835616435</v>
      </c>
      <c r="N6" s="5">
        <f t="shared" si="1"/>
        <v>14.326164383561643</v>
      </c>
    </row>
    <row r="7" spans="1:16" x14ac:dyDescent="0.5">
      <c r="A7" t="s">
        <v>40</v>
      </c>
      <c r="B7" t="s">
        <v>44</v>
      </c>
      <c r="C7" t="s">
        <v>6</v>
      </c>
      <c r="D7" s="1">
        <v>1548</v>
      </c>
      <c r="I7" s="3">
        <v>3784</v>
      </c>
      <c r="J7" s="6">
        <v>51.39</v>
      </c>
      <c r="K7" s="6">
        <v>7.22</v>
      </c>
      <c r="M7" s="5">
        <f t="shared" si="0"/>
        <v>5.8664383561643838</v>
      </c>
      <c r="N7" s="5">
        <f t="shared" si="1"/>
        <v>13.086438356164383</v>
      </c>
    </row>
    <row r="8" spans="1:16" x14ac:dyDescent="0.5">
      <c r="A8" t="s">
        <v>4</v>
      </c>
      <c r="B8" t="s">
        <v>5</v>
      </c>
      <c r="C8" t="s">
        <v>6</v>
      </c>
      <c r="D8">
        <v>229</v>
      </c>
      <c r="I8" s="3">
        <v>6599</v>
      </c>
      <c r="J8" s="6">
        <v>72.83</v>
      </c>
      <c r="K8" s="6">
        <v>8.4499999999999993</v>
      </c>
      <c r="M8" s="5">
        <f t="shared" si="0"/>
        <v>8.31392694063927</v>
      </c>
      <c r="N8" s="5">
        <f t="shared" si="1"/>
        <v>16.763926940639269</v>
      </c>
      <c r="O8" s="5">
        <f>AVERAGE(N2:N8)</f>
        <v>13.826744944553161</v>
      </c>
    </row>
    <row r="9" spans="1:16" x14ac:dyDescent="0.5">
      <c r="A9" t="s">
        <v>16</v>
      </c>
      <c r="B9" t="s">
        <v>19</v>
      </c>
      <c r="C9" t="s">
        <v>9</v>
      </c>
      <c r="D9">
        <v>572</v>
      </c>
      <c r="H9" t="s">
        <v>79</v>
      </c>
      <c r="I9" s="3">
        <v>917</v>
      </c>
      <c r="J9" s="6">
        <v>13.17</v>
      </c>
      <c r="K9" s="6">
        <v>3.6</v>
      </c>
      <c r="M9" s="5">
        <f t="shared" si="0"/>
        <v>1.5034246575342465</v>
      </c>
      <c r="N9" s="5">
        <f t="shared" si="1"/>
        <v>5.1034246575342461</v>
      </c>
    </row>
    <row r="10" spans="1:16" x14ac:dyDescent="0.5">
      <c r="A10" t="s">
        <v>7</v>
      </c>
      <c r="B10" t="s">
        <v>8</v>
      </c>
      <c r="C10" t="s">
        <v>9</v>
      </c>
      <c r="D10">
        <v>20</v>
      </c>
      <c r="I10" s="3">
        <v>1023</v>
      </c>
      <c r="J10" s="6">
        <v>15.37</v>
      </c>
      <c r="K10" s="6">
        <v>3.27</v>
      </c>
      <c r="M10" s="5">
        <f t="shared" si="0"/>
        <v>1.754566210045662</v>
      </c>
      <c r="N10" s="5">
        <f t="shared" si="1"/>
        <v>5.0245662100456618</v>
      </c>
    </row>
    <row r="11" spans="1:16" x14ac:dyDescent="0.5">
      <c r="A11" t="s">
        <v>50</v>
      </c>
      <c r="B11" t="s">
        <v>51</v>
      </c>
      <c r="C11" t="s">
        <v>15</v>
      </c>
      <c r="D11">
        <v>6</v>
      </c>
      <c r="I11" s="3">
        <v>2095</v>
      </c>
      <c r="J11" s="6">
        <v>31.79</v>
      </c>
      <c r="K11" s="6">
        <v>6.78</v>
      </c>
      <c r="M11" s="5">
        <f t="shared" si="0"/>
        <v>3.6289954337899544</v>
      </c>
      <c r="N11" s="5">
        <f t="shared" si="1"/>
        <v>10.408995433789954</v>
      </c>
    </row>
    <row r="12" spans="1:16" x14ac:dyDescent="0.5">
      <c r="A12" t="s">
        <v>13</v>
      </c>
      <c r="B12" t="s">
        <v>14</v>
      </c>
      <c r="C12" t="s">
        <v>15</v>
      </c>
      <c r="D12">
        <v>3</v>
      </c>
      <c r="I12" s="3">
        <v>973</v>
      </c>
      <c r="J12" s="6">
        <v>7.34</v>
      </c>
      <c r="K12" s="6">
        <v>15.45</v>
      </c>
      <c r="M12" s="5">
        <f t="shared" si="0"/>
        <v>0.83789954337899542</v>
      </c>
      <c r="N12" s="5">
        <f t="shared" si="1"/>
        <v>16.287899543378995</v>
      </c>
    </row>
    <row r="13" spans="1:16" x14ac:dyDescent="0.5">
      <c r="A13" t="s">
        <v>37</v>
      </c>
      <c r="B13" t="s">
        <v>39</v>
      </c>
      <c r="C13" t="s">
        <v>15</v>
      </c>
      <c r="D13">
        <v>3</v>
      </c>
      <c r="I13" s="3">
        <v>676</v>
      </c>
      <c r="J13" s="6">
        <v>7.04</v>
      </c>
      <c r="K13" s="6">
        <v>10.37</v>
      </c>
      <c r="M13" s="5">
        <f t="shared" si="0"/>
        <v>0.80365296803652964</v>
      </c>
      <c r="N13" s="5">
        <f t="shared" si="1"/>
        <v>11.173652968036528</v>
      </c>
      <c r="P13" s="5">
        <f>AVERAGE(N9:N13)</f>
        <v>9.5997077625570775</v>
      </c>
    </row>
    <row r="14" spans="1:16" x14ac:dyDescent="0.5">
      <c r="A14" t="s">
        <v>33</v>
      </c>
      <c r="B14" t="s">
        <v>34</v>
      </c>
      <c r="C14" t="s">
        <v>15</v>
      </c>
      <c r="D14">
        <v>3</v>
      </c>
      <c r="I14" s="3">
        <v>7108</v>
      </c>
      <c r="J14" s="6">
        <v>0</v>
      </c>
      <c r="K14" s="6">
        <v>43</v>
      </c>
      <c r="M14" s="5">
        <f t="shared" si="0"/>
        <v>0</v>
      </c>
      <c r="N14" s="5">
        <f t="shared" si="1"/>
        <v>43</v>
      </c>
      <c r="O14" s="5">
        <f>AVERAGE(N9:N14)</f>
        <v>15.16642313546423</v>
      </c>
    </row>
    <row r="15" spans="1:16" x14ac:dyDescent="0.5">
      <c r="A15" t="s">
        <v>40</v>
      </c>
      <c r="B15" t="s">
        <v>41</v>
      </c>
      <c r="C15" t="s">
        <v>23</v>
      </c>
      <c r="D15">
        <v>885</v>
      </c>
      <c r="H15" t="s">
        <v>80</v>
      </c>
      <c r="I15" s="3">
        <v>5530</v>
      </c>
      <c r="J15" s="6">
        <v>93.28</v>
      </c>
      <c r="K15" s="6">
        <v>2.14</v>
      </c>
      <c r="M15" s="5">
        <f t="shared" si="0"/>
        <v>10.648401826484019</v>
      </c>
      <c r="N15" s="5">
        <f t="shared" si="1"/>
        <v>12.788401826484019</v>
      </c>
      <c r="O15" s="5">
        <f>N15</f>
        <v>12.788401826484019</v>
      </c>
    </row>
    <row r="16" spans="1:16" x14ac:dyDescent="0.5">
      <c r="A16" t="s">
        <v>47</v>
      </c>
      <c r="B16" t="s">
        <v>46</v>
      </c>
      <c r="C16" t="s">
        <v>23</v>
      </c>
      <c r="D16">
        <v>289</v>
      </c>
      <c r="H16" t="s">
        <v>81</v>
      </c>
      <c r="I16" s="3">
        <v>8180</v>
      </c>
      <c r="J16" s="6">
        <v>356.07</v>
      </c>
      <c r="K16" s="6">
        <v>17.489999999999998</v>
      </c>
      <c r="M16" s="5">
        <f t="shared" si="0"/>
        <v>40.647260273972606</v>
      </c>
      <c r="N16" s="5">
        <f t="shared" si="1"/>
        <v>58.137260273972601</v>
      </c>
    </row>
    <row r="17" spans="1:15" x14ac:dyDescent="0.5">
      <c r="A17" t="s">
        <v>70</v>
      </c>
      <c r="B17" t="s">
        <v>72</v>
      </c>
      <c r="C17" t="s">
        <v>23</v>
      </c>
      <c r="D17">
        <v>84</v>
      </c>
      <c r="I17" s="3">
        <v>4114</v>
      </c>
      <c r="J17" s="6">
        <v>105.63</v>
      </c>
      <c r="K17" s="6">
        <v>5.26</v>
      </c>
      <c r="M17" s="5">
        <f t="shared" si="0"/>
        <v>12.058219178082192</v>
      </c>
      <c r="N17" s="5">
        <f t="shared" si="1"/>
        <v>17.318219178082192</v>
      </c>
      <c r="O17" s="5">
        <f>AVERAGE(N16:N17)</f>
        <v>37.727739726027394</v>
      </c>
    </row>
    <row r="18" spans="1:15" x14ac:dyDescent="0.5">
      <c r="A18" t="s">
        <v>16</v>
      </c>
      <c r="B18" t="s">
        <v>22</v>
      </c>
      <c r="C18" t="s">
        <v>23</v>
      </c>
      <c r="D18">
        <v>104</v>
      </c>
      <c r="H18" t="s">
        <v>21</v>
      </c>
      <c r="I18" s="3">
        <v>2213</v>
      </c>
      <c r="J18" s="6">
        <v>39.549999999999997</v>
      </c>
      <c r="K18" s="6">
        <v>0</v>
      </c>
      <c r="M18" s="5">
        <f t="shared" si="0"/>
        <v>4.5148401826484017</v>
      </c>
      <c r="N18" s="5">
        <f t="shared" si="1"/>
        <v>4.5148401826484017</v>
      </c>
      <c r="O18" s="5"/>
    </row>
    <row r="19" spans="1:15" x14ac:dyDescent="0.5">
      <c r="A19" t="s">
        <v>54</v>
      </c>
      <c r="B19" t="s">
        <v>57</v>
      </c>
      <c r="C19" t="s">
        <v>23</v>
      </c>
      <c r="D19">
        <v>133</v>
      </c>
      <c r="H19" t="s">
        <v>85</v>
      </c>
      <c r="I19" s="3">
        <v>6230</v>
      </c>
      <c r="J19" s="6">
        <v>74</v>
      </c>
      <c r="K19" s="6">
        <v>0</v>
      </c>
      <c r="M19" s="5">
        <f t="shared" si="0"/>
        <v>8.4474885844748862</v>
      </c>
      <c r="N19" s="5">
        <f t="shared" si="1"/>
        <v>8.4474885844748862</v>
      </c>
      <c r="O19" s="5">
        <f>AVERAGE(N18:N19)</f>
        <v>6.4811643835616444</v>
      </c>
    </row>
    <row r="20" spans="1:15" x14ac:dyDescent="0.5">
      <c r="A20" t="s">
        <v>58</v>
      </c>
      <c r="B20" t="s">
        <v>59</v>
      </c>
      <c r="C20" t="s">
        <v>23</v>
      </c>
      <c r="D20">
        <v>11</v>
      </c>
      <c r="H20" t="s">
        <v>25</v>
      </c>
      <c r="I20" s="3">
        <v>5067</v>
      </c>
      <c r="J20" s="6">
        <v>67.260000000000005</v>
      </c>
      <c r="K20" s="6">
        <v>0</v>
      </c>
      <c r="M20" s="5">
        <f t="shared" si="0"/>
        <v>7.6780821917808222</v>
      </c>
      <c r="N20" s="5">
        <f t="shared" si="1"/>
        <v>7.6780821917808222</v>
      </c>
    </row>
    <row r="21" spans="1:15" x14ac:dyDescent="0.5">
      <c r="A21" t="s">
        <v>48</v>
      </c>
      <c r="B21" t="s">
        <v>49</v>
      </c>
      <c r="C21" t="s">
        <v>23</v>
      </c>
      <c r="D21">
        <v>23</v>
      </c>
      <c r="I21" s="3">
        <v>4183</v>
      </c>
      <c r="J21" s="6">
        <v>27.75</v>
      </c>
      <c r="K21" s="6">
        <v>0</v>
      </c>
      <c r="M21" s="5">
        <f t="shared" si="0"/>
        <v>3.1678082191780823</v>
      </c>
      <c r="N21" s="5">
        <f t="shared" si="1"/>
        <v>3.1678082191780823</v>
      </c>
    </row>
    <row r="22" spans="1:15" x14ac:dyDescent="0.5">
      <c r="A22" t="s">
        <v>16</v>
      </c>
      <c r="B22" t="s">
        <v>26</v>
      </c>
      <c r="C22" t="s">
        <v>23</v>
      </c>
      <c r="D22">
        <v>144</v>
      </c>
      <c r="I22" s="3">
        <v>3873</v>
      </c>
      <c r="J22" s="6">
        <v>24.69</v>
      </c>
      <c r="K22" s="6">
        <v>0</v>
      </c>
      <c r="M22" s="5">
        <f t="shared" si="0"/>
        <v>2.8184931506849313</v>
      </c>
      <c r="N22" s="5">
        <f t="shared" si="1"/>
        <v>2.8184931506849313</v>
      </c>
      <c r="O22" s="5">
        <f>AVERAGE(N20:N22)</f>
        <v>4.5547945205479454</v>
      </c>
    </row>
    <row r="23" spans="1:15" x14ac:dyDescent="0.5">
      <c r="A23" t="s">
        <v>16</v>
      </c>
      <c r="B23" t="s">
        <v>27</v>
      </c>
      <c r="C23" t="s">
        <v>23</v>
      </c>
      <c r="D23">
        <v>80.8</v>
      </c>
      <c r="E23" s="2"/>
      <c r="H23" t="s">
        <v>82</v>
      </c>
      <c r="I23" s="3">
        <v>6243</v>
      </c>
      <c r="J23" s="6">
        <v>132</v>
      </c>
      <c r="K23" s="6">
        <v>0</v>
      </c>
      <c r="M23" s="5">
        <f t="shared" si="0"/>
        <v>15.068493150684931</v>
      </c>
      <c r="N23" s="5">
        <f t="shared" si="1"/>
        <v>15.068493150684931</v>
      </c>
    </row>
    <row r="24" spans="1:15" x14ac:dyDescent="0.5">
      <c r="A24" t="s">
        <v>16</v>
      </c>
      <c r="B24" t="s">
        <v>29</v>
      </c>
      <c r="C24" t="s">
        <v>23</v>
      </c>
      <c r="D24">
        <v>244</v>
      </c>
      <c r="I24" s="3">
        <v>4362</v>
      </c>
      <c r="J24" s="6">
        <v>100</v>
      </c>
      <c r="K24" s="6">
        <v>0</v>
      </c>
      <c r="M24" s="5">
        <f t="shared" si="0"/>
        <v>11.415525114155251</v>
      </c>
      <c r="N24" s="5">
        <f t="shared" si="1"/>
        <v>11.415525114155251</v>
      </c>
      <c r="O24" s="5">
        <f>AVERAGE(N23:N24)</f>
        <v>13.24200913242009</v>
      </c>
    </row>
    <row r="25" spans="1:15" x14ac:dyDescent="0.5">
      <c r="A25" t="s">
        <v>68</v>
      </c>
      <c r="B25" t="s">
        <v>69</v>
      </c>
      <c r="C25" t="s">
        <v>23</v>
      </c>
      <c r="D25">
        <v>770</v>
      </c>
      <c r="H25" t="s">
        <v>83</v>
      </c>
      <c r="I25" s="3">
        <v>8312</v>
      </c>
      <c r="J25" s="6">
        <v>392.82</v>
      </c>
      <c r="K25" s="6">
        <v>8.75</v>
      </c>
      <c r="M25" s="5">
        <f t="shared" si="0"/>
        <v>44.842465753424655</v>
      </c>
      <c r="N25" s="5">
        <f t="shared" si="1"/>
        <v>53.592465753424655</v>
      </c>
      <c r="O25" s="5">
        <f>N25</f>
        <v>53.592465753424655</v>
      </c>
    </row>
    <row r="26" spans="1:15" x14ac:dyDescent="0.5">
      <c r="A26" t="s">
        <v>58</v>
      </c>
      <c r="B26" t="s">
        <v>60</v>
      </c>
      <c r="C26" t="s">
        <v>23</v>
      </c>
      <c r="D26">
        <v>27</v>
      </c>
      <c r="H26" t="s">
        <v>9</v>
      </c>
      <c r="I26" s="3">
        <v>2936</v>
      </c>
      <c r="J26" s="6">
        <v>14.13</v>
      </c>
      <c r="K26" s="6">
        <v>0</v>
      </c>
      <c r="M26" s="5">
        <f t="shared" si="0"/>
        <v>1.6130136986301369</v>
      </c>
      <c r="N26" s="5">
        <f t="shared" si="1"/>
        <v>1.6130136986301369</v>
      </c>
    </row>
    <row r="27" spans="1:15" x14ac:dyDescent="0.5">
      <c r="A27" t="s">
        <v>16</v>
      </c>
      <c r="B27" t="s">
        <v>30</v>
      </c>
      <c r="C27" t="s">
        <v>23</v>
      </c>
      <c r="D27">
        <v>121</v>
      </c>
      <c r="I27" s="3">
        <v>5288</v>
      </c>
      <c r="J27" s="6">
        <v>18</v>
      </c>
      <c r="K27" s="6">
        <v>0</v>
      </c>
      <c r="M27" s="5">
        <f t="shared" si="0"/>
        <v>2.0547945205479454</v>
      </c>
      <c r="N27" s="5">
        <f t="shared" si="1"/>
        <v>2.0547945205479454</v>
      </c>
      <c r="O27" s="5">
        <f>AVERAGE(N26:N27)</f>
        <v>1.8339041095890412</v>
      </c>
    </row>
    <row r="28" spans="1:15" x14ac:dyDescent="0.5">
      <c r="A28" t="s">
        <v>40</v>
      </c>
      <c r="B28" t="s">
        <v>42</v>
      </c>
      <c r="C28" t="s">
        <v>79</v>
      </c>
      <c r="D28">
        <v>150</v>
      </c>
      <c r="I28" s="4"/>
      <c r="J28" s="4"/>
    </row>
    <row r="29" spans="1:15" x14ac:dyDescent="0.5">
      <c r="A29" t="s">
        <v>16</v>
      </c>
      <c r="B29" t="s">
        <v>17</v>
      </c>
      <c r="C29" t="s">
        <v>18</v>
      </c>
      <c r="D29" s="1">
        <v>1829</v>
      </c>
      <c r="I29" t="s">
        <v>88</v>
      </c>
      <c r="J29" t="s">
        <v>118</v>
      </c>
      <c r="K29" t="s">
        <v>119</v>
      </c>
    </row>
    <row r="30" spans="1:15" x14ac:dyDescent="0.5">
      <c r="A30" t="s">
        <v>40</v>
      </c>
      <c r="B30" t="s">
        <v>41</v>
      </c>
      <c r="C30" t="s">
        <v>12</v>
      </c>
      <c r="D30">
        <f>885+41</f>
        <v>926</v>
      </c>
      <c r="H30" t="s">
        <v>6</v>
      </c>
      <c r="I30">
        <v>8.4072146118721456</v>
      </c>
      <c r="J30">
        <f>I30*1000000</f>
        <v>8407214.6118721459</v>
      </c>
      <c r="K30">
        <f>J30/1000000</f>
        <v>8.4072146118721456</v>
      </c>
    </row>
    <row r="31" spans="1:15" x14ac:dyDescent="0.5">
      <c r="A31" t="s">
        <v>10</v>
      </c>
      <c r="B31" t="s">
        <v>11</v>
      </c>
      <c r="C31" t="s">
        <v>12</v>
      </c>
      <c r="D31">
        <v>10</v>
      </c>
      <c r="H31" t="s">
        <v>23</v>
      </c>
      <c r="I31">
        <v>15.16642313546423</v>
      </c>
      <c r="J31">
        <f t="shared" ref="J31:J38" si="2">I31*1000000</f>
        <v>15166423.135464231</v>
      </c>
      <c r="K31">
        <f t="shared" ref="K31:K38" si="3">J31/1000000</f>
        <v>15.16642313546423</v>
      </c>
    </row>
    <row r="32" spans="1:15" x14ac:dyDescent="0.5">
      <c r="A32" t="s">
        <v>40</v>
      </c>
      <c r="B32" t="s">
        <v>42</v>
      </c>
      <c r="C32" t="s">
        <v>12</v>
      </c>
      <c r="D32">
        <v>150</v>
      </c>
      <c r="H32" t="s">
        <v>18</v>
      </c>
      <c r="I32">
        <v>12.788401826484019</v>
      </c>
      <c r="J32">
        <f t="shared" si="2"/>
        <v>12788401.826484019</v>
      </c>
      <c r="K32">
        <f t="shared" si="3"/>
        <v>12.788401826484019</v>
      </c>
    </row>
    <row r="33" spans="1:11" x14ac:dyDescent="0.5">
      <c r="A33" t="s">
        <v>66</v>
      </c>
      <c r="B33" t="s">
        <v>67</v>
      </c>
      <c r="C33" t="s">
        <v>12</v>
      </c>
      <c r="D33">
        <v>69</v>
      </c>
      <c r="H33" t="s">
        <v>21</v>
      </c>
      <c r="I33">
        <v>6.4811643835616444</v>
      </c>
      <c r="J33">
        <f t="shared" si="2"/>
        <v>6481164.3835616447</v>
      </c>
      <c r="K33">
        <f t="shared" si="3"/>
        <v>6.4811643835616444</v>
      </c>
    </row>
    <row r="34" spans="1:11" x14ac:dyDescent="0.5">
      <c r="A34" t="s">
        <v>54</v>
      </c>
      <c r="B34" t="s">
        <v>57</v>
      </c>
      <c r="C34" t="s">
        <v>12</v>
      </c>
      <c r="D34">
        <v>415</v>
      </c>
      <c r="H34" t="s">
        <v>25</v>
      </c>
      <c r="I34">
        <v>4.5547945205479454</v>
      </c>
      <c r="J34">
        <f t="shared" si="2"/>
        <v>4554794.5205479451</v>
      </c>
      <c r="K34">
        <f t="shared" si="3"/>
        <v>4.5547945205479454</v>
      </c>
    </row>
    <row r="35" spans="1:11" x14ac:dyDescent="0.5">
      <c r="A35" t="s">
        <v>16</v>
      </c>
      <c r="B35" t="s">
        <v>27</v>
      </c>
      <c r="C35" t="s">
        <v>12</v>
      </c>
      <c r="D35">
        <f>404-80.8</f>
        <v>323.2</v>
      </c>
      <c r="H35" t="s">
        <v>116</v>
      </c>
      <c r="I35" s="15">
        <f>AVERAGE(O25,N14)</f>
        <v>48.296232876712324</v>
      </c>
      <c r="J35">
        <f t="shared" si="2"/>
        <v>48296232.876712322</v>
      </c>
      <c r="K35">
        <f t="shared" si="3"/>
        <v>48.296232876712324</v>
      </c>
    </row>
    <row r="36" spans="1:11" x14ac:dyDescent="0.5">
      <c r="A36" t="s">
        <v>16</v>
      </c>
      <c r="B36" t="s">
        <v>28</v>
      </c>
      <c r="C36" t="s">
        <v>12</v>
      </c>
      <c r="D36">
        <v>83</v>
      </c>
      <c r="H36" t="s">
        <v>36</v>
      </c>
      <c r="I36" s="15">
        <v>48.296232876712324</v>
      </c>
      <c r="J36">
        <f t="shared" si="2"/>
        <v>48296232.876712322</v>
      </c>
      <c r="K36">
        <f t="shared" si="3"/>
        <v>48.296232876712324</v>
      </c>
    </row>
    <row r="37" spans="1:11" x14ac:dyDescent="0.5">
      <c r="A37" t="s">
        <v>65</v>
      </c>
      <c r="B37" t="s">
        <v>65</v>
      </c>
      <c r="C37" t="s">
        <v>12</v>
      </c>
      <c r="D37">
        <v>9</v>
      </c>
      <c r="H37" t="s">
        <v>105</v>
      </c>
      <c r="I37">
        <v>1.8339041095890412</v>
      </c>
      <c r="J37">
        <f t="shared" si="2"/>
        <v>1833904.1095890412</v>
      </c>
      <c r="K37">
        <f t="shared" si="3"/>
        <v>1.8339041095890412</v>
      </c>
    </row>
    <row r="38" spans="1:11" x14ac:dyDescent="0.5">
      <c r="A38" t="s">
        <v>40</v>
      </c>
      <c r="B38" t="s">
        <v>45</v>
      </c>
      <c r="C38" t="s">
        <v>12</v>
      </c>
      <c r="D38">
        <v>183</v>
      </c>
      <c r="H38" t="s">
        <v>12</v>
      </c>
      <c r="I38">
        <v>17.1664231354642</v>
      </c>
      <c r="J38">
        <f t="shared" si="2"/>
        <v>17166423.135464199</v>
      </c>
      <c r="K38">
        <f t="shared" si="3"/>
        <v>17.1664231354642</v>
      </c>
    </row>
    <row r="39" spans="1:11" x14ac:dyDescent="0.5">
      <c r="A39" t="s">
        <v>40</v>
      </c>
      <c r="B39" t="s">
        <v>43</v>
      </c>
      <c r="C39" t="s">
        <v>25</v>
      </c>
      <c r="D39">
        <v>2</v>
      </c>
    </row>
    <row r="40" spans="1:11" x14ac:dyDescent="0.5">
      <c r="A40" t="s">
        <v>31</v>
      </c>
      <c r="B40" t="s">
        <v>32</v>
      </c>
      <c r="C40" t="s">
        <v>25</v>
      </c>
      <c r="D40">
        <v>20</v>
      </c>
    </row>
    <row r="41" spans="1:11" x14ac:dyDescent="0.5">
      <c r="A41" t="s">
        <v>16</v>
      </c>
      <c r="B41" t="s">
        <v>24</v>
      </c>
      <c r="C41" t="s">
        <v>25</v>
      </c>
      <c r="D41">
        <v>16</v>
      </c>
    </row>
    <row r="42" spans="1:11" x14ac:dyDescent="0.5">
      <c r="A42" t="s">
        <v>70</v>
      </c>
      <c r="B42" t="s">
        <v>71</v>
      </c>
      <c r="C42" t="s">
        <v>25</v>
      </c>
      <c r="D42">
        <v>5</v>
      </c>
    </row>
    <row r="43" spans="1:11" x14ac:dyDescent="0.5">
      <c r="A43" t="s">
        <v>61</v>
      </c>
      <c r="B43" t="s">
        <v>62</v>
      </c>
      <c r="C43" t="s">
        <v>25</v>
      </c>
      <c r="D43">
        <v>2</v>
      </c>
    </row>
    <row r="44" spans="1:11" x14ac:dyDescent="0.5">
      <c r="A44" t="s">
        <v>35</v>
      </c>
      <c r="B44" t="s">
        <v>38</v>
      </c>
      <c r="C44" t="s">
        <v>36</v>
      </c>
      <c r="D44">
        <v>68</v>
      </c>
    </row>
    <row r="45" spans="1:11" x14ac:dyDescent="0.5">
      <c r="A45" t="s">
        <v>63</v>
      </c>
      <c r="B45" t="s">
        <v>64</v>
      </c>
      <c r="C45" t="s">
        <v>36</v>
      </c>
      <c r="D45">
        <v>65</v>
      </c>
    </row>
    <row r="46" spans="1:11" x14ac:dyDescent="0.5">
      <c r="A46" t="s">
        <v>16</v>
      </c>
      <c r="B46" t="s">
        <v>20</v>
      </c>
      <c r="C46" t="s">
        <v>21</v>
      </c>
      <c r="D46">
        <v>70</v>
      </c>
    </row>
    <row r="47" spans="1:11" x14ac:dyDescent="0.5">
      <c r="A47" t="s">
        <v>52</v>
      </c>
      <c r="B47" t="s">
        <v>53</v>
      </c>
      <c r="C47" t="s">
        <v>21</v>
      </c>
      <c r="D47">
        <v>50</v>
      </c>
    </row>
    <row r="48" spans="1:11" x14ac:dyDescent="0.5">
      <c r="A48" t="s">
        <v>73</v>
      </c>
      <c r="B48" t="s">
        <v>73</v>
      </c>
      <c r="C48" t="s">
        <v>74</v>
      </c>
      <c r="D48" s="1">
        <v>100000</v>
      </c>
    </row>
    <row r="50" spans="1:5" x14ac:dyDescent="0.5">
      <c r="A50" t="s">
        <v>103</v>
      </c>
      <c r="B50" t="s">
        <v>104</v>
      </c>
      <c r="C50" t="s">
        <v>107</v>
      </c>
      <c r="D50" t="s">
        <v>110</v>
      </c>
    </row>
    <row r="51" spans="1:5" s="2" customFormat="1" x14ac:dyDescent="0.5">
      <c r="A51"/>
      <c r="B51" t="s">
        <v>18</v>
      </c>
      <c r="C51" s="14">
        <v>0.90300000000000002</v>
      </c>
      <c r="D51" s="14">
        <v>0.90300000000000002</v>
      </c>
      <c r="E51"/>
    </row>
    <row r="52" spans="1:5" s="2" customFormat="1" x14ac:dyDescent="0.5">
      <c r="A52"/>
      <c r="B52" t="s">
        <v>6</v>
      </c>
      <c r="C52" s="14">
        <v>0.63800000000000001</v>
      </c>
      <c r="D52" s="14">
        <v>0.63800000000000001</v>
      </c>
      <c r="E52"/>
    </row>
    <row r="53" spans="1:5" s="2" customFormat="1" x14ac:dyDescent="0.5">
      <c r="A53"/>
      <c r="B53" t="s">
        <v>23</v>
      </c>
      <c r="C53" s="14">
        <v>0.42499999999999999</v>
      </c>
      <c r="D53" s="14">
        <v>0.42499999999999999</v>
      </c>
      <c r="E53"/>
    </row>
    <row r="54" spans="1:5" x14ac:dyDescent="0.5">
      <c r="B54" t="s">
        <v>105</v>
      </c>
      <c r="C54" s="14">
        <v>0.39800000000000002</v>
      </c>
      <c r="D54" s="14">
        <v>0.39800000000000002</v>
      </c>
    </row>
    <row r="55" spans="1:5" x14ac:dyDescent="0.5">
      <c r="B55" t="s">
        <v>21</v>
      </c>
      <c r="C55" s="14">
        <v>0.33900000000000002</v>
      </c>
      <c r="D55" s="14">
        <v>0.33900000000000002</v>
      </c>
    </row>
    <row r="56" spans="1:5" x14ac:dyDescent="0.5">
      <c r="B56" t="s">
        <v>25</v>
      </c>
      <c r="C56" s="14">
        <v>0.33900000000000002</v>
      </c>
      <c r="D56" s="14">
        <v>0.25</v>
      </c>
      <c r="E56" t="s">
        <v>111</v>
      </c>
    </row>
    <row r="57" spans="1:5" x14ac:dyDescent="0.5">
      <c r="B57" t="s">
        <v>36</v>
      </c>
      <c r="C57" s="14">
        <v>0.33900000000000002</v>
      </c>
      <c r="D57" s="14">
        <v>0.33900000000000002</v>
      </c>
    </row>
    <row r="58" spans="1:5" x14ac:dyDescent="0.5">
      <c r="B58" t="s">
        <v>12</v>
      </c>
      <c r="C58" s="14">
        <v>7.8E-2</v>
      </c>
      <c r="D58" s="14">
        <v>7.8E-2</v>
      </c>
    </row>
    <row r="59" spans="1:5" x14ac:dyDescent="0.5">
      <c r="B59" t="s">
        <v>115</v>
      </c>
      <c r="C59" s="14">
        <v>0.68700000000000006</v>
      </c>
      <c r="D59" s="14">
        <v>0.68700000000000006</v>
      </c>
    </row>
    <row r="61" spans="1:5" x14ac:dyDescent="0.5">
      <c r="A61" t="s">
        <v>106</v>
      </c>
      <c r="B61" t="s">
        <v>104</v>
      </c>
      <c r="C61" t="s">
        <v>108</v>
      </c>
      <c r="D61" t="s">
        <v>109</v>
      </c>
    </row>
    <row r="62" spans="1:5" x14ac:dyDescent="0.5">
      <c r="B62" t="s">
        <v>18</v>
      </c>
      <c r="C62" s="15">
        <v>0</v>
      </c>
      <c r="D62">
        <f>C62/2204.62*1000000000</f>
        <v>0</v>
      </c>
    </row>
    <row r="63" spans="1:5" x14ac:dyDescent="0.5">
      <c r="B63" t="s">
        <v>6</v>
      </c>
      <c r="C63">
        <v>2.133</v>
      </c>
      <c r="D63">
        <f>C63/2204.62*1000000000</f>
        <v>967513.67582621961</v>
      </c>
    </row>
    <row r="64" spans="1:5" x14ac:dyDescent="0.5">
      <c r="B64" t="s">
        <v>23</v>
      </c>
      <c r="C64">
        <v>1.22</v>
      </c>
      <c r="D64">
        <f>C64/2204.62*1000000000</f>
        <v>553383.34951148042</v>
      </c>
    </row>
    <row r="65" spans="2:5" x14ac:dyDescent="0.5">
      <c r="B65" t="s">
        <v>105</v>
      </c>
      <c r="C65">
        <v>0</v>
      </c>
      <c r="D65">
        <f t="shared" ref="D65:D67" si="4">C65/2204.62*1000000000</f>
        <v>0</v>
      </c>
    </row>
    <row r="66" spans="2:5" x14ac:dyDescent="0.5">
      <c r="B66" t="s">
        <v>21</v>
      </c>
      <c r="C66">
        <v>0</v>
      </c>
      <c r="D66">
        <f t="shared" si="4"/>
        <v>0</v>
      </c>
    </row>
    <row r="67" spans="2:5" x14ac:dyDescent="0.5">
      <c r="B67" t="s">
        <v>25</v>
      </c>
      <c r="C67">
        <v>0</v>
      </c>
      <c r="D67">
        <f t="shared" si="4"/>
        <v>0</v>
      </c>
    </row>
    <row r="68" spans="2:5" x14ac:dyDescent="0.5">
      <c r="B68" t="s">
        <v>36</v>
      </c>
      <c r="D68">
        <v>142252.18476869789</v>
      </c>
    </row>
    <row r="69" spans="2:5" x14ac:dyDescent="0.5">
      <c r="B69" t="s">
        <v>12</v>
      </c>
      <c r="C69">
        <v>1.7</v>
      </c>
      <c r="D69">
        <f>C69/2204.62*1000000000</f>
        <v>771107.9460405875</v>
      </c>
    </row>
    <row r="70" spans="2:5" x14ac:dyDescent="0.5">
      <c r="B70" t="s">
        <v>115</v>
      </c>
    </row>
    <row r="72" spans="2:5" x14ac:dyDescent="0.5">
      <c r="C72" t="s">
        <v>112</v>
      </c>
      <c r="D72" t="s">
        <v>113</v>
      </c>
      <c r="E72" t="s">
        <v>114</v>
      </c>
    </row>
    <row r="73" spans="2:5" x14ac:dyDescent="0.5">
      <c r="B73" t="s">
        <v>36</v>
      </c>
      <c r="C73" s="16">
        <v>41.69</v>
      </c>
      <c r="D73">
        <f>C73/293.07107</f>
        <v>0.14225218476869789</v>
      </c>
      <c r="E73">
        <f>D73*1000000000/1000</f>
        <v>142252.18476869789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2"/>
  <sheetViews>
    <sheetView tabSelected="1" topLeftCell="D270" workbookViewId="0">
      <selection activeCell="I291" sqref="I291"/>
    </sheetView>
  </sheetViews>
  <sheetFormatPr defaultColWidth="11" defaultRowHeight="15.75" x14ac:dyDescent="0.5"/>
  <cols>
    <col min="5" max="5" width="12.8125" customWidth="1"/>
    <col min="6" max="6" width="12.6875" customWidth="1"/>
    <col min="9" max="9" width="18" bestFit="1" customWidth="1"/>
  </cols>
  <sheetData>
    <row r="1" spans="1:14" x14ac:dyDescent="0.5">
      <c r="A1" t="s">
        <v>101</v>
      </c>
      <c r="B1" t="s">
        <v>89</v>
      </c>
      <c r="C1" t="s">
        <v>90</v>
      </c>
      <c r="D1" t="s">
        <v>91</v>
      </c>
      <c r="E1" t="s">
        <v>86</v>
      </c>
      <c r="F1" t="s">
        <v>87</v>
      </c>
      <c r="G1" t="s">
        <v>88</v>
      </c>
    </row>
    <row r="2" spans="1:14" hidden="1" x14ac:dyDescent="0.5">
      <c r="B2">
        <v>1</v>
      </c>
      <c r="C2" s="12">
        <v>1990</v>
      </c>
      <c r="D2" s="12">
        <v>1</v>
      </c>
      <c r="E2" s="8">
        <v>5024470</v>
      </c>
      <c r="F2" s="10">
        <v>5.25</v>
      </c>
      <c r="G2">
        <f t="shared" ref="G2:G65" si="0">F2/100*1000</f>
        <v>52.5</v>
      </c>
      <c r="I2" t="s">
        <v>92</v>
      </c>
      <c r="J2">
        <v>2002</v>
      </c>
      <c r="K2">
        <v>12</v>
      </c>
      <c r="L2" s="8">
        <v>7036273</v>
      </c>
      <c r="M2" s="10">
        <v>5.07</v>
      </c>
      <c r="N2">
        <f>M2/100*1000</f>
        <v>50.7</v>
      </c>
    </row>
    <row r="3" spans="1:14" hidden="1" x14ac:dyDescent="0.5">
      <c r="B3">
        <v>2</v>
      </c>
      <c r="C3" s="12">
        <v>1990</v>
      </c>
      <c r="D3" s="12">
        <v>2</v>
      </c>
      <c r="E3" s="8">
        <v>4076447</v>
      </c>
      <c r="F3" s="10">
        <v>5.43</v>
      </c>
      <c r="G3">
        <f t="shared" si="0"/>
        <v>54.3</v>
      </c>
      <c r="I3" t="s">
        <v>93</v>
      </c>
      <c r="J3">
        <v>1990</v>
      </c>
      <c r="K3">
        <v>5</v>
      </c>
      <c r="L3" s="8">
        <v>3476337</v>
      </c>
      <c r="M3" s="10">
        <v>5.77</v>
      </c>
      <c r="N3">
        <f>M3/100*1000</f>
        <v>57.699999999999996</v>
      </c>
    </row>
    <row r="4" spans="1:14" hidden="1" x14ac:dyDescent="0.5">
      <c r="B4">
        <v>3</v>
      </c>
      <c r="C4" s="12">
        <v>1990</v>
      </c>
      <c r="D4" s="12">
        <v>3</v>
      </c>
      <c r="E4" s="8">
        <v>4044462</v>
      </c>
      <c r="F4" s="10">
        <v>5.51</v>
      </c>
      <c r="G4">
        <f t="shared" si="0"/>
        <v>55.099999999999994</v>
      </c>
    </row>
    <row r="5" spans="1:14" hidden="1" x14ac:dyDescent="0.5">
      <c r="B5">
        <v>4</v>
      </c>
      <c r="C5" s="12">
        <v>1990</v>
      </c>
      <c r="D5" s="12">
        <v>4</v>
      </c>
      <c r="E5" s="8">
        <v>3740290</v>
      </c>
      <c r="F5" s="10">
        <v>5.6</v>
      </c>
      <c r="G5">
        <f t="shared" si="0"/>
        <v>55.999999999999993</v>
      </c>
    </row>
    <row r="6" spans="1:14" hidden="1" x14ac:dyDescent="0.5">
      <c r="B6">
        <v>5</v>
      </c>
      <c r="C6" s="12">
        <v>1990</v>
      </c>
      <c r="D6" s="12">
        <v>5</v>
      </c>
      <c r="E6" s="8">
        <v>3476337</v>
      </c>
      <c r="F6" s="10">
        <v>5.77</v>
      </c>
      <c r="G6">
        <f t="shared" si="0"/>
        <v>57.699999999999996</v>
      </c>
    </row>
    <row r="7" spans="1:14" hidden="1" x14ac:dyDescent="0.5">
      <c r="B7">
        <v>6</v>
      </c>
      <c r="C7" s="12">
        <v>1990</v>
      </c>
      <c r="D7" s="12">
        <v>6</v>
      </c>
      <c r="E7" s="8">
        <v>3685416</v>
      </c>
      <c r="F7" s="10">
        <v>7.02</v>
      </c>
      <c r="G7">
        <f t="shared" si="0"/>
        <v>70.2</v>
      </c>
    </row>
    <row r="8" spans="1:14" hidden="1" x14ac:dyDescent="0.5">
      <c r="B8">
        <v>7</v>
      </c>
      <c r="C8" s="12">
        <v>1990</v>
      </c>
      <c r="D8" s="12">
        <v>7</v>
      </c>
      <c r="E8" s="8">
        <v>4683870</v>
      </c>
      <c r="F8" s="10">
        <v>7.45</v>
      </c>
      <c r="G8">
        <f t="shared" si="0"/>
        <v>74.5</v>
      </c>
    </row>
    <row r="9" spans="1:14" hidden="1" x14ac:dyDescent="0.5">
      <c r="B9">
        <v>8</v>
      </c>
      <c r="C9" s="12">
        <v>1990</v>
      </c>
      <c r="D9" s="12">
        <v>8</v>
      </c>
      <c r="E9" s="8">
        <v>4696419</v>
      </c>
      <c r="F9" s="10">
        <v>7.44</v>
      </c>
      <c r="G9">
        <f t="shared" si="0"/>
        <v>74.400000000000006</v>
      </c>
    </row>
    <row r="10" spans="1:14" hidden="1" x14ac:dyDescent="0.5">
      <c r="B10">
        <v>9</v>
      </c>
      <c r="C10" s="12">
        <v>1990</v>
      </c>
      <c r="D10" s="12">
        <v>9</v>
      </c>
      <c r="E10" s="8">
        <v>4529957</v>
      </c>
      <c r="F10" s="10">
        <v>7.48</v>
      </c>
      <c r="G10">
        <f t="shared" si="0"/>
        <v>74.800000000000011</v>
      </c>
    </row>
    <row r="11" spans="1:14" hidden="1" x14ac:dyDescent="0.5">
      <c r="B11">
        <v>10</v>
      </c>
      <c r="C11" s="12">
        <v>1990</v>
      </c>
      <c r="D11" s="12">
        <v>10</v>
      </c>
      <c r="E11" s="8">
        <v>3706836</v>
      </c>
      <c r="F11" s="10">
        <v>6.82</v>
      </c>
      <c r="G11">
        <f t="shared" si="0"/>
        <v>68.2</v>
      </c>
    </row>
    <row r="12" spans="1:14" hidden="1" x14ac:dyDescent="0.5">
      <c r="B12">
        <v>11</v>
      </c>
      <c r="C12" s="12">
        <v>1990</v>
      </c>
      <c r="D12" s="12">
        <v>11</v>
      </c>
      <c r="E12" s="8">
        <v>3541835</v>
      </c>
      <c r="F12" s="10">
        <v>5.89</v>
      </c>
      <c r="G12">
        <f t="shared" si="0"/>
        <v>58.899999999999991</v>
      </c>
    </row>
    <row r="13" spans="1:14" hidden="1" x14ac:dyDescent="0.5">
      <c r="B13">
        <v>12</v>
      </c>
      <c r="C13" s="12">
        <v>1990</v>
      </c>
      <c r="D13" s="12">
        <v>12</v>
      </c>
      <c r="E13" s="8">
        <v>4327390</v>
      </c>
      <c r="F13" s="10">
        <v>5.68</v>
      </c>
      <c r="G13">
        <f t="shared" si="0"/>
        <v>56.8</v>
      </c>
    </row>
    <row r="14" spans="1:14" hidden="1" x14ac:dyDescent="0.5">
      <c r="B14">
        <v>13</v>
      </c>
      <c r="C14" s="12">
        <v>1991</v>
      </c>
      <c r="D14" s="12">
        <v>1</v>
      </c>
      <c r="E14" s="8">
        <v>4429556</v>
      </c>
      <c r="F14" s="10">
        <v>5.71</v>
      </c>
      <c r="G14">
        <f t="shared" si="0"/>
        <v>57.1</v>
      </c>
    </row>
    <row r="15" spans="1:14" hidden="1" x14ac:dyDescent="0.5">
      <c r="B15">
        <v>14</v>
      </c>
      <c r="C15" s="12">
        <v>1991</v>
      </c>
      <c r="D15" s="12">
        <v>2</v>
      </c>
      <c r="E15" s="8">
        <v>4277448</v>
      </c>
      <c r="F15" s="10">
        <v>5.9</v>
      </c>
      <c r="G15">
        <f t="shared" si="0"/>
        <v>59.000000000000007</v>
      </c>
    </row>
    <row r="16" spans="1:14" hidden="1" x14ac:dyDescent="0.5">
      <c r="B16">
        <v>15</v>
      </c>
      <c r="C16" s="12">
        <v>1991</v>
      </c>
      <c r="D16" s="12">
        <v>3</v>
      </c>
      <c r="E16" s="8">
        <v>4071900</v>
      </c>
      <c r="F16" s="10">
        <v>5.93</v>
      </c>
      <c r="G16">
        <f t="shared" si="0"/>
        <v>59.3</v>
      </c>
    </row>
    <row r="17" spans="2:7" hidden="1" x14ac:dyDescent="0.5">
      <c r="B17">
        <v>16</v>
      </c>
      <c r="C17" s="12">
        <v>1991</v>
      </c>
      <c r="D17" s="12">
        <v>4</v>
      </c>
      <c r="E17" s="8">
        <v>3652015</v>
      </c>
      <c r="F17" s="10">
        <v>6</v>
      </c>
      <c r="G17">
        <f t="shared" si="0"/>
        <v>60</v>
      </c>
    </row>
    <row r="18" spans="2:7" hidden="1" x14ac:dyDescent="0.5">
      <c r="B18">
        <v>17</v>
      </c>
      <c r="C18" s="12">
        <v>1991</v>
      </c>
      <c r="D18" s="12">
        <v>5</v>
      </c>
      <c r="E18" s="8">
        <v>3939748</v>
      </c>
      <c r="F18" s="10">
        <v>6.23</v>
      </c>
      <c r="G18">
        <f t="shared" si="0"/>
        <v>62.300000000000004</v>
      </c>
    </row>
    <row r="19" spans="2:7" hidden="1" x14ac:dyDescent="0.5">
      <c r="B19">
        <v>18</v>
      </c>
      <c r="C19" s="12">
        <v>1991</v>
      </c>
      <c r="D19" s="12">
        <v>6</v>
      </c>
      <c r="E19" s="8">
        <v>4390011</v>
      </c>
      <c r="F19" s="10">
        <v>7.96</v>
      </c>
      <c r="G19">
        <f t="shared" si="0"/>
        <v>79.600000000000009</v>
      </c>
    </row>
    <row r="20" spans="2:7" hidden="1" x14ac:dyDescent="0.5">
      <c r="B20">
        <v>19</v>
      </c>
      <c r="C20" s="12">
        <v>1991</v>
      </c>
      <c r="D20" s="12">
        <v>7</v>
      </c>
      <c r="E20" s="8">
        <v>4945537</v>
      </c>
      <c r="F20" s="10">
        <v>7.99</v>
      </c>
      <c r="G20">
        <f t="shared" si="0"/>
        <v>79.900000000000006</v>
      </c>
    </row>
    <row r="21" spans="2:7" hidden="1" x14ac:dyDescent="0.5">
      <c r="B21">
        <v>20</v>
      </c>
      <c r="C21" s="12">
        <v>1991</v>
      </c>
      <c r="D21" s="12">
        <v>8</v>
      </c>
      <c r="E21" s="8">
        <v>5066561</v>
      </c>
      <c r="F21" s="10">
        <v>8.01</v>
      </c>
      <c r="G21">
        <f t="shared" si="0"/>
        <v>80.100000000000009</v>
      </c>
    </row>
    <row r="22" spans="2:7" hidden="1" x14ac:dyDescent="0.5">
      <c r="B22">
        <v>21</v>
      </c>
      <c r="C22" s="12">
        <v>1991</v>
      </c>
      <c r="D22" s="12">
        <v>9</v>
      </c>
      <c r="E22" s="8">
        <v>4312362</v>
      </c>
      <c r="F22" s="10">
        <v>7.86</v>
      </c>
      <c r="G22">
        <f t="shared" si="0"/>
        <v>78.600000000000009</v>
      </c>
    </row>
    <row r="23" spans="2:7" hidden="1" x14ac:dyDescent="0.5">
      <c r="B23">
        <v>22</v>
      </c>
      <c r="C23" s="12">
        <v>1991</v>
      </c>
      <c r="D23" s="12">
        <v>10</v>
      </c>
      <c r="E23" s="8">
        <v>3819290</v>
      </c>
      <c r="F23" s="10">
        <v>7.18</v>
      </c>
      <c r="G23">
        <f t="shared" si="0"/>
        <v>71.8</v>
      </c>
    </row>
    <row r="24" spans="2:7" hidden="1" x14ac:dyDescent="0.5">
      <c r="B24">
        <v>23</v>
      </c>
      <c r="C24" s="12">
        <v>1991</v>
      </c>
      <c r="D24" s="12">
        <v>11</v>
      </c>
      <c r="E24" s="8">
        <v>3911407</v>
      </c>
      <c r="F24" s="10">
        <v>6.26</v>
      </c>
      <c r="G24">
        <f t="shared" si="0"/>
        <v>62.6</v>
      </c>
    </row>
    <row r="25" spans="2:7" hidden="1" x14ac:dyDescent="0.5">
      <c r="B25">
        <v>24</v>
      </c>
      <c r="C25" s="12">
        <v>1991</v>
      </c>
      <c r="D25" s="12">
        <v>12</v>
      </c>
      <c r="E25" s="8">
        <v>4291974</v>
      </c>
      <c r="F25" s="10">
        <v>6.12</v>
      </c>
      <c r="G25">
        <f t="shared" si="0"/>
        <v>61.2</v>
      </c>
    </row>
    <row r="26" spans="2:7" hidden="1" x14ac:dyDescent="0.5">
      <c r="B26">
        <v>25</v>
      </c>
      <c r="C26" s="12">
        <v>1992</v>
      </c>
      <c r="D26" s="12">
        <v>1</v>
      </c>
      <c r="E26" s="8">
        <v>4704321</v>
      </c>
      <c r="F26" s="10">
        <v>6.15</v>
      </c>
      <c r="G26">
        <f t="shared" si="0"/>
        <v>61.500000000000007</v>
      </c>
    </row>
    <row r="27" spans="2:7" hidden="1" x14ac:dyDescent="0.5">
      <c r="B27">
        <v>26</v>
      </c>
      <c r="C27" s="12">
        <v>1992</v>
      </c>
      <c r="D27" s="12">
        <v>2</v>
      </c>
      <c r="E27" s="8">
        <v>4515465</v>
      </c>
      <c r="F27" s="10">
        <v>6.08</v>
      </c>
      <c r="G27">
        <f t="shared" si="0"/>
        <v>60.8</v>
      </c>
    </row>
    <row r="28" spans="2:7" hidden="1" x14ac:dyDescent="0.5">
      <c r="B28">
        <v>27</v>
      </c>
      <c r="C28" s="12">
        <v>1992</v>
      </c>
      <c r="D28" s="12">
        <v>3</v>
      </c>
      <c r="E28" s="8">
        <v>4346608</v>
      </c>
      <c r="F28" s="10">
        <v>6.12</v>
      </c>
      <c r="G28">
        <f t="shared" si="0"/>
        <v>61.2</v>
      </c>
    </row>
    <row r="29" spans="2:7" hidden="1" x14ac:dyDescent="0.5">
      <c r="B29">
        <v>28</v>
      </c>
      <c r="C29" s="12">
        <v>1992</v>
      </c>
      <c r="D29" s="12">
        <v>4</v>
      </c>
      <c r="E29" s="8">
        <v>3806680</v>
      </c>
      <c r="F29" s="10">
        <v>6.14</v>
      </c>
      <c r="G29">
        <f t="shared" si="0"/>
        <v>61.4</v>
      </c>
    </row>
    <row r="30" spans="2:7" hidden="1" x14ac:dyDescent="0.5">
      <c r="B30">
        <v>29</v>
      </c>
      <c r="C30" s="12">
        <v>1992</v>
      </c>
      <c r="D30" s="12">
        <v>5</v>
      </c>
      <c r="E30" s="8">
        <v>3579940</v>
      </c>
      <c r="F30" s="10">
        <v>6.6</v>
      </c>
      <c r="G30">
        <f t="shared" si="0"/>
        <v>66</v>
      </c>
    </row>
    <row r="31" spans="2:7" hidden="1" x14ac:dyDescent="0.5">
      <c r="B31">
        <v>30</v>
      </c>
      <c r="C31" s="12">
        <v>1992</v>
      </c>
      <c r="D31" s="12">
        <v>6</v>
      </c>
      <c r="E31" s="8">
        <v>3997914</v>
      </c>
      <c r="F31" s="10">
        <v>7.8</v>
      </c>
      <c r="G31">
        <f t="shared" si="0"/>
        <v>78</v>
      </c>
    </row>
    <row r="32" spans="2:7" hidden="1" x14ac:dyDescent="0.5">
      <c r="B32">
        <v>31</v>
      </c>
      <c r="C32" s="12">
        <v>1992</v>
      </c>
      <c r="D32" s="12">
        <v>7</v>
      </c>
      <c r="E32" s="8">
        <v>4716942</v>
      </c>
      <c r="F32" s="10">
        <v>8.01</v>
      </c>
      <c r="G32">
        <f t="shared" si="0"/>
        <v>80.100000000000009</v>
      </c>
    </row>
    <row r="33" spans="2:7" hidden="1" x14ac:dyDescent="0.5">
      <c r="B33">
        <v>32</v>
      </c>
      <c r="C33" s="12">
        <v>1992</v>
      </c>
      <c r="D33" s="12">
        <v>8</v>
      </c>
      <c r="E33" s="8">
        <v>4654697</v>
      </c>
      <c r="F33" s="10">
        <v>7.97</v>
      </c>
      <c r="G33">
        <f t="shared" si="0"/>
        <v>79.699999999999989</v>
      </c>
    </row>
    <row r="34" spans="2:7" hidden="1" x14ac:dyDescent="0.5">
      <c r="B34">
        <v>33</v>
      </c>
      <c r="C34" s="12">
        <v>1992</v>
      </c>
      <c r="D34" s="12">
        <v>9</v>
      </c>
      <c r="E34" s="8">
        <v>4201991</v>
      </c>
      <c r="F34" s="10">
        <v>7.79</v>
      </c>
      <c r="G34">
        <f t="shared" si="0"/>
        <v>77.899999999999991</v>
      </c>
    </row>
    <row r="35" spans="2:7" hidden="1" x14ac:dyDescent="0.5">
      <c r="B35">
        <v>34</v>
      </c>
      <c r="C35" s="12">
        <v>1992</v>
      </c>
      <c r="D35" s="12">
        <v>10</v>
      </c>
      <c r="E35" s="8">
        <v>3923628</v>
      </c>
      <c r="F35" s="10">
        <v>6.92</v>
      </c>
      <c r="G35">
        <f t="shared" si="0"/>
        <v>69.2</v>
      </c>
    </row>
    <row r="36" spans="2:7" hidden="1" x14ac:dyDescent="0.5">
      <c r="B36">
        <v>35</v>
      </c>
      <c r="C36" s="12">
        <v>1992</v>
      </c>
      <c r="D36" s="12">
        <v>11</v>
      </c>
      <c r="E36" s="8">
        <v>3907951</v>
      </c>
      <c r="F36" s="10">
        <v>6.01</v>
      </c>
      <c r="G36">
        <f t="shared" si="0"/>
        <v>60.1</v>
      </c>
    </row>
    <row r="37" spans="2:7" hidden="1" x14ac:dyDescent="0.5">
      <c r="B37">
        <v>36</v>
      </c>
      <c r="C37" s="12">
        <v>1992</v>
      </c>
      <c r="D37" s="12">
        <v>12</v>
      </c>
      <c r="E37" s="8">
        <v>4632651</v>
      </c>
      <c r="F37" s="10">
        <v>5.92</v>
      </c>
      <c r="G37">
        <f t="shared" si="0"/>
        <v>59.2</v>
      </c>
    </row>
    <row r="38" spans="2:7" hidden="1" x14ac:dyDescent="0.5">
      <c r="B38">
        <v>37</v>
      </c>
      <c r="C38" s="12">
        <v>1993</v>
      </c>
      <c r="D38" s="12">
        <v>1</v>
      </c>
      <c r="E38" s="8">
        <v>4744743</v>
      </c>
      <c r="F38" s="10">
        <v>5.98</v>
      </c>
      <c r="G38">
        <f t="shared" si="0"/>
        <v>59.800000000000004</v>
      </c>
    </row>
    <row r="39" spans="2:7" hidden="1" x14ac:dyDescent="0.5">
      <c r="B39">
        <v>38</v>
      </c>
      <c r="C39" s="12">
        <v>1993</v>
      </c>
      <c r="D39" s="12">
        <v>2</v>
      </c>
      <c r="E39" s="8">
        <v>4605760</v>
      </c>
      <c r="F39" s="10">
        <v>6.05</v>
      </c>
      <c r="G39">
        <f t="shared" si="0"/>
        <v>60.5</v>
      </c>
    </row>
    <row r="40" spans="2:7" hidden="1" x14ac:dyDescent="0.5">
      <c r="B40">
        <v>39</v>
      </c>
      <c r="C40" s="12">
        <v>1993</v>
      </c>
      <c r="D40" s="12">
        <v>3</v>
      </c>
      <c r="E40" s="8">
        <v>4690527</v>
      </c>
      <c r="F40" s="10">
        <v>6.03</v>
      </c>
      <c r="G40">
        <f t="shared" si="0"/>
        <v>60.3</v>
      </c>
    </row>
    <row r="41" spans="2:7" hidden="1" x14ac:dyDescent="0.5">
      <c r="B41">
        <v>40</v>
      </c>
      <c r="C41" s="12">
        <v>1993</v>
      </c>
      <c r="D41" s="12">
        <v>4</v>
      </c>
      <c r="E41" s="8">
        <v>3887941</v>
      </c>
      <c r="F41" s="10">
        <v>6.1</v>
      </c>
      <c r="G41">
        <f t="shared" si="0"/>
        <v>61</v>
      </c>
    </row>
    <row r="42" spans="2:7" hidden="1" x14ac:dyDescent="0.5">
      <c r="B42">
        <v>41</v>
      </c>
      <c r="C42" s="12">
        <v>1993</v>
      </c>
      <c r="D42" s="12">
        <v>5</v>
      </c>
      <c r="E42" s="8">
        <v>3915444</v>
      </c>
      <c r="F42" s="10">
        <v>7.06</v>
      </c>
      <c r="G42">
        <f t="shared" si="0"/>
        <v>70.599999999999994</v>
      </c>
    </row>
    <row r="43" spans="2:7" hidden="1" x14ac:dyDescent="0.5">
      <c r="B43">
        <v>42</v>
      </c>
      <c r="C43" s="12">
        <v>1993</v>
      </c>
      <c r="D43" s="12">
        <v>6</v>
      </c>
      <c r="E43" s="8">
        <v>4424598</v>
      </c>
      <c r="F43" s="10">
        <v>8.15</v>
      </c>
      <c r="G43">
        <f t="shared" si="0"/>
        <v>81.5</v>
      </c>
    </row>
    <row r="44" spans="2:7" hidden="1" x14ac:dyDescent="0.5">
      <c r="B44">
        <v>43</v>
      </c>
      <c r="C44" s="12">
        <v>1993</v>
      </c>
      <c r="D44" s="12">
        <v>7</v>
      </c>
      <c r="E44" s="8">
        <v>5385225</v>
      </c>
      <c r="F44" s="10">
        <v>8.3699999999999992</v>
      </c>
      <c r="G44">
        <f t="shared" si="0"/>
        <v>83.7</v>
      </c>
    </row>
    <row r="45" spans="2:7" hidden="1" x14ac:dyDescent="0.5">
      <c r="B45">
        <v>44</v>
      </c>
      <c r="C45" s="12">
        <v>1993</v>
      </c>
      <c r="D45" s="12">
        <v>8</v>
      </c>
      <c r="E45" s="8">
        <v>5204310</v>
      </c>
      <c r="F45" s="10">
        <v>8.26</v>
      </c>
      <c r="G45">
        <f t="shared" si="0"/>
        <v>82.6</v>
      </c>
    </row>
    <row r="46" spans="2:7" hidden="1" x14ac:dyDescent="0.5">
      <c r="B46">
        <v>45</v>
      </c>
      <c r="C46" s="12">
        <v>1993</v>
      </c>
      <c r="D46" s="12">
        <v>9</v>
      </c>
      <c r="E46" s="8">
        <v>4386894</v>
      </c>
      <c r="F46" s="10">
        <v>8.01</v>
      </c>
      <c r="G46">
        <f t="shared" si="0"/>
        <v>80.100000000000009</v>
      </c>
    </row>
    <row r="47" spans="2:7" hidden="1" x14ac:dyDescent="0.5">
      <c r="B47">
        <v>46</v>
      </c>
      <c r="C47" s="12">
        <v>1993</v>
      </c>
      <c r="D47" s="12">
        <v>10</v>
      </c>
      <c r="E47" s="8">
        <v>3832631</v>
      </c>
      <c r="F47" s="10">
        <v>6.5</v>
      </c>
      <c r="G47">
        <f t="shared" si="0"/>
        <v>65</v>
      </c>
    </row>
    <row r="48" spans="2:7" hidden="1" x14ac:dyDescent="0.5">
      <c r="B48">
        <v>47</v>
      </c>
      <c r="C48" s="12">
        <v>1993</v>
      </c>
      <c r="D48" s="12">
        <v>11</v>
      </c>
      <c r="E48" s="8">
        <v>4039538</v>
      </c>
      <c r="F48" s="10">
        <v>6.28</v>
      </c>
      <c r="G48">
        <f t="shared" si="0"/>
        <v>62.800000000000011</v>
      </c>
    </row>
    <row r="49" spans="2:7" hidden="1" x14ac:dyDescent="0.5">
      <c r="B49">
        <v>48</v>
      </c>
      <c r="C49" s="12">
        <v>1993</v>
      </c>
      <c r="D49" s="12">
        <v>12</v>
      </c>
      <c r="E49" s="8">
        <v>4754793</v>
      </c>
      <c r="F49" s="10">
        <v>6.19</v>
      </c>
      <c r="G49">
        <f t="shared" si="0"/>
        <v>61.900000000000006</v>
      </c>
    </row>
    <row r="50" spans="2:7" hidden="1" x14ac:dyDescent="0.5">
      <c r="B50">
        <v>49</v>
      </c>
      <c r="C50" s="12">
        <v>1994</v>
      </c>
      <c r="D50" s="12">
        <v>1</v>
      </c>
      <c r="E50" s="8">
        <v>5412842</v>
      </c>
      <c r="F50" s="10">
        <v>6.22</v>
      </c>
      <c r="G50">
        <f t="shared" si="0"/>
        <v>62.199999999999996</v>
      </c>
    </row>
    <row r="51" spans="2:7" hidden="1" x14ac:dyDescent="0.5">
      <c r="B51">
        <v>50</v>
      </c>
      <c r="C51" s="12">
        <v>1994</v>
      </c>
      <c r="D51" s="12">
        <v>2</v>
      </c>
      <c r="E51" s="8">
        <v>4829565</v>
      </c>
      <c r="F51" s="10">
        <v>6.31</v>
      </c>
      <c r="G51">
        <f t="shared" si="0"/>
        <v>63.099999999999987</v>
      </c>
    </row>
    <row r="52" spans="2:7" hidden="1" x14ac:dyDescent="0.5">
      <c r="B52">
        <v>51</v>
      </c>
      <c r="C52" s="12">
        <v>1994</v>
      </c>
      <c r="D52" s="12">
        <v>3</v>
      </c>
      <c r="E52" s="8">
        <v>4669992</v>
      </c>
      <c r="F52" s="10">
        <v>6.33</v>
      </c>
      <c r="G52">
        <f t="shared" si="0"/>
        <v>63.3</v>
      </c>
    </row>
    <row r="53" spans="2:7" hidden="1" x14ac:dyDescent="0.5">
      <c r="B53">
        <v>52</v>
      </c>
      <c r="C53" s="12">
        <v>1994</v>
      </c>
      <c r="D53" s="12">
        <v>4</v>
      </c>
      <c r="E53" s="8">
        <v>4116345</v>
      </c>
      <c r="F53" s="10">
        <v>5.86</v>
      </c>
      <c r="G53">
        <f t="shared" si="0"/>
        <v>58.600000000000009</v>
      </c>
    </row>
    <row r="54" spans="2:7" hidden="1" x14ac:dyDescent="0.5">
      <c r="B54">
        <v>53</v>
      </c>
      <c r="C54" s="12">
        <v>1994</v>
      </c>
      <c r="D54" s="12">
        <v>5</v>
      </c>
      <c r="E54" s="8">
        <v>3998285</v>
      </c>
      <c r="F54" s="10">
        <v>7.15</v>
      </c>
      <c r="G54">
        <f t="shared" si="0"/>
        <v>71.500000000000014</v>
      </c>
    </row>
    <row r="55" spans="2:7" hidden="1" x14ac:dyDescent="0.5">
      <c r="B55">
        <v>54</v>
      </c>
      <c r="C55" s="12">
        <v>1994</v>
      </c>
      <c r="D55" s="12">
        <v>6</v>
      </c>
      <c r="E55" s="8">
        <v>4866416</v>
      </c>
      <c r="F55" s="10">
        <v>8.32</v>
      </c>
      <c r="G55">
        <f t="shared" si="0"/>
        <v>83.2</v>
      </c>
    </row>
    <row r="56" spans="2:7" hidden="1" x14ac:dyDescent="0.5">
      <c r="B56">
        <v>55</v>
      </c>
      <c r="C56" s="12">
        <v>1994</v>
      </c>
      <c r="D56" s="12">
        <v>7</v>
      </c>
      <c r="E56" s="8">
        <v>5408001</v>
      </c>
      <c r="F56" s="10">
        <v>8.4</v>
      </c>
      <c r="G56">
        <f t="shared" si="0"/>
        <v>84</v>
      </c>
    </row>
    <row r="57" spans="2:7" hidden="1" x14ac:dyDescent="0.5">
      <c r="B57">
        <v>56</v>
      </c>
      <c r="C57" s="12">
        <v>1994</v>
      </c>
      <c r="D57" s="12">
        <v>8</v>
      </c>
      <c r="E57" s="8">
        <v>4937893</v>
      </c>
      <c r="F57" s="10">
        <v>8.1999999999999993</v>
      </c>
      <c r="G57">
        <f t="shared" si="0"/>
        <v>81.999999999999986</v>
      </c>
    </row>
    <row r="58" spans="2:7" hidden="1" x14ac:dyDescent="0.5">
      <c r="B58">
        <v>57</v>
      </c>
      <c r="C58" s="12">
        <v>1994</v>
      </c>
      <c r="D58" s="12">
        <v>9</v>
      </c>
      <c r="E58" s="8">
        <v>4117148</v>
      </c>
      <c r="F58" s="10">
        <v>7.89</v>
      </c>
      <c r="G58">
        <f t="shared" si="0"/>
        <v>78.899999999999991</v>
      </c>
    </row>
    <row r="59" spans="2:7" hidden="1" x14ac:dyDescent="0.5">
      <c r="B59">
        <v>58</v>
      </c>
      <c r="C59" s="12">
        <v>1994</v>
      </c>
      <c r="D59" s="12">
        <v>10</v>
      </c>
      <c r="E59" s="8">
        <v>3877513</v>
      </c>
      <c r="F59" s="10">
        <v>6.47</v>
      </c>
      <c r="G59">
        <f t="shared" si="0"/>
        <v>64.699999999999989</v>
      </c>
    </row>
    <row r="60" spans="2:7" hidden="1" x14ac:dyDescent="0.5">
      <c r="B60">
        <v>59</v>
      </c>
      <c r="C60" s="12">
        <v>1994</v>
      </c>
      <c r="D60" s="12">
        <v>11</v>
      </c>
      <c r="E60" s="8">
        <v>3970435</v>
      </c>
      <c r="F60" s="10">
        <v>6.38</v>
      </c>
      <c r="G60">
        <f t="shared" si="0"/>
        <v>63.8</v>
      </c>
    </row>
    <row r="61" spans="2:7" hidden="1" x14ac:dyDescent="0.5">
      <c r="B61">
        <v>60</v>
      </c>
      <c r="C61" s="12">
        <v>1994</v>
      </c>
      <c r="D61" s="12">
        <v>12</v>
      </c>
      <c r="E61" s="8">
        <v>4547188</v>
      </c>
      <c r="F61" s="10">
        <v>6.35</v>
      </c>
      <c r="G61">
        <f t="shared" si="0"/>
        <v>63.5</v>
      </c>
    </row>
    <row r="62" spans="2:7" hidden="1" x14ac:dyDescent="0.5">
      <c r="B62">
        <v>61</v>
      </c>
      <c r="C62" s="12">
        <v>1995</v>
      </c>
      <c r="D62" s="12">
        <v>1</v>
      </c>
      <c r="E62" s="8">
        <v>4940173</v>
      </c>
      <c r="F62" s="10">
        <v>6.27</v>
      </c>
      <c r="G62">
        <f t="shared" si="0"/>
        <v>62.699999999999989</v>
      </c>
    </row>
    <row r="63" spans="2:7" hidden="1" x14ac:dyDescent="0.5">
      <c r="B63">
        <v>62</v>
      </c>
      <c r="C63" s="12">
        <v>1995</v>
      </c>
      <c r="D63" s="12">
        <v>2</v>
      </c>
      <c r="E63" s="8">
        <v>4760608</v>
      </c>
      <c r="F63" s="10">
        <v>6.25</v>
      </c>
      <c r="G63">
        <f t="shared" si="0"/>
        <v>62.5</v>
      </c>
    </row>
    <row r="64" spans="2:7" hidden="1" x14ac:dyDescent="0.5">
      <c r="B64">
        <v>63</v>
      </c>
      <c r="C64" s="12">
        <v>1995</v>
      </c>
      <c r="D64" s="12">
        <v>3</v>
      </c>
      <c r="E64" s="8">
        <v>4427533</v>
      </c>
      <c r="F64" s="10">
        <v>6.28</v>
      </c>
      <c r="G64">
        <f t="shared" si="0"/>
        <v>62.800000000000011</v>
      </c>
    </row>
    <row r="65" spans="2:7" hidden="1" x14ac:dyDescent="0.5">
      <c r="B65">
        <v>64</v>
      </c>
      <c r="C65" s="12">
        <v>1995</v>
      </c>
      <c r="D65" s="12">
        <v>4</v>
      </c>
      <c r="E65" s="8">
        <v>3859725</v>
      </c>
      <c r="F65" s="10">
        <v>6.26</v>
      </c>
      <c r="G65">
        <f t="shared" si="0"/>
        <v>62.6</v>
      </c>
    </row>
    <row r="66" spans="2:7" hidden="1" x14ac:dyDescent="0.5">
      <c r="B66">
        <v>65</v>
      </c>
      <c r="C66" s="12">
        <v>1995</v>
      </c>
      <c r="D66" s="12">
        <v>5</v>
      </c>
      <c r="E66" s="8">
        <v>3952138</v>
      </c>
      <c r="F66" s="10">
        <v>7.22</v>
      </c>
      <c r="G66">
        <f t="shared" ref="G66:G129" si="1">F66/100*1000</f>
        <v>72.2</v>
      </c>
    </row>
    <row r="67" spans="2:7" hidden="1" x14ac:dyDescent="0.5">
      <c r="B67">
        <v>66</v>
      </c>
      <c r="C67" s="12">
        <v>1995</v>
      </c>
      <c r="D67" s="12">
        <v>6</v>
      </c>
      <c r="E67" s="8">
        <v>4509029</v>
      </c>
      <c r="F67" s="10">
        <v>8.49</v>
      </c>
      <c r="G67">
        <f t="shared" si="1"/>
        <v>84.9</v>
      </c>
    </row>
    <row r="68" spans="2:7" hidden="1" x14ac:dyDescent="0.5">
      <c r="B68">
        <v>67</v>
      </c>
      <c r="C68" s="12">
        <v>1995</v>
      </c>
      <c r="D68" s="12">
        <v>7</v>
      </c>
      <c r="E68" s="8">
        <v>5743740</v>
      </c>
      <c r="F68" s="10">
        <v>8.23</v>
      </c>
      <c r="G68">
        <f t="shared" si="1"/>
        <v>82.3</v>
      </c>
    </row>
    <row r="69" spans="2:7" hidden="1" x14ac:dyDescent="0.5">
      <c r="B69">
        <v>68</v>
      </c>
      <c r="C69" s="12">
        <v>1995</v>
      </c>
      <c r="D69" s="12">
        <v>8</v>
      </c>
      <c r="E69" s="8">
        <v>5735059</v>
      </c>
      <c r="F69" s="10">
        <v>8.26</v>
      </c>
      <c r="G69">
        <f t="shared" si="1"/>
        <v>82.6</v>
      </c>
    </row>
    <row r="70" spans="2:7" hidden="1" x14ac:dyDescent="0.5">
      <c r="B70">
        <v>69</v>
      </c>
      <c r="C70" s="12">
        <v>1995</v>
      </c>
      <c r="D70" s="12">
        <v>9</v>
      </c>
      <c r="E70" s="8">
        <v>4349091</v>
      </c>
      <c r="F70" s="10">
        <v>7.92</v>
      </c>
      <c r="G70">
        <f t="shared" si="1"/>
        <v>79.199999999999989</v>
      </c>
    </row>
    <row r="71" spans="2:7" hidden="1" x14ac:dyDescent="0.5">
      <c r="B71">
        <v>70</v>
      </c>
      <c r="C71" s="12">
        <v>1995</v>
      </c>
      <c r="D71" s="12">
        <v>10</v>
      </c>
      <c r="E71" s="8">
        <v>4121373</v>
      </c>
      <c r="F71" s="10">
        <v>6.63</v>
      </c>
      <c r="G71">
        <f t="shared" si="1"/>
        <v>66.3</v>
      </c>
    </row>
    <row r="72" spans="2:7" hidden="1" x14ac:dyDescent="0.5">
      <c r="B72">
        <v>71</v>
      </c>
      <c r="C72" s="12">
        <v>1995</v>
      </c>
      <c r="D72" s="12">
        <v>11</v>
      </c>
      <c r="E72" s="8">
        <v>4506084</v>
      </c>
      <c r="F72" s="10">
        <v>6.23</v>
      </c>
      <c r="G72">
        <f t="shared" si="1"/>
        <v>62.300000000000004</v>
      </c>
    </row>
    <row r="73" spans="2:7" hidden="1" x14ac:dyDescent="0.5">
      <c r="B73">
        <v>72</v>
      </c>
      <c r="C73" s="12">
        <v>1995</v>
      </c>
      <c r="D73" s="12">
        <v>12</v>
      </c>
      <c r="E73" s="8">
        <v>5253493</v>
      </c>
      <c r="F73" s="10">
        <v>6.14</v>
      </c>
      <c r="G73">
        <f t="shared" si="1"/>
        <v>61.4</v>
      </c>
    </row>
    <row r="74" spans="2:7" hidden="1" x14ac:dyDescent="0.5">
      <c r="B74">
        <v>73</v>
      </c>
      <c r="C74" s="12">
        <v>1996</v>
      </c>
      <c r="D74" s="12">
        <v>1</v>
      </c>
      <c r="E74" s="8">
        <v>5586853</v>
      </c>
      <c r="F74" s="10">
        <v>6.18</v>
      </c>
      <c r="G74">
        <f t="shared" si="1"/>
        <v>61.8</v>
      </c>
    </row>
    <row r="75" spans="2:7" hidden="1" x14ac:dyDescent="0.5">
      <c r="B75">
        <v>74</v>
      </c>
      <c r="C75" s="12">
        <v>1996</v>
      </c>
      <c r="D75" s="12">
        <v>2</v>
      </c>
      <c r="E75" s="8">
        <v>5035787</v>
      </c>
      <c r="F75" s="10">
        <v>6.24</v>
      </c>
      <c r="G75">
        <f t="shared" si="1"/>
        <v>62.400000000000006</v>
      </c>
    </row>
    <row r="76" spans="2:7" hidden="1" x14ac:dyDescent="0.5">
      <c r="B76">
        <v>75</v>
      </c>
      <c r="C76" s="12">
        <v>1996</v>
      </c>
      <c r="D76" s="12">
        <v>3</v>
      </c>
      <c r="E76" s="8">
        <v>4929478</v>
      </c>
      <c r="F76" s="10">
        <v>6.25</v>
      </c>
      <c r="G76">
        <f t="shared" si="1"/>
        <v>62.5</v>
      </c>
    </row>
    <row r="77" spans="2:7" hidden="1" x14ac:dyDescent="0.5">
      <c r="B77">
        <v>76</v>
      </c>
      <c r="C77" s="12">
        <v>1996</v>
      </c>
      <c r="D77" s="12">
        <v>4</v>
      </c>
      <c r="E77" s="8">
        <v>4169858</v>
      </c>
      <c r="F77" s="10">
        <v>6.26</v>
      </c>
      <c r="G77">
        <f t="shared" si="1"/>
        <v>62.6</v>
      </c>
    </row>
    <row r="78" spans="2:7" hidden="1" x14ac:dyDescent="0.5">
      <c r="B78">
        <v>77</v>
      </c>
      <c r="C78" s="12">
        <v>1996</v>
      </c>
      <c r="D78" s="12">
        <v>5</v>
      </c>
      <c r="E78" s="8">
        <v>4180282</v>
      </c>
      <c r="F78" s="10">
        <v>7.05</v>
      </c>
      <c r="G78">
        <f t="shared" si="1"/>
        <v>70.5</v>
      </c>
    </row>
    <row r="79" spans="2:7" hidden="1" x14ac:dyDescent="0.5">
      <c r="B79">
        <v>78</v>
      </c>
      <c r="C79" s="12">
        <v>1996</v>
      </c>
      <c r="D79" s="12">
        <v>6</v>
      </c>
      <c r="E79" s="8">
        <v>4778578</v>
      </c>
      <c r="F79" s="10">
        <v>8.1999999999999993</v>
      </c>
      <c r="G79">
        <f t="shared" si="1"/>
        <v>81.999999999999986</v>
      </c>
    </row>
    <row r="80" spans="2:7" hidden="1" x14ac:dyDescent="0.5">
      <c r="B80">
        <v>79</v>
      </c>
      <c r="C80" s="12">
        <v>1996</v>
      </c>
      <c r="D80" s="12">
        <v>7</v>
      </c>
      <c r="E80" s="8">
        <v>5056425</v>
      </c>
      <c r="F80" s="10">
        <v>8.2799999999999994</v>
      </c>
      <c r="G80">
        <f t="shared" si="1"/>
        <v>82.8</v>
      </c>
    </row>
    <row r="81" spans="2:7" hidden="1" x14ac:dyDescent="0.5">
      <c r="B81">
        <v>80</v>
      </c>
      <c r="C81" s="12">
        <v>1996</v>
      </c>
      <c r="D81" s="12">
        <v>8</v>
      </c>
      <c r="E81" s="8">
        <v>5139090</v>
      </c>
      <c r="F81" s="10">
        <v>8.4700000000000006</v>
      </c>
      <c r="G81">
        <f t="shared" si="1"/>
        <v>84.700000000000017</v>
      </c>
    </row>
    <row r="82" spans="2:7" hidden="1" x14ac:dyDescent="0.5">
      <c r="B82">
        <v>81</v>
      </c>
      <c r="C82" s="12">
        <v>1996</v>
      </c>
      <c r="D82" s="12">
        <v>9</v>
      </c>
      <c r="E82" s="8">
        <v>4512167</v>
      </c>
      <c r="F82" s="10">
        <v>7.88</v>
      </c>
      <c r="G82">
        <f t="shared" si="1"/>
        <v>78.8</v>
      </c>
    </row>
    <row r="83" spans="2:7" hidden="1" x14ac:dyDescent="0.5">
      <c r="B83">
        <v>82</v>
      </c>
      <c r="C83" s="12">
        <v>1996</v>
      </c>
      <c r="D83" s="12">
        <v>10</v>
      </c>
      <c r="E83" s="8">
        <v>4155361</v>
      </c>
      <c r="F83" s="10">
        <v>6.53</v>
      </c>
      <c r="G83">
        <f t="shared" si="1"/>
        <v>65.3</v>
      </c>
    </row>
    <row r="84" spans="2:7" hidden="1" x14ac:dyDescent="0.5">
      <c r="B84">
        <v>83</v>
      </c>
      <c r="C84" s="12">
        <v>1996</v>
      </c>
      <c r="D84" s="12">
        <v>11</v>
      </c>
      <c r="E84" s="8">
        <v>4488527</v>
      </c>
      <c r="F84" s="10">
        <v>6.4</v>
      </c>
      <c r="G84">
        <f t="shared" si="1"/>
        <v>64</v>
      </c>
    </row>
    <row r="85" spans="2:7" hidden="1" x14ac:dyDescent="0.5">
      <c r="B85">
        <v>84</v>
      </c>
      <c r="C85" s="12">
        <v>1996</v>
      </c>
      <c r="D85" s="12">
        <v>12</v>
      </c>
      <c r="E85" s="8">
        <v>4965114</v>
      </c>
      <c r="F85" s="10">
        <v>5.69</v>
      </c>
      <c r="G85">
        <f t="shared" si="1"/>
        <v>56.900000000000006</v>
      </c>
    </row>
    <row r="86" spans="2:7" hidden="1" x14ac:dyDescent="0.5">
      <c r="B86">
        <v>85</v>
      </c>
      <c r="C86" s="12">
        <v>1997</v>
      </c>
      <c r="D86" s="12">
        <v>1</v>
      </c>
      <c r="E86" s="8">
        <v>5447716</v>
      </c>
      <c r="F86" s="10">
        <v>6.29</v>
      </c>
      <c r="G86">
        <f t="shared" si="1"/>
        <v>62.9</v>
      </c>
    </row>
    <row r="87" spans="2:7" hidden="1" x14ac:dyDescent="0.5">
      <c r="B87">
        <v>86</v>
      </c>
      <c r="C87" s="12">
        <v>1997</v>
      </c>
      <c r="D87" s="12">
        <v>2</v>
      </c>
      <c r="E87" s="8">
        <v>4502686</v>
      </c>
      <c r="F87" s="10">
        <v>6.33</v>
      </c>
      <c r="G87">
        <f t="shared" si="1"/>
        <v>63.3</v>
      </c>
    </row>
    <row r="88" spans="2:7" hidden="1" x14ac:dyDescent="0.5">
      <c r="B88">
        <v>87</v>
      </c>
      <c r="C88" s="12">
        <v>1997</v>
      </c>
      <c r="D88" s="12">
        <v>3</v>
      </c>
      <c r="E88" s="8">
        <v>4606401</v>
      </c>
      <c r="F88" s="10">
        <v>6.37</v>
      </c>
      <c r="G88">
        <f t="shared" si="1"/>
        <v>63.70000000000001</v>
      </c>
    </row>
    <row r="89" spans="2:7" hidden="1" x14ac:dyDescent="0.5">
      <c r="B89">
        <v>88</v>
      </c>
      <c r="C89" s="12">
        <v>1997</v>
      </c>
      <c r="D89" s="12">
        <v>4</v>
      </c>
      <c r="E89" s="8">
        <v>4079837</v>
      </c>
      <c r="F89" s="10">
        <v>6.32</v>
      </c>
      <c r="G89">
        <f t="shared" si="1"/>
        <v>63.2</v>
      </c>
    </row>
    <row r="90" spans="2:7" hidden="1" x14ac:dyDescent="0.5">
      <c r="B90">
        <v>89</v>
      </c>
      <c r="C90" s="12">
        <v>1997</v>
      </c>
      <c r="D90" s="12">
        <v>5</v>
      </c>
      <c r="E90" s="8">
        <v>4080424</v>
      </c>
      <c r="F90" s="10">
        <v>7.01</v>
      </c>
      <c r="G90">
        <f t="shared" si="1"/>
        <v>70.099999999999994</v>
      </c>
    </row>
    <row r="91" spans="2:7" hidden="1" x14ac:dyDescent="0.5">
      <c r="B91">
        <v>90</v>
      </c>
      <c r="C91" s="12">
        <v>1997</v>
      </c>
      <c r="D91" s="12">
        <v>6</v>
      </c>
      <c r="E91" s="8">
        <v>4622420</v>
      </c>
      <c r="F91" s="10">
        <v>8.16</v>
      </c>
      <c r="G91">
        <f t="shared" si="1"/>
        <v>81.600000000000009</v>
      </c>
    </row>
    <row r="92" spans="2:7" hidden="1" x14ac:dyDescent="0.5">
      <c r="B92">
        <v>91</v>
      </c>
      <c r="C92" s="12">
        <v>1997</v>
      </c>
      <c r="D92" s="12">
        <v>7</v>
      </c>
      <c r="E92" s="8">
        <v>5505636</v>
      </c>
      <c r="F92" s="10">
        <v>8.23</v>
      </c>
      <c r="G92">
        <f t="shared" si="1"/>
        <v>82.3</v>
      </c>
    </row>
    <row r="93" spans="2:7" hidden="1" x14ac:dyDescent="0.5">
      <c r="B93">
        <v>92</v>
      </c>
      <c r="C93" s="12">
        <v>1997</v>
      </c>
      <c r="D93" s="12">
        <v>8</v>
      </c>
      <c r="E93" s="8">
        <v>5210882</v>
      </c>
      <c r="F93" s="10">
        <v>8.2100000000000009</v>
      </c>
      <c r="G93">
        <f t="shared" si="1"/>
        <v>82.100000000000009</v>
      </c>
    </row>
    <row r="94" spans="2:7" hidden="1" x14ac:dyDescent="0.5">
      <c r="B94">
        <v>93</v>
      </c>
      <c r="C94" s="12">
        <v>1997</v>
      </c>
      <c r="D94" s="12">
        <v>9</v>
      </c>
      <c r="E94" s="8">
        <v>4396250</v>
      </c>
      <c r="F94" s="10">
        <v>7.76</v>
      </c>
      <c r="G94">
        <f t="shared" si="1"/>
        <v>77.600000000000009</v>
      </c>
    </row>
    <row r="95" spans="2:7" hidden="1" x14ac:dyDescent="0.5">
      <c r="B95">
        <v>94</v>
      </c>
      <c r="C95" s="12">
        <v>1997</v>
      </c>
      <c r="D95" s="12">
        <v>10</v>
      </c>
      <c r="E95" s="8">
        <v>4319314</v>
      </c>
      <c r="F95" s="10">
        <v>6.55</v>
      </c>
      <c r="G95">
        <f t="shared" si="1"/>
        <v>65.5</v>
      </c>
    </row>
    <row r="96" spans="2:7" hidden="1" x14ac:dyDescent="0.5">
      <c r="B96">
        <v>95</v>
      </c>
      <c r="C96" s="12">
        <v>1997</v>
      </c>
      <c r="D96" s="12">
        <v>11</v>
      </c>
      <c r="E96" s="8">
        <v>4485852</v>
      </c>
      <c r="F96" s="10">
        <v>6.18</v>
      </c>
      <c r="G96">
        <f t="shared" si="1"/>
        <v>61.8</v>
      </c>
    </row>
    <row r="97" spans="2:7" hidden="1" x14ac:dyDescent="0.5">
      <c r="B97">
        <v>96</v>
      </c>
      <c r="C97" s="12">
        <v>1997</v>
      </c>
      <c r="D97" s="12">
        <v>12</v>
      </c>
      <c r="E97" s="8">
        <v>5007068</v>
      </c>
      <c r="F97" s="10">
        <v>6.08</v>
      </c>
      <c r="G97">
        <f t="shared" si="1"/>
        <v>60.8</v>
      </c>
    </row>
    <row r="98" spans="2:7" hidden="1" x14ac:dyDescent="0.5">
      <c r="B98">
        <v>97</v>
      </c>
      <c r="C98" s="12">
        <v>1998</v>
      </c>
      <c r="D98" s="12">
        <v>1</v>
      </c>
      <c r="E98" s="8">
        <v>5008450</v>
      </c>
      <c r="F98" s="10">
        <v>6.14</v>
      </c>
      <c r="G98">
        <f t="shared" si="1"/>
        <v>61.4</v>
      </c>
    </row>
    <row r="99" spans="2:7" hidden="1" x14ac:dyDescent="0.5">
      <c r="B99">
        <v>98</v>
      </c>
      <c r="C99" s="12">
        <v>1998</v>
      </c>
      <c r="D99" s="12">
        <v>2</v>
      </c>
      <c r="E99" s="8">
        <v>4562412</v>
      </c>
      <c r="F99" s="10">
        <v>6.18</v>
      </c>
      <c r="G99">
        <f t="shared" si="1"/>
        <v>61.8</v>
      </c>
    </row>
    <row r="100" spans="2:7" hidden="1" x14ac:dyDescent="0.5">
      <c r="B100">
        <v>99</v>
      </c>
      <c r="C100" s="12">
        <v>1998</v>
      </c>
      <c r="D100" s="12">
        <v>3</v>
      </c>
      <c r="E100" s="8">
        <v>4863040</v>
      </c>
      <c r="F100" s="10">
        <v>6.27</v>
      </c>
      <c r="G100">
        <f t="shared" si="1"/>
        <v>62.699999999999989</v>
      </c>
    </row>
    <row r="101" spans="2:7" hidden="1" x14ac:dyDescent="0.5">
      <c r="B101">
        <v>100</v>
      </c>
      <c r="C101" s="12">
        <v>1998</v>
      </c>
      <c r="D101" s="12">
        <v>4</v>
      </c>
      <c r="E101" s="8">
        <v>4164229</v>
      </c>
      <c r="F101" s="10">
        <v>6.27</v>
      </c>
      <c r="G101">
        <f t="shared" si="1"/>
        <v>62.699999999999989</v>
      </c>
    </row>
    <row r="102" spans="2:7" hidden="1" x14ac:dyDescent="0.5">
      <c r="B102">
        <v>101</v>
      </c>
      <c r="C102" s="12">
        <v>1998</v>
      </c>
      <c r="D102" s="12">
        <v>5</v>
      </c>
      <c r="E102" s="8">
        <v>4298375</v>
      </c>
      <c r="F102" s="10">
        <v>7.05</v>
      </c>
      <c r="G102">
        <f t="shared" si="1"/>
        <v>70.5</v>
      </c>
    </row>
    <row r="103" spans="2:7" hidden="1" x14ac:dyDescent="0.5">
      <c r="B103">
        <v>102</v>
      </c>
      <c r="C103" s="12">
        <v>1998</v>
      </c>
      <c r="D103" s="12">
        <v>6</v>
      </c>
      <c r="E103" s="8">
        <v>4864104</v>
      </c>
      <c r="F103" s="10">
        <v>8.23</v>
      </c>
      <c r="G103">
        <f t="shared" si="1"/>
        <v>82.3</v>
      </c>
    </row>
    <row r="104" spans="2:7" hidden="1" x14ac:dyDescent="0.5">
      <c r="B104">
        <v>103</v>
      </c>
      <c r="C104" s="12">
        <v>1998</v>
      </c>
      <c r="D104" s="12">
        <v>7</v>
      </c>
      <c r="E104" s="8">
        <v>5627008</v>
      </c>
      <c r="F104" s="10">
        <v>8.18</v>
      </c>
      <c r="G104">
        <f t="shared" si="1"/>
        <v>81.8</v>
      </c>
    </row>
    <row r="105" spans="2:7" hidden="1" x14ac:dyDescent="0.5">
      <c r="B105">
        <v>104</v>
      </c>
      <c r="C105" s="12">
        <v>1998</v>
      </c>
      <c r="D105" s="12">
        <v>8</v>
      </c>
      <c r="E105" s="8">
        <v>5774832</v>
      </c>
      <c r="F105" s="10">
        <v>8.24</v>
      </c>
      <c r="G105">
        <f t="shared" si="1"/>
        <v>82.4</v>
      </c>
    </row>
    <row r="106" spans="2:7" hidden="1" x14ac:dyDescent="0.5">
      <c r="B106">
        <v>105</v>
      </c>
      <c r="C106" s="12">
        <v>1998</v>
      </c>
      <c r="D106" s="12">
        <v>9</v>
      </c>
      <c r="E106" s="8">
        <v>5034111</v>
      </c>
      <c r="F106" s="10">
        <v>7.72</v>
      </c>
      <c r="G106">
        <f t="shared" si="1"/>
        <v>77.199999999999989</v>
      </c>
    </row>
    <row r="107" spans="2:7" hidden="1" x14ac:dyDescent="0.5">
      <c r="B107">
        <v>106</v>
      </c>
      <c r="C107" s="12">
        <v>1998</v>
      </c>
      <c r="D107" s="12">
        <v>10</v>
      </c>
      <c r="E107" s="8">
        <v>4300311</v>
      </c>
      <c r="F107" s="10">
        <v>6.36</v>
      </c>
      <c r="G107">
        <f t="shared" si="1"/>
        <v>63.6</v>
      </c>
    </row>
    <row r="108" spans="2:7" hidden="1" x14ac:dyDescent="0.5">
      <c r="B108">
        <v>107</v>
      </c>
      <c r="C108" s="12">
        <v>1998</v>
      </c>
      <c r="D108" s="12">
        <v>11</v>
      </c>
      <c r="E108" s="8">
        <v>4370124</v>
      </c>
      <c r="F108" s="10">
        <v>6.1</v>
      </c>
      <c r="G108">
        <f t="shared" si="1"/>
        <v>61</v>
      </c>
    </row>
    <row r="109" spans="2:7" hidden="1" x14ac:dyDescent="0.5">
      <c r="B109">
        <v>108</v>
      </c>
      <c r="C109" s="12">
        <v>1998</v>
      </c>
      <c r="D109" s="12">
        <v>12</v>
      </c>
      <c r="E109" s="8">
        <v>4966642</v>
      </c>
      <c r="F109" s="10">
        <v>6.46</v>
      </c>
      <c r="G109">
        <f t="shared" si="1"/>
        <v>64.600000000000009</v>
      </c>
    </row>
    <row r="110" spans="2:7" hidden="1" x14ac:dyDescent="0.5">
      <c r="B110">
        <v>109</v>
      </c>
      <c r="C110" s="12">
        <v>1999</v>
      </c>
      <c r="D110" s="12">
        <v>1</v>
      </c>
      <c r="E110" s="8">
        <v>5373050</v>
      </c>
      <c r="F110" s="10">
        <v>6.25</v>
      </c>
      <c r="G110">
        <f t="shared" si="1"/>
        <v>62.5</v>
      </c>
    </row>
    <row r="111" spans="2:7" hidden="1" x14ac:dyDescent="0.5">
      <c r="B111">
        <v>110</v>
      </c>
      <c r="C111" s="12">
        <v>1999</v>
      </c>
      <c r="D111" s="12">
        <v>2</v>
      </c>
      <c r="E111" s="8">
        <v>4722464</v>
      </c>
      <c r="F111" s="10">
        <v>6.26</v>
      </c>
      <c r="G111">
        <f t="shared" si="1"/>
        <v>62.6</v>
      </c>
    </row>
    <row r="112" spans="2:7" hidden="1" x14ac:dyDescent="0.5">
      <c r="B112">
        <v>111</v>
      </c>
      <c r="C112" s="12">
        <v>1999</v>
      </c>
      <c r="D112" s="12">
        <v>3</v>
      </c>
      <c r="E112" s="8">
        <v>4964610</v>
      </c>
      <c r="F112" s="10">
        <v>6.25</v>
      </c>
      <c r="G112">
        <f t="shared" si="1"/>
        <v>62.5</v>
      </c>
    </row>
    <row r="113" spans="2:7" hidden="1" x14ac:dyDescent="0.5">
      <c r="B113">
        <v>112</v>
      </c>
      <c r="C113" s="12">
        <v>1999</v>
      </c>
      <c r="D113" s="12">
        <v>4</v>
      </c>
      <c r="E113" s="8">
        <v>4334080</v>
      </c>
      <c r="F113" s="10">
        <v>6.23</v>
      </c>
      <c r="G113">
        <f t="shared" si="1"/>
        <v>62.300000000000004</v>
      </c>
    </row>
    <row r="114" spans="2:7" hidden="1" x14ac:dyDescent="0.5">
      <c r="B114">
        <v>113</v>
      </c>
      <c r="C114" s="12">
        <v>1999</v>
      </c>
      <c r="D114" s="12">
        <v>5</v>
      </c>
      <c r="E114" s="8">
        <v>4246204</v>
      </c>
      <c r="F114" s="10">
        <v>6.95</v>
      </c>
      <c r="G114">
        <f t="shared" si="1"/>
        <v>69.5</v>
      </c>
    </row>
    <row r="115" spans="2:7" hidden="1" x14ac:dyDescent="0.5">
      <c r="B115">
        <v>114</v>
      </c>
      <c r="C115" s="12">
        <v>1999</v>
      </c>
      <c r="D115" s="12">
        <v>6</v>
      </c>
      <c r="E115" s="8">
        <v>5032154</v>
      </c>
      <c r="F115" s="10">
        <v>8.25</v>
      </c>
      <c r="G115">
        <f t="shared" si="1"/>
        <v>82.5</v>
      </c>
    </row>
    <row r="116" spans="2:7" hidden="1" x14ac:dyDescent="0.5">
      <c r="B116">
        <v>115</v>
      </c>
      <c r="C116" s="12">
        <v>1999</v>
      </c>
      <c r="D116" s="12">
        <v>7</v>
      </c>
      <c r="E116" s="8">
        <v>5986699</v>
      </c>
      <c r="F116" s="10">
        <v>8.3800000000000008</v>
      </c>
      <c r="G116">
        <f t="shared" si="1"/>
        <v>83.800000000000011</v>
      </c>
    </row>
    <row r="117" spans="2:7" hidden="1" x14ac:dyDescent="0.5">
      <c r="B117">
        <v>116</v>
      </c>
      <c r="C117" s="12">
        <v>1999</v>
      </c>
      <c r="D117" s="12">
        <v>8</v>
      </c>
      <c r="E117" s="8">
        <v>5810204</v>
      </c>
      <c r="F117" s="10">
        <v>8.41</v>
      </c>
      <c r="G117">
        <f t="shared" si="1"/>
        <v>84.100000000000009</v>
      </c>
    </row>
    <row r="118" spans="2:7" hidden="1" x14ac:dyDescent="0.5">
      <c r="B118">
        <v>117</v>
      </c>
      <c r="C118" s="12">
        <v>1999</v>
      </c>
      <c r="D118" s="12">
        <v>9</v>
      </c>
      <c r="E118" s="8">
        <v>4713717</v>
      </c>
      <c r="F118" s="10">
        <v>7.87</v>
      </c>
      <c r="G118">
        <f t="shared" si="1"/>
        <v>78.7</v>
      </c>
    </row>
    <row r="119" spans="2:7" hidden="1" x14ac:dyDescent="0.5">
      <c r="B119">
        <v>118</v>
      </c>
      <c r="C119" s="12">
        <v>1999</v>
      </c>
      <c r="D119" s="12">
        <v>10</v>
      </c>
      <c r="E119" s="8">
        <v>4289946</v>
      </c>
      <c r="F119" s="10">
        <v>6.47</v>
      </c>
      <c r="G119">
        <f t="shared" si="1"/>
        <v>64.699999999999989</v>
      </c>
    </row>
    <row r="120" spans="2:7" hidden="1" x14ac:dyDescent="0.5">
      <c r="B120">
        <v>119</v>
      </c>
      <c r="C120" s="12">
        <v>1999</v>
      </c>
      <c r="D120" s="12">
        <v>11</v>
      </c>
      <c r="E120" s="8">
        <v>4362865</v>
      </c>
      <c r="F120" s="10">
        <v>6.21</v>
      </c>
      <c r="G120">
        <f t="shared" si="1"/>
        <v>62.1</v>
      </c>
    </row>
    <row r="121" spans="2:7" hidden="1" x14ac:dyDescent="0.5">
      <c r="B121">
        <v>120</v>
      </c>
      <c r="C121" s="12">
        <v>1999</v>
      </c>
      <c r="D121" s="12">
        <v>12</v>
      </c>
      <c r="E121" s="8">
        <v>5250232</v>
      </c>
      <c r="F121" s="10">
        <v>6.21</v>
      </c>
      <c r="G121">
        <f t="shared" si="1"/>
        <v>62.1</v>
      </c>
    </row>
    <row r="122" spans="2:7" hidden="1" x14ac:dyDescent="0.5">
      <c r="B122">
        <v>121</v>
      </c>
      <c r="C122" s="12">
        <v>2000</v>
      </c>
      <c r="D122" s="12">
        <v>1</v>
      </c>
      <c r="E122" s="8">
        <v>5591535</v>
      </c>
      <c r="F122" s="10">
        <v>6.28</v>
      </c>
      <c r="G122">
        <f t="shared" si="1"/>
        <v>62.800000000000011</v>
      </c>
    </row>
    <row r="123" spans="2:7" hidden="1" x14ac:dyDescent="0.5">
      <c r="B123">
        <v>122</v>
      </c>
      <c r="C123" s="12">
        <v>2000</v>
      </c>
      <c r="D123" s="12">
        <v>2</v>
      </c>
      <c r="E123" s="8">
        <v>5017719</v>
      </c>
      <c r="F123" s="10">
        <v>6.22</v>
      </c>
      <c r="G123">
        <f t="shared" si="1"/>
        <v>62.199999999999996</v>
      </c>
    </row>
    <row r="124" spans="2:7" hidden="1" x14ac:dyDescent="0.5">
      <c r="B124">
        <v>123</v>
      </c>
      <c r="C124" s="12">
        <v>2000</v>
      </c>
      <c r="D124" s="12">
        <v>3</v>
      </c>
      <c r="E124" s="8">
        <v>4677143</v>
      </c>
      <c r="F124" s="10">
        <v>6.28</v>
      </c>
      <c r="G124">
        <f t="shared" si="1"/>
        <v>62.800000000000011</v>
      </c>
    </row>
    <row r="125" spans="2:7" hidden="1" x14ac:dyDescent="0.5">
      <c r="B125">
        <v>124</v>
      </c>
      <c r="C125" s="12">
        <v>2000</v>
      </c>
      <c r="D125" s="12">
        <v>4</v>
      </c>
      <c r="E125" s="8">
        <v>4325729</v>
      </c>
      <c r="F125" s="10">
        <v>6.31</v>
      </c>
      <c r="G125">
        <f t="shared" si="1"/>
        <v>63.099999999999987</v>
      </c>
    </row>
    <row r="126" spans="2:7" hidden="1" x14ac:dyDescent="0.5">
      <c r="B126">
        <v>125</v>
      </c>
      <c r="C126" s="12">
        <v>2000</v>
      </c>
      <c r="D126" s="12">
        <v>5</v>
      </c>
      <c r="E126" s="8">
        <v>4737167</v>
      </c>
      <c r="F126" s="10">
        <v>6.97</v>
      </c>
      <c r="G126">
        <f t="shared" si="1"/>
        <v>69.7</v>
      </c>
    </row>
    <row r="127" spans="2:7" hidden="1" x14ac:dyDescent="0.5">
      <c r="B127">
        <v>126</v>
      </c>
      <c r="C127" s="12">
        <v>2000</v>
      </c>
      <c r="D127" s="12">
        <v>6</v>
      </c>
      <c r="E127" s="8">
        <v>5251641</v>
      </c>
      <c r="F127" s="10">
        <v>8.1</v>
      </c>
      <c r="G127">
        <f t="shared" si="1"/>
        <v>81</v>
      </c>
    </row>
    <row r="128" spans="2:7" hidden="1" x14ac:dyDescent="0.5">
      <c r="B128">
        <v>127</v>
      </c>
      <c r="C128" s="12">
        <v>2000</v>
      </c>
      <c r="D128" s="12">
        <v>7</v>
      </c>
      <c r="E128" s="8">
        <v>5665062</v>
      </c>
      <c r="F128" s="10">
        <v>8.0500000000000007</v>
      </c>
      <c r="G128">
        <f t="shared" si="1"/>
        <v>80.5</v>
      </c>
    </row>
    <row r="129" spans="2:7" hidden="1" x14ac:dyDescent="0.5">
      <c r="B129">
        <v>128</v>
      </c>
      <c r="C129" s="12">
        <v>2000</v>
      </c>
      <c r="D129" s="12">
        <v>8</v>
      </c>
      <c r="E129" s="8">
        <v>5465013</v>
      </c>
      <c r="F129" s="10">
        <v>7.39</v>
      </c>
      <c r="G129">
        <f t="shared" si="1"/>
        <v>73.899999999999991</v>
      </c>
    </row>
    <row r="130" spans="2:7" hidden="1" x14ac:dyDescent="0.5">
      <c r="B130">
        <v>129</v>
      </c>
      <c r="C130" s="12">
        <v>2000</v>
      </c>
      <c r="D130" s="12">
        <v>9</v>
      </c>
      <c r="E130" s="8">
        <v>4925031</v>
      </c>
      <c r="F130" s="10">
        <v>7.27</v>
      </c>
      <c r="G130">
        <f t="shared" ref="G130:G193" si="2">F130/100*1000</f>
        <v>72.7</v>
      </c>
    </row>
    <row r="131" spans="2:7" hidden="1" x14ac:dyDescent="0.5">
      <c r="B131">
        <v>130</v>
      </c>
      <c r="C131" s="12">
        <v>2000</v>
      </c>
      <c r="D131" s="12">
        <v>10</v>
      </c>
      <c r="E131" s="8">
        <v>4493405</v>
      </c>
      <c r="F131" s="10">
        <v>5.96</v>
      </c>
      <c r="G131">
        <f t="shared" si="2"/>
        <v>59.6</v>
      </c>
    </row>
    <row r="132" spans="2:7" hidden="1" x14ac:dyDescent="0.5">
      <c r="B132">
        <v>131</v>
      </c>
      <c r="C132" s="12">
        <v>2000</v>
      </c>
      <c r="D132" s="12">
        <v>11</v>
      </c>
      <c r="E132" s="8">
        <v>4727163</v>
      </c>
      <c r="F132" s="10">
        <v>5.91</v>
      </c>
      <c r="G132">
        <f t="shared" si="2"/>
        <v>59.1</v>
      </c>
    </row>
    <row r="133" spans="2:7" hidden="1" x14ac:dyDescent="0.5">
      <c r="B133">
        <v>132</v>
      </c>
      <c r="C133" s="12">
        <v>2000</v>
      </c>
      <c r="D133" s="12">
        <v>12</v>
      </c>
      <c r="E133" s="8">
        <v>5801197</v>
      </c>
      <c r="F133" s="10">
        <v>5.83</v>
      </c>
      <c r="G133">
        <f t="shared" si="2"/>
        <v>58.3</v>
      </c>
    </row>
    <row r="134" spans="2:7" hidden="1" x14ac:dyDescent="0.5">
      <c r="B134">
        <v>133</v>
      </c>
      <c r="C134" s="12">
        <v>2001</v>
      </c>
      <c r="D134" s="12">
        <v>1</v>
      </c>
      <c r="E134" s="8">
        <v>5921096</v>
      </c>
      <c r="F134" s="10">
        <v>5.93</v>
      </c>
      <c r="G134">
        <f t="shared" si="2"/>
        <v>59.3</v>
      </c>
    </row>
    <row r="135" spans="2:7" hidden="1" x14ac:dyDescent="0.5">
      <c r="B135">
        <v>134</v>
      </c>
      <c r="C135" s="12">
        <v>2001</v>
      </c>
      <c r="D135" s="12">
        <v>2</v>
      </c>
      <c r="E135" s="8">
        <v>4954314</v>
      </c>
      <c r="F135" s="10">
        <v>6.07</v>
      </c>
      <c r="G135">
        <f t="shared" si="2"/>
        <v>60.7</v>
      </c>
    </row>
    <row r="136" spans="2:7" hidden="1" x14ac:dyDescent="0.5">
      <c r="B136">
        <v>135</v>
      </c>
      <c r="C136" s="12">
        <v>2001</v>
      </c>
      <c r="D136" s="12">
        <v>3</v>
      </c>
      <c r="E136" s="8">
        <v>5366981</v>
      </c>
      <c r="F136" s="10">
        <v>5.92</v>
      </c>
      <c r="G136">
        <f t="shared" si="2"/>
        <v>59.2</v>
      </c>
    </row>
    <row r="137" spans="2:7" hidden="1" x14ac:dyDescent="0.5">
      <c r="B137">
        <v>136</v>
      </c>
      <c r="C137" s="12">
        <v>2001</v>
      </c>
      <c r="D137" s="12">
        <v>4</v>
      </c>
      <c r="E137" s="8">
        <v>4536790</v>
      </c>
      <c r="F137" s="10">
        <v>6.19</v>
      </c>
      <c r="G137">
        <f t="shared" si="2"/>
        <v>61.900000000000006</v>
      </c>
    </row>
    <row r="138" spans="2:7" hidden="1" x14ac:dyDescent="0.5">
      <c r="B138">
        <v>137</v>
      </c>
      <c r="C138" s="12">
        <v>2001</v>
      </c>
      <c r="D138" s="12">
        <v>5</v>
      </c>
      <c r="E138" s="8">
        <v>4716552</v>
      </c>
      <c r="F138" s="10">
        <v>6.71</v>
      </c>
      <c r="G138">
        <f t="shared" si="2"/>
        <v>67.099999999999994</v>
      </c>
    </row>
    <row r="139" spans="2:7" hidden="1" x14ac:dyDescent="0.5">
      <c r="B139">
        <v>138</v>
      </c>
      <c r="C139" s="12">
        <v>2001</v>
      </c>
      <c r="D139" s="12">
        <v>6</v>
      </c>
      <c r="E139" s="8">
        <v>5214575</v>
      </c>
      <c r="F139" s="10">
        <v>7.47</v>
      </c>
      <c r="G139">
        <f t="shared" si="2"/>
        <v>74.7</v>
      </c>
    </row>
    <row r="140" spans="2:7" hidden="1" x14ac:dyDescent="0.5">
      <c r="B140">
        <v>139</v>
      </c>
      <c r="C140" s="12">
        <v>2001</v>
      </c>
      <c r="D140" s="12">
        <v>7</v>
      </c>
      <c r="E140" s="8">
        <v>5563243</v>
      </c>
      <c r="F140" s="10">
        <v>7.58</v>
      </c>
      <c r="G140">
        <f t="shared" si="2"/>
        <v>75.800000000000011</v>
      </c>
    </row>
    <row r="141" spans="2:7" hidden="1" x14ac:dyDescent="0.5">
      <c r="B141">
        <v>140</v>
      </c>
      <c r="C141" s="12">
        <v>2001</v>
      </c>
      <c r="D141" s="12">
        <v>8</v>
      </c>
      <c r="E141" s="8">
        <v>6087329</v>
      </c>
      <c r="F141" s="10">
        <v>7.71</v>
      </c>
      <c r="G141">
        <f t="shared" si="2"/>
        <v>77.100000000000009</v>
      </c>
    </row>
    <row r="142" spans="2:7" hidden="1" x14ac:dyDescent="0.5">
      <c r="B142">
        <v>141</v>
      </c>
      <c r="C142" s="12">
        <v>2001</v>
      </c>
      <c r="D142" s="12">
        <v>9</v>
      </c>
      <c r="E142" s="8">
        <v>5073050</v>
      </c>
      <c r="F142" s="10">
        <v>7.32</v>
      </c>
      <c r="G142">
        <f t="shared" si="2"/>
        <v>73.2</v>
      </c>
    </row>
    <row r="143" spans="2:7" hidden="1" x14ac:dyDescent="0.5">
      <c r="B143">
        <v>142</v>
      </c>
      <c r="C143" s="12">
        <v>2001</v>
      </c>
      <c r="D143" s="12">
        <v>10</v>
      </c>
      <c r="E143" s="8">
        <v>4610162</v>
      </c>
      <c r="F143" s="10">
        <v>6.16</v>
      </c>
      <c r="G143">
        <f t="shared" si="2"/>
        <v>61.6</v>
      </c>
    </row>
    <row r="144" spans="2:7" hidden="1" x14ac:dyDescent="0.5">
      <c r="B144">
        <v>143</v>
      </c>
      <c r="C144" s="12">
        <v>2001</v>
      </c>
      <c r="D144" s="12">
        <v>11</v>
      </c>
      <c r="E144" s="8">
        <v>4580122</v>
      </c>
      <c r="F144" s="10">
        <v>5.88</v>
      </c>
      <c r="G144">
        <f t="shared" si="2"/>
        <v>58.8</v>
      </c>
    </row>
    <row r="145" spans="2:7" hidden="1" x14ac:dyDescent="0.5">
      <c r="B145">
        <v>144</v>
      </c>
      <c r="C145" s="12">
        <v>2001</v>
      </c>
      <c r="D145" s="12">
        <v>12</v>
      </c>
      <c r="E145" s="8">
        <v>5015805</v>
      </c>
      <c r="F145" s="10">
        <v>5.86</v>
      </c>
      <c r="G145">
        <f t="shared" si="2"/>
        <v>58.600000000000009</v>
      </c>
    </row>
    <row r="146" spans="2:7" hidden="1" x14ac:dyDescent="0.5">
      <c r="B146">
        <v>145</v>
      </c>
      <c r="C146" s="12">
        <v>2002</v>
      </c>
      <c r="D146" s="12">
        <v>1</v>
      </c>
      <c r="E146" s="8">
        <v>5576167</v>
      </c>
      <c r="F146" s="10">
        <v>5.53</v>
      </c>
      <c r="G146">
        <f t="shared" si="2"/>
        <v>55.300000000000004</v>
      </c>
    </row>
    <row r="147" spans="2:7" hidden="1" x14ac:dyDescent="0.5">
      <c r="B147">
        <v>146</v>
      </c>
      <c r="C147" s="12">
        <v>2002</v>
      </c>
      <c r="D147" s="12">
        <v>2</v>
      </c>
      <c r="E147" s="8">
        <v>5045823</v>
      </c>
      <c r="F147" s="10">
        <v>5.61</v>
      </c>
      <c r="G147">
        <f t="shared" si="2"/>
        <v>56.1</v>
      </c>
    </row>
    <row r="148" spans="2:7" hidden="1" x14ac:dyDescent="0.5">
      <c r="B148">
        <v>147</v>
      </c>
      <c r="C148" s="12">
        <v>2002</v>
      </c>
      <c r="D148" s="12">
        <v>3</v>
      </c>
      <c r="E148" s="8">
        <v>5557333</v>
      </c>
      <c r="F148" s="10">
        <v>5.55</v>
      </c>
      <c r="G148">
        <f t="shared" si="2"/>
        <v>55.5</v>
      </c>
    </row>
    <row r="149" spans="2:7" hidden="1" x14ac:dyDescent="0.5">
      <c r="B149">
        <v>148</v>
      </c>
      <c r="C149" s="12">
        <v>2002</v>
      </c>
      <c r="D149" s="12">
        <v>4</v>
      </c>
      <c r="E149" s="8">
        <v>4841390</v>
      </c>
      <c r="F149" s="10">
        <v>5.72</v>
      </c>
      <c r="G149">
        <f t="shared" si="2"/>
        <v>57.2</v>
      </c>
    </row>
    <row r="150" spans="2:7" hidden="1" x14ac:dyDescent="0.5">
      <c r="B150">
        <v>149</v>
      </c>
      <c r="C150" s="12">
        <v>2002</v>
      </c>
      <c r="D150" s="12">
        <v>5</v>
      </c>
      <c r="E150" s="8">
        <v>4780774</v>
      </c>
      <c r="F150" s="10">
        <v>6.38</v>
      </c>
      <c r="G150">
        <f t="shared" si="2"/>
        <v>63.8</v>
      </c>
    </row>
    <row r="151" spans="2:7" hidden="1" x14ac:dyDescent="0.5">
      <c r="B151">
        <v>150</v>
      </c>
      <c r="C151" s="12">
        <v>2002</v>
      </c>
      <c r="D151" s="12">
        <v>6</v>
      </c>
      <c r="E151" s="8">
        <v>5667488</v>
      </c>
      <c r="F151" s="10">
        <v>7.21</v>
      </c>
      <c r="G151">
        <f t="shared" si="2"/>
        <v>72.099999999999994</v>
      </c>
    </row>
    <row r="152" spans="2:7" hidden="1" x14ac:dyDescent="0.5">
      <c r="B152">
        <v>151</v>
      </c>
      <c r="C152" s="12">
        <v>2002</v>
      </c>
      <c r="D152" s="12">
        <v>7</v>
      </c>
      <c r="E152" s="8">
        <v>6739449</v>
      </c>
      <c r="F152" s="10">
        <v>7.17</v>
      </c>
      <c r="G152">
        <f t="shared" si="2"/>
        <v>71.7</v>
      </c>
    </row>
    <row r="153" spans="2:7" hidden="1" x14ac:dyDescent="0.5">
      <c r="B153">
        <v>152</v>
      </c>
      <c r="C153" s="12">
        <v>2002</v>
      </c>
      <c r="D153" s="12">
        <v>8</v>
      </c>
      <c r="E153" s="8">
        <v>6899104</v>
      </c>
      <c r="F153" s="10">
        <v>7.12</v>
      </c>
      <c r="G153">
        <f t="shared" si="2"/>
        <v>71.2</v>
      </c>
    </row>
    <row r="154" spans="2:7" hidden="1" x14ac:dyDescent="0.5">
      <c r="B154">
        <v>153</v>
      </c>
      <c r="C154" s="12">
        <v>2002</v>
      </c>
      <c r="D154" s="12">
        <v>9</v>
      </c>
      <c r="E154" s="8">
        <v>5820096</v>
      </c>
      <c r="F154" s="10">
        <v>6.83</v>
      </c>
      <c r="G154">
        <f t="shared" si="2"/>
        <v>68.3</v>
      </c>
    </row>
    <row r="155" spans="2:7" hidden="1" x14ac:dyDescent="0.5">
      <c r="B155">
        <v>154</v>
      </c>
      <c r="C155" s="12">
        <v>2002</v>
      </c>
      <c r="D155" s="12">
        <v>10</v>
      </c>
      <c r="E155" s="8">
        <v>5259381</v>
      </c>
      <c r="F155" s="10">
        <v>5.82</v>
      </c>
      <c r="G155">
        <f t="shared" si="2"/>
        <v>58.2</v>
      </c>
    </row>
    <row r="156" spans="2:7" hidden="1" x14ac:dyDescent="0.5">
      <c r="B156">
        <v>155</v>
      </c>
      <c r="C156" s="12">
        <v>2002</v>
      </c>
      <c r="D156" s="12">
        <v>11</v>
      </c>
      <c r="E156" s="8">
        <v>5156627</v>
      </c>
      <c r="F156" s="10">
        <v>5.89</v>
      </c>
      <c r="G156">
        <f t="shared" si="2"/>
        <v>58.899999999999991</v>
      </c>
    </row>
    <row r="157" spans="2:7" hidden="1" x14ac:dyDescent="0.5">
      <c r="B157">
        <v>156</v>
      </c>
      <c r="C157" s="12">
        <v>2002</v>
      </c>
      <c r="D157" s="12">
        <v>12</v>
      </c>
      <c r="E157" s="8">
        <v>7036273</v>
      </c>
      <c r="F157" s="10">
        <v>5.07</v>
      </c>
      <c r="G157">
        <f t="shared" si="2"/>
        <v>50.7</v>
      </c>
    </row>
    <row r="158" spans="2:7" hidden="1" x14ac:dyDescent="0.5">
      <c r="B158">
        <v>157</v>
      </c>
      <c r="C158" s="12">
        <v>2003</v>
      </c>
      <c r="D158" s="12">
        <v>1</v>
      </c>
      <c r="E158" s="8">
        <v>5299981</v>
      </c>
      <c r="F158" s="10">
        <v>7.37</v>
      </c>
      <c r="G158">
        <f t="shared" si="2"/>
        <v>73.7</v>
      </c>
    </row>
    <row r="159" spans="2:7" hidden="1" x14ac:dyDescent="0.5">
      <c r="B159">
        <v>158</v>
      </c>
      <c r="C159" s="12">
        <v>2003</v>
      </c>
      <c r="D159" s="12">
        <v>2</v>
      </c>
      <c r="E159" s="8">
        <v>6325376</v>
      </c>
      <c r="F159" s="10">
        <v>5.82</v>
      </c>
      <c r="G159">
        <f t="shared" si="2"/>
        <v>58.2</v>
      </c>
    </row>
    <row r="160" spans="2:7" hidden="1" x14ac:dyDescent="0.5">
      <c r="B160">
        <v>159</v>
      </c>
      <c r="C160" s="12">
        <v>2003</v>
      </c>
      <c r="D160" s="12">
        <v>3</v>
      </c>
      <c r="E160" s="8">
        <v>6146499</v>
      </c>
      <c r="F160" s="10">
        <v>5.89</v>
      </c>
      <c r="G160">
        <f t="shared" si="2"/>
        <v>58.899999999999991</v>
      </c>
    </row>
    <row r="161" spans="2:7" hidden="1" x14ac:dyDescent="0.5">
      <c r="B161">
        <v>160</v>
      </c>
      <c r="C161" s="12">
        <v>2003</v>
      </c>
      <c r="D161" s="12">
        <v>4</v>
      </c>
      <c r="E161" s="8">
        <v>5458028</v>
      </c>
      <c r="F161" s="10">
        <v>5.78</v>
      </c>
      <c r="G161">
        <f t="shared" si="2"/>
        <v>57.800000000000004</v>
      </c>
    </row>
    <row r="162" spans="2:7" hidden="1" x14ac:dyDescent="0.5">
      <c r="B162">
        <v>161</v>
      </c>
      <c r="C162" s="12">
        <v>2003</v>
      </c>
      <c r="D162" s="12">
        <v>5</v>
      </c>
      <c r="E162" s="8">
        <v>5335704</v>
      </c>
      <c r="F162" s="10">
        <v>6.09</v>
      </c>
      <c r="G162">
        <f t="shared" si="2"/>
        <v>60.9</v>
      </c>
    </row>
    <row r="163" spans="2:7" hidden="1" x14ac:dyDescent="0.5">
      <c r="B163">
        <v>162</v>
      </c>
      <c r="C163" s="12">
        <v>2003</v>
      </c>
      <c r="D163" s="12">
        <v>6</v>
      </c>
      <c r="E163" s="8">
        <v>5633572</v>
      </c>
      <c r="F163" s="10">
        <v>6.69</v>
      </c>
      <c r="G163">
        <f t="shared" si="2"/>
        <v>66.900000000000006</v>
      </c>
    </row>
    <row r="164" spans="2:7" hidden="1" x14ac:dyDescent="0.5">
      <c r="B164">
        <v>163</v>
      </c>
      <c r="C164" s="12">
        <v>2003</v>
      </c>
      <c r="D164" s="12">
        <v>7</v>
      </c>
      <c r="E164" s="8">
        <v>6790346</v>
      </c>
      <c r="F164" s="10">
        <v>7.26</v>
      </c>
      <c r="G164">
        <f t="shared" si="2"/>
        <v>72.599999999999994</v>
      </c>
    </row>
    <row r="165" spans="2:7" hidden="1" x14ac:dyDescent="0.5">
      <c r="B165">
        <v>164</v>
      </c>
      <c r="C165" s="12">
        <v>2003</v>
      </c>
      <c r="D165" s="12">
        <v>8</v>
      </c>
      <c r="E165" s="8">
        <v>6957521</v>
      </c>
      <c r="F165" s="10">
        <v>7.28</v>
      </c>
      <c r="G165">
        <f t="shared" si="2"/>
        <v>72.8</v>
      </c>
    </row>
    <row r="166" spans="2:7" hidden="1" x14ac:dyDescent="0.5">
      <c r="B166">
        <v>165</v>
      </c>
      <c r="C166" s="12">
        <v>2003</v>
      </c>
      <c r="D166" s="12">
        <v>9</v>
      </c>
      <c r="E166" s="8">
        <v>6296613</v>
      </c>
      <c r="F166" s="10">
        <v>7.14</v>
      </c>
      <c r="G166">
        <f t="shared" si="2"/>
        <v>71.399999999999991</v>
      </c>
    </row>
    <row r="167" spans="2:7" hidden="1" x14ac:dyDescent="0.5">
      <c r="B167">
        <v>166</v>
      </c>
      <c r="C167" s="12">
        <v>2003</v>
      </c>
      <c r="D167" s="12">
        <v>10</v>
      </c>
      <c r="E167" s="8">
        <v>5338080</v>
      </c>
      <c r="F167" s="10">
        <v>6.19</v>
      </c>
      <c r="G167">
        <f t="shared" si="2"/>
        <v>61.900000000000006</v>
      </c>
    </row>
    <row r="168" spans="2:7" hidden="1" x14ac:dyDescent="0.5">
      <c r="B168">
        <v>167</v>
      </c>
      <c r="C168" s="12">
        <v>2003</v>
      </c>
      <c r="D168" s="12">
        <v>11</v>
      </c>
      <c r="E168" s="8">
        <v>5268119</v>
      </c>
      <c r="F168" s="10">
        <v>5.83</v>
      </c>
      <c r="G168">
        <f t="shared" si="2"/>
        <v>58.3</v>
      </c>
    </row>
    <row r="169" spans="2:7" hidden="1" x14ac:dyDescent="0.5">
      <c r="B169">
        <v>168</v>
      </c>
      <c r="C169" s="12">
        <v>2003</v>
      </c>
      <c r="D169" s="12">
        <v>12</v>
      </c>
      <c r="E169" s="8">
        <v>6408744</v>
      </c>
      <c r="F169" s="10">
        <v>5.77</v>
      </c>
      <c r="G169">
        <f t="shared" si="2"/>
        <v>57.699999999999996</v>
      </c>
    </row>
    <row r="170" spans="2:7" hidden="1" x14ac:dyDescent="0.5">
      <c r="B170">
        <v>169</v>
      </c>
      <c r="C170" s="12">
        <v>2004</v>
      </c>
      <c r="D170" s="12">
        <v>1</v>
      </c>
      <c r="E170" s="8">
        <v>6367508</v>
      </c>
      <c r="F170" s="10">
        <v>6.3</v>
      </c>
      <c r="G170">
        <f t="shared" si="2"/>
        <v>63</v>
      </c>
    </row>
    <row r="171" spans="2:7" hidden="1" x14ac:dyDescent="0.5">
      <c r="B171">
        <v>170</v>
      </c>
      <c r="C171" s="12">
        <v>2004</v>
      </c>
      <c r="D171" s="12">
        <v>2</v>
      </c>
      <c r="E171" s="8">
        <v>5959808</v>
      </c>
      <c r="F171" s="10">
        <v>6.33</v>
      </c>
      <c r="G171">
        <f t="shared" si="2"/>
        <v>63.3</v>
      </c>
    </row>
    <row r="172" spans="2:7" hidden="1" x14ac:dyDescent="0.5">
      <c r="B172">
        <v>171</v>
      </c>
      <c r="C172" s="12">
        <v>2004</v>
      </c>
      <c r="D172" s="12">
        <v>3</v>
      </c>
      <c r="E172" s="8">
        <v>5523964</v>
      </c>
      <c r="F172" s="10">
        <v>6.32</v>
      </c>
      <c r="G172">
        <f t="shared" si="2"/>
        <v>63.2</v>
      </c>
    </row>
    <row r="173" spans="2:7" hidden="1" x14ac:dyDescent="0.5">
      <c r="B173">
        <v>172</v>
      </c>
      <c r="C173" s="12">
        <v>2004</v>
      </c>
      <c r="D173" s="12">
        <v>4</v>
      </c>
      <c r="E173" s="8">
        <v>5278441</v>
      </c>
      <c r="F173" s="10">
        <v>6.36</v>
      </c>
      <c r="G173">
        <f t="shared" si="2"/>
        <v>63.6</v>
      </c>
    </row>
    <row r="174" spans="2:7" hidden="1" x14ac:dyDescent="0.5">
      <c r="B174">
        <v>173</v>
      </c>
      <c r="C174" s="12">
        <v>2004</v>
      </c>
      <c r="D174" s="12">
        <v>5</v>
      </c>
      <c r="E174" s="8">
        <v>5137415</v>
      </c>
      <c r="F174" s="10">
        <v>7.04</v>
      </c>
      <c r="G174">
        <f t="shared" si="2"/>
        <v>70.400000000000006</v>
      </c>
    </row>
    <row r="175" spans="2:7" hidden="1" x14ac:dyDescent="0.5">
      <c r="B175">
        <v>174</v>
      </c>
      <c r="C175" s="12">
        <v>2004</v>
      </c>
      <c r="D175" s="12">
        <v>6</v>
      </c>
      <c r="E175" s="8">
        <v>5563987</v>
      </c>
      <c r="F175" s="10">
        <v>7.73</v>
      </c>
      <c r="G175">
        <f t="shared" si="2"/>
        <v>77.300000000000011</v>
      </c>
    </row>
    <row r="176" spans="2:7" hidden="1" x14ac:dyDescent="0.5">
      <c r="B176">
        <v>175</v>
      </c>
      <c r="C176" s="12">
        <v>2004</v>
      </c>
      <c r="D176" s="12">
        <v>7</v>
      </c>
      <c r="E176" s="8">
        <v>6098721</v>
      </c>
      <c r="F176" s="10">
        <v>8.19</v>
      </c>
      <c r="G176">
        <f t="shared" si="2"/>
        <v>81.900000000000006</v>
      </c>
    </row>
    <row r="177" spans="2:7" hidden="1" x14ac:dyDescent="0.5">
      <c r="B177">
        <v>176</v>
      </c>
      <c r="C177" s="12">
        <v>2004</v>
      </c>
      <c r="D177" s="12">
        <v>8</v>
      </c>
      <c r="E177" s="8">
        <v>6119993</v>
      </c>
      <c r="F177" s="10">
        <v>8.35</v>
      </c>
      <c r="G177">
        <f t="shared" si="2"/>
        <v>83.499999999999986</v>
      </c>
    </row>
    <row r="178" spans="2:7" hidden="1" x14ac:dyDescent="0.5">
      <c r="B178">
        <v>177</v>
      </c>
      <c r="C178" s="12">
        <v>2004</v>
      </c>
      <c r="D178" s="12">
        <v>9</v>
      </c>
      <c r="E178" s="8">
        <v>5495931</v>
      </c>
      <c r="F178" s="10">
        <v>7.79</v>
      </c>
      <c r="G178">
        <f t="shared" si="2"/>
        <v>77.899999999999991</v>
      </c>
    </row>
    <row r="179" spans="2:7" hidden="1" x14ac:dyDescent="0.5">
      <c r="B179">
        <v>178</v>
      </c>
      <c r="C179" s="12">
        <v>2004</v>
      </c>
      <c r="D179" s="12">
        <v>10</v>
      </c>
      <c r="E179" s="8">
        <v>4903241</v>
      </c>
      <c r="F179" s="10">
        <v>7.18</v>
      </c>
      <c r="G179">
        <f t="shared" si="2"/>
        <v>71.8</v>
      </c>
    </row>
    <row r="180" spans="2:7" hidden="1" x14ac:dyDescent="0.5">
      <c r="B180">
        <v>179</v>
      </c>
      <c r="C180" s="12">
        <v>2004</v>
      </c>
      <c r="D180" s="12">
        <v>11</v>
      </c>
      <c r="E180" s="8">
        <v>4747666</v>
      </c>
      <c r="F180" s="10">
        <v>7.16</v>
      </c>
      <c r="G180">
        <f t="shared" si="2"/>
        <v>71.599999999999994</v>
      </c>
    </row>
    <row r="181" spans="2:7" hidden="1" x14ac:dyDescent="0.5">
      <c r="B181">
        <v>180</v>
      </c>
      <c r="C181" s="12">
        <v>2004</v>
      </c>
      <c r="D181" s="12">
        <v>12</v>
      </c>
      <c r="E181" s="8">
        <v>5695024</v>
      </c>
      <c r="F181" s="10">
        <v>7.02</v>
      </c>
      <c r="G181">
        <f t="shared" si="2"/>
        <v>70.2</v>
      </c>
    </row>
    <row r="182" spans="2:7" hidden="1" x14ac:dyDescent="0.5">
      <c r="B182">
        <v>181</v>
      </c>
      <c r="C182" s="12">
        <v>2005</v>
      </c>
      <c r="D182" s="12">
        <v>1</v>
      </c>
      <c r="E182" s="8">
        <v>6226972</v>
      </c>
      <c r="F182" s="10">
        <v>7.33</v>
      </c>
      <c r="G182">
        <f t="shared" si="2"/>
        <v>73.3</v>
      </c>
    </row>
    <row r="183" spans="2:7" hidden="1" x14ac:dyDescent="0.5">
      <c r="B183">
        <v>182</v>
      </c>
      <c r="C183" s="12">
        <v>2005</v>
      </c>
      <c r="D183" s="12">
        <v>2</v>
      </c>
      <c r="E183" s="8">
        <v>5453871</v>
      </c>
      <c r="F183" s="10">
        <v>7.42</v>
      </c>
      <c r="G183">
        <f t="shared" si="2"/>
        <v>74.2</v>
      </c>
    </row>
    <row r="184" spans="2:7" hidden="1" x14ac:dyDescent="0.5">
      <c r="B184">
        <v>183</v>
      </c>
      <c r="C184" s="12">
        <v>2005</v>
      </c>
      <c r="D184" s="12">
        <v>3</v>
      </c>
      <c r="E184" s="8">
        <v>5695677</v>
      </c>
      <c r="F184" s="10">
        <v>7.42</v>
      </c>
      <c r="G184">
        <f t="shared" si="2"/>
        <v>74.2</v>
      </c>
    </row>
    <row r="185" spans="2:7" hidden="1" x14ac:dyDescent="0.5">
      <c r="B185">
        <v>184</v>
      </c>
      <c r="C185" s="12">
        <v>2005</v>
      </c>
      <c r="D185" s="12">
        <v>4</v>
      </c>
      <c r="E185" s="8">
        <v>4733390</v>
      </c>
      <c r="F185" s="10">
        <v>7.36</v>
      </c>
      <c r="G185">
        <f t="shared" si="2"/>
        <v>73.599999999999994</v>
      </c>
    </row>
    <row r="186" spans="2:7" hidden="1" x14ac:dyDescent="0.5">
      <c r="B186">
        <v>185</v>
      </c>
      <c r="C186" s="12">
        <v>2005</v>
      </c>
      <c r="D186" s="12">
        <v>5</v>
      </c>
      <c r="E186" s="8">
        <v>4807585</v>
      </c>
      <c r="F186" s="10">
        <v>7.9</v>
      </c>
      <c r="G186">
        <f t="shared" si="2"/>
        <v>79</v>
      </c>
    </row>
    <row r="187" spans="2:7" hidden="1" x14ac:dyDescent="0.5">
      <c r="B187">
        <v>186</v>
      </c>
      <c r="C187" s="12">
        <v>2005</v>
      </c>
      <c r="D187" s="12">
        <v>6</v>
      </c>
      <c r="E187" s="8">
        <v>5950380</v>
      </c>
      <c r="F187" s="10">
        <v>8.7100000000000009</v>
      </c>
      <c r="G187">
        <f t="shared" si="2"/>
        <v>87.100000000000009</v>
      </c>
    </row>
    <row r="188" spans="2:7" hidden="1" x14ac:dyDescent="0.5">
      <c r="B188">
        <v>187</v>
      </c>
      <c r="C188" s="12">
        <v>2005</v>
      </c>
      <c r="D188" s="12">
        <v>7</v>
      </c>
      <c r="E188" s="8">
        <v>6782930</v>
      </c>
      <c r="F188" s="10">
        <v>8.86</v>
      </c>
      <c r="G188">
        <f t="shared" si="2"/>
        <v>88.6</v>
      </c>
    </row>
    <row r="189" spans="2:7" hidden="1" x14ac:dyDescent="0.5">
      <c r="B189">
        <v>188</v>
      </c>
      <c r="C189" s="12">
        <v>2005</v>
      </c>
      <c r="D189" s="12">
        <v>8</v>
      </c>
      <c r="E189" s="8">
        <v>6827468</v>
      </c>
      <c r="F189" s="10">
        <v>8.99</v>
      </c>
      <c r="G189">
        <f t="shared" si="2"/>
        <v>89.9</v>
      </c>
    </row>
    <row r="190" spans="2:7" hidden="1" x14ac:dyDescent="0.5">
      <c r="B190">
        <v>189</v>
      </c>
      <c r="C190" s="12">
        <v>2005</v>
      </c>
      <c r="D190" s="12">
        <v>9</v>
      </c>
      <c r="E190" s="8">
        <v>5823165</v>
      </c>
      <c r="F190" s="10">
        <v>8.84</v>
      </c>
      <c r="G190">
        <f t="shared" si="2"/>
        <v>88.399999999999991</v>
      </c>
    </row>
    <row r="191" spans="2:7" hidden="1" x14ac:dyDescent="0.5">
      <c r="B191">
        <v>190</v>
      </c>
      <c r="C191" s="12">
        <v>2005</v>
      </c>
      <c r="D191" s="12">
        <v>10</v>
      </c>
      <c r="E191" s="8">
        <v>4993154</v>
      </c>
      <c r="F191" s="10">
        <v>8.06</v>
      </c>
      <c r="G191">
        <f t="shared" si="2"/>
        <v>80.600000000000009</v>
      </c>
    </row>
    <row r="192" spans="2:7" hidden="1" x14ac:dyDescent="0.5">
      <c r="B192">
        <v>191</v>
      </c>
      <c r="C192" s="12">
        <v>2005</v>
      </c>
      <c r="D192" s="12">
        <v>11</v>
      </c>
      <c r="E192" s="8">
        <v>5009921</v>
      </c>
      <c r="F192" s="10">
        <v>8.0399999999999991</v>
      </c>
      <c r="G192">
        <f t="shared" si="2"/>
        <v>80.399999999999991</v>
      </c>
    </row>
    <row r="193" spans="2:7" hidden="1" x14ac:dyDescent="0.5">
      <c r="B193">
        <v>192</v>
      </c>
      <c r="C193" s="12">
        <v>2005</v>
      </c>
      <c r="D193" s="12">
        <v>12</v>
      </c>
      <c r="E193" s="8">
        <v>6060872</v>
      </c>
      <c r="F193" s="10">
        <v>8.16</v>
      </c>
      <c r="G193">
        <f t="shared" si="2"/>
        <v>81.600000000000009</v>
      </c>
    </row>
    <row r="194" spans="2:7" hidden="1" x14ac:dyDescent="0.5">
      <c r="B194">
        <v>193</v>
      </c>
      <c r="C194" s="12">
        <v>2006</v>
      </c>
      <c r="D194" s="12">
        <v>1</v>
      </c>
      <c r="E194" s="8">
        <v>5342312</v>
      </c>
      <c r="F194" s="10">
        <v>8.66</v>
      </c>
      <c r="G194">
        <f t="shared" ref="G194:G257" si="3">F194/100*1000</f>
        <v>86.6</v>
      </c>
    </row>
    <row r="195" spans="2:7" hidden="1" x14ac:dyDescent="0.5">
      <c r="B195">
        <v>194</v>
      </c>
      <c r="C195" s="12">
        <v>2006</v>
      </c>
      <c r="D195" s="12">
        <v>2</v>
      </c>
      <c r="E195" s="8">
        <v>5277647</v>
      </c>
      <c r="F195" s="10">
        <v>8.66</v>
      </c>
      <c r="G195">
        <f t="shared" si="3"/>
        <v>86.6</v>
      </c>
    </row>
    <row r="196" spans="2:7" hidden="1" x14ac:dyDescent="0.5">
      <c r="B196">
        <v>195</v>
      </c>
      <c r="C196" s="12">
        <v>2006</v>
      </c>
      <c r="D196" s="12">
        <v>3</v>
      </c>
      <c r="E196" s="8">
        <v>5222772</v>
      </c>
      <c r="F196" s="10">
        <v>8.69</v>
      </c>
      <c r="G196">
        <f t="shared" si="3"/>
        <v>86.899999999999991</v>
      </c>
    </row>
    <row r="197" spans="2:7" hidden="1" x14ac:dyDescent="0.5">
      <c r="B197">
        <v>196</v>
      </c>
      <c r="C197" s="12">
        <v>2006</v>
      </c>
      <c r="D197" s="12">
        <v>4</v>
      </c>
      <c r="E197" s="8">
        <v>4439140</v>
      </c>
      <c r="F197" s="10">
        <v>8.7899999999999991</v>
      </c>
      <c r="G197">
        <f t="shared" si="3"/>
        <v>87.899999999999991</v>
      </c>
    </row>
    <row r="198" spans="2:7" hidden="1" x14ac:dyDescent="0.5">
      <c r="B198">
        <v>197</v>
      </c>
      <c r="C198" s="12">
        <v>2006</v>
      </c>
      <c r="D198" s="12">
        <v>5</v>
      </c>
      <c r="E198" s="8">
        <v>4718080</v>
      </c>
      <c r="F198" s="10">
        <v>9.11</v>
      </c>
      <c r="G198">
        <f t="shared" si="3"/>
        <v>91.1</v>
      </c>
    </row>
    <row r="199" spans="2:7" hidden="1" x14ac:dyDescent="0.5">
      <c r="B199">
        <v>198</v>
      </c>
      <c r="C199" s="12">
        <v>2006</v>
      </c>
      <c r="D199" s="12">
        <v>6</v>
      </c>
      <c r="E199" s="8">
        <v>5482301</v>
      </c>
      <c r="F199" s="10">
        <v>10.91</v>
      </c>
      <c r="G199">
        <f t="shared" si="3"/>
        <v>109.10000000000001</v>
      </c>
    </row>
    <row r="200" spans="2:7" hidden="1" x14ac:dyDescent="0.5">
      <c r="B200">
        <v>199</v>
      </c>
      <c r="C200" s="12">
        <v>2006</v>
      </c>
      <c r="D200" s="12">
        <v>7</v>
      </c>
      <c r="E200" s="8">
        <v>6384654</v>
      </c>
      <c r="F200" s="10">
        <v>10.74</v>
      </c>
      <c r="G200">
        <f t="shared" si="3"/>
        <v>107.39999999999999</v>
      </c>
    </row>
    <row r="201" spans="2:7" hidden="1" x14ac:dyDescent="0.5">
      <c r="B201">
        <v>200</v>
      </c>
      <c r="C201" s="12">
        <v>2006</v>
      </c>
      <c r="D201" s="12">
        <v>8</v>
      </c>
      <c r="E201" s="8">
        <v>6479960</v>
      </c>
      <c r="F201" s="10">
        <v>10.89</v>
      </c>
      <c r="G201">
        <f t="shared" si="3"/>
        <v>108.9</v>
      </c>
    </row>
    <row r="202" spans="2:7" hidden="1" x14ac:dyDescent="0.5">
      <c r="B202">
        <v>201</v>
      </c>
      <c r="C202" s="12">
        <v>2006</v>
      </c>
      <c r="D202" s="12">
        <v>9</v>
      </c>
      <c r="E202" s="8">
        <v>4931325</v>
      </c>
      <c r="F202" s="10">
        <v>11.11</v>
      </c>
      <c r="G202">
        <f t="shared" si="3"/>
        <v>111.1</v>
      </c>
    </row>
    <row r="203" spans="2:7" hidden="1" x14ac:dyDescent="0.5">
      <c r="B203">
        <v>202</v>
      </c>
      <c r="C203" s="12">
        <v>2006</v>
      </c>
      <c r="D203" s="12">
        <v>10</v>
      </c>
      <c r="E203" s="8">
        <v>4768987</v>
      </c>
      <c r="F203" s="10">
        <v>10.82</v>
      </c>
      <c r="G203">
        <f t="shared" si="3"/>
        <v>108.2</v>
      </c>
    </row>
    <row r="204" spans="2:7" hidden="1" x14ac:dyDescent="0.5">
      <c r="B204">
        <v>203</v>
      </c>
      <c r="C204" s="12">
        <v>2006</v>
      </c>
      <c r="D204" s="12">
        <v>11</v>
      </c>
      <c r="E204" s="8">
        <v>4774919</v>
      </c>
      <c r="F204" s="10">
        <v>10.25</v>
      </c>
      <c r="G204">
        <f t="shared" si="3"/>
        <v>102.5</v>
      </c>
    </row>
    <row r="205" spans="2:7" hidden="1" x14ac:dyDescent="0.5">
      <c r="B205">
        <v>204</v>
      </c>
      <c r="C205" s="12">
        <v>2006</v>
      </c>
      <c r="D205" s="12">
        <v>12</v>
      </c>
      <c r="E205" s="8">
        <v>5351045</v>
      </c>
      <c r="F205" s="10">
        <v>10.31</v>
      </c>
      <c r="G205">
        <f t="shared" si="3"/>
        <v>103.10000000000001</v>
      </c>
    </row>
    <row r="206" spans="2:7" x14ac:dyDescent="0.5">
      <c r="B206">
        <v>205</v>
      </c>
      <c r="C206" s="12">
        <v>2007</v>
      </c>
      <c r="D206" s="12">
        <v>1</v>
      </c>
      <c r="E206" s="8">
        <v>5602525</v>
      </c>
      <c r="F206" s="10">
        <v>10.17</v>
      </c>
      <c r="G206">
        <f t="shared" si="3"/>
        <v>101.7</v>
      </c>
    </row>
    <row r="207" spans="2:7" x14ac:dyDescent="0.5">
      <c r="B207">
        <v>206</v>
      </c>
      <c r="C207" s="12">
        <v>2007</v>
      </c>
      <c r="D207" s="12">
        <v>2</v>
      </c>
      <c r="E207" s="8">
        <v>5833935</v>
      </c>
      <c r="F207" s="10">
        <v>10.18</v>
      </c>
      <c r="G207">
        <f t="shared" si="3"/>
        <v>101.8</v>
      </c>
    </row>
    <row r="208" spans="2:7" x14ac:dyDescent="0.5">
      <c r="B208">
        <v>207</v>
      </c>
      <c r="C208" s="12">
        <v>2007</v>
      </c>
      <c r="D208" s="12">
        <v>3</v>
      </c>
      <c r="E208" s="8">
        <v>5244928</v>
      </c>
      <c r="F208" s="10">
        <v>10.38</v>
      </c>
      <c r="G208">
        <f t="shared" si="3"/>
        <v>103.8</v>
      </c>
    </row>
    <row r="209" spans="2:7" x14ac:dyDescent="0.5">
      <c r="B209">
        <v>208</v>
      </c>
      <c r="C209" s="12">
        <v>2007</v>
      </c>
      <c r="D209" s="12">
        <v>4</v>
      </c>
      <c r="E209" s="8">
        <v>4753488</v>
      </c>
      <c r="F209" s="10">
        <v>10.46</v>
      </c>
      <c r="G209">
        <f t="shared" si="3"/>
        <v>104.60000000000001</v>
      </c>
    </row>
    <row r="210" spans="2:7" x14ac:dyDescent="0.5">
      <c r="B210">
        <v>209</v>
      </c>
      <c r="C210" s="12">
        <v>2007</v>
      </c>
      <c r="D210" s="12">
        <v>5</v>
      </c>
      <c r="E210" s="8">
        <v>4880859</v>
      </c>
      <c r="F210" s="10">
        <v>10.69</v>
      </c>
      <c r="G210">
        <f t="shared" si="3"/>
        <v>106.89999999999999</v>
      </c>
    </row>
    <row r="211" spans="2:7" x14ac:dyDescent="0.5">
      <c r="B211">
        <v>210</v>
      </c>
      <c r="C211" s="12">
        <v>2007</v>
      </c>
      <c r="D211" s="12">
        <v>6</v>
      </c>
      <c r="E211" s="8">
        <v>5580131</v>
      </c>
      <c r="F211" s="10">
        <v>12.4</v>
      </c>
      <c r="G211">
        <f t="shared" si="3"/>
        <v>124</v>
      </c>
    </row>
    <row r="212" spans="2:7" x14ac:dyDescent="0.5">
      <c r="B212">
        <v>211</v>
      </c>
      <c r="C212" s="12">
        <v>2007</v>
      </c>
      <c r="D212" s="12">
        <v>7</v>
      </c>
      <c r="E212" s="8">
        <v>6136372</v>
      </c>
      <c r="F212" s="10">
        <v>12.62</v>
      </c>
      <c r="G212">
        <f t="shared" si="3"/>
        <v>126.19999999999997</v>
      </c>
    </row>
    <row r="213" spans="2:7" x14ac:dyDescent="0.5">
      <c r="B213">
        <v>212</v>
      </c>
      <c r="C213" s="12">
        <v>2007</v>
      </c>
      <c r="D213" s="12">
        <v>8</v>
      </c>
      <c r="E213" s="8">
        <v>6436342</v>
      </c>
      <c r="F213" s="10">
        <v>12.69</v>
      </c>
      <c r="G213">
        <f t="shared" si="3"/>
        <v>126.89999999999999</v>
      </c>
    </row>
    <row r="214" spans="2:7" x14ac:dyDescent="0.5">
      <c r="B214">
        <v>213</v>
      </c>
      <c r="C214" s="12">
        <v>2007</v>
      </c>
      <c r="D214" s="12">
        <v>9</v>
      </c>
      <c r="E214" s="8">
        <v>5455987</v>
      </c>
      <c r="F214" s="10">
        <v>12.28</v>
      </c>
      <c r="G214">
        <f t="shared" si="3"/>
        <v>122.8</v>
      </c>
    </row>
    <row r="215" spans="2:7" x14ac:dyDescent="0.5">
      <c r="B215">
        <v>214</v>
      </c>
      <c r="C215" s="12">
        <v>2007</v>
      </c>
      <c r="D215" s="12">
        <v>10</v>
      </c>
      <c r="E215" s="8">
        <v>5007359</v>
      </c>
      <c r="F215" s="10">
        <v>12.12</v>
      </c>
      <c r="G215">
        <f t="shared" si="3"/>
        <v>121.19999999999999</v>
      </c>
    </row>
    <row r="216" spans="2:7" x14ac:dyDescent="0.5">
      <c r="B216">
        <v>215</v>
      </c>
      <c r="C216" s="12">
        <v>2007</v>
      </c>
      <c r="D216" s="12">
        <v>11</v>
      </c>
      <c r="E216" s="8">
        <v>4815622</v>
      </c>
      <c r="F216" s="10">
        <v>11.66</v>
      </c>
      <c r="G216">
        <f t="shared" si="3"/>
        <v>116.6</v>
      </c>
    </row>
    <row r="217" spans="2:7" x14ac:dyDescent="0.5">
      <c r="B217">
        <v>216</v>
      </c>
      <c r="C217" s="12">
        <v>2007</v>
      </c>
      <c r="D217" s="12">
        <v>12</v>
      </c>
      <c r="E217" s="8">
        <v>5643111</v>
      </c>
      <c r="F217" s="10">
        <v>11.94</v>
      </c>
      <c r="G217">
        <f t="shared" si="3"/>
        <v>119.39999999999999</v>
      </c>
    </row>
    <row r="218" spans="2:7" x14ac:dyDescent="0.5">
      <c r="B218">
        <v>217</v>
      </c>
      <c r="C218" s="12">
        <v>2008</v>
      </c>
      <c r="D218" s="12">
        <v>1</v>
      </c>
      <c r="E218" s="8">
        <v>5749726</v>
      </c>
      <c r="F218" s="10">
        <v>12.1</v>
      </c>
      <c r="G218">
        <f t="shared" si="3"/>
        <v>121</v>
      </c>
    </row>
    <row r="219" spans="2:7" x14ac:dyDescent="0.5">
      <c r="B219">
        <v>218</v>
      </c>
      <c r="C219" s="12">
        <v>2008</v>
      </c>
      <c r="D219" s="12">
        <v>2</v>
      </c>
      <c r="E219" s="8">
        <v>5440696</v>
      </c>
      <c r="F219" s="10">
        <v>12.15</v>
      </c>
      <c r="G219">
        <f t="shared" si="3"/>
        <v>121.5</v>
      </c>
    </row>
    <row r="220" spans="2:7" x14ac:dyDescent="0.5">
      <c r="B220">
        <v>219</v>
      </c>
      <c r="C220" s="12">
        <v>2008</v>
      </c>
      <c r="D220" s="12">
        <v>3</v>
      </c>
      <c r="E220" s="8">
        <v>5123620</v>
      </c>
      <c r="F220" s="10">
        <v>12.11</v>
      </c>
      <c r="G220">
        <f t="shared" si="3"/>
        <v>121.1</v>
      </c>
    </row>
    <row r="221" spans="2:7" x14ac:dyDescent="0.5">
      <c r="B221">
        <v>220</v>
      </c>
      <c r="C221" s="12">
        <v>2008</v>
      </c>
      <c r="D221" s="12">
        <v>4</v>
      </c>
      <c r="E221" s="8">
        <v>4452052</v>
      </c>
      <c r="F221" s="10">
        <v>12.28</v>
      </c>
      <c r="G221">
        <f t="shared" si="3"/>
        <v>122.8</v>
      </c>
    </row>
    <row r="222" spans="2:7" x14ac:dyDescent="0.5">
      <c r="B222">
        <v>221</v>
      </c>
      <c r="C222" s="12">
        <v>2008</v>
      </c>
      <c r="D222" s="12">
        <v>5</v>
      </c>
      <c r="E222" s="8">
        <v>4559197</v>
      </c>
      <c r="F222" s="10">
        <v>12.37</v>
      </c>
      <c r="G222">
        <f t="shared" si="3"/>
        <v>123.69999999999999</v>
      </c>
    </row>
    <row r="223" spans="2:7" x14ac:dyDescent="0.5">
      <c r="B223">
        <v>222</v>
      </c>
      <c r="C223" s="12">
        <v>2008</v>
      </c>
      <c r="D223" s="12">
        <v>6</v>
      </c>
      <c r="E223" s="8">
        <v>5654256</v>
      </c>
      <c r="F223" s="10">
        <v>13.47</v>
      </c>
      <c r="G223">
        <f t="shared" si="3"/>
        <v>134.70000000000002</v>
      </c>
    </row>
    <row r="224" spans="2:7" x14ac:dyDescent="0.5">
      <c r="B224">
        <v>223</v>
      </c>
      <c r="C224" s="12">
        <v>2008</v>
      </c>
      <c r="D224" s="12">
        <v>7</v>
      </c>
      <c r="E224" s="8">
        <v>6294188</v>
      </c>
      <c r="F224" s="10">
        <v>14.12</v>
      </c>
      <c r="G224">
        <f t="shared" si="3"/>
        <v>141.19999999999999</v>
      </c>
    </row>
    <row r="225" spans="2:7" x14ac:dyDescent="0.5">
      <c r="B225">
        <v>224</v>
      </c>
      <c r="C225" s="12">
        <v>2008</v>
      </c>
      <c r="D225" s="12">
        <v>8</v>
      </c>
      <c r="E225" s="8">
        <v>5784159</v>
      </c>
      <c r="F225" s="10">
        <v>13.73</v>
      </c>
      <c r="G225">
        <f t="shared" si="3"/>
        <v>137.30000000000001</v>
      </c>
    </row>
    <row r="226" spans="2:7" x14ac:dyDescent="0.5">
      <c r="B226">
        <v>225</v>
      </c>
      <c r="C226" s="12">
        <v>2008</v>
      </c>
      <c r="D226" s="12">
        <v>9</v>
      </c>
      <c r="E226" s="8">
        <v>5223847</v>
      </c>
      <c r="F226" s="10">
        <v>14.01</v>
      </c>
      <c r="G226">
        <f t="shared" si="3"/>
        <v>140.1</v>
      </c>
    </row>
    <row r="227" spans="2:7" x14ac:dyDescent="0.5">
      <c r="B227">
        <v>226</v>
      </c>
      <c r="C227" s="12">
        <v>2008</v>
      </c>
      <c r="D227" s="12">
        <v>10</v>
      </c>
      <c r="E227" s="8">
        <v>4677368</v>
      </c>
      <c r="F227" s="10">
        <v>13.75</v>
      </c>
      <c r="G227">
        <f t="shared" si="3"/>
        <v>137.5</v>
      </c>
    </row>
    <row r="228" spans="2:7" x14ac:dyDescent="0.5">
      <c r="B228">
        <v>227</v>
      </c>
      <c r="C228" s="12">
        <v>2008</v>
      </c>
      <c r="D228" s="12">
        <v>11</v>
      </c>
      <c r="E228" s="8">
        <v>4823475</v>
      </c>
      <c r="F228" s="10">
        <v>12.63</v>
      </c>
      <c r="G228">
        <f t="shared" si="3"/>
        <v>126.3</v>
      </c>
    </row>
    <row r="229" spans="2:7" x14ac:dyDescent="0.5">
      <c r="B229">
        <v>228</v>
      </c>
      <c r="C229" s="12">
        <v>2008</v>
      </c>
      <c r="D229" s="12">
        <v>12</v>
      </c>
      <c r="E229" s="8">
        <v>5543194</v>
      </c>
      <c r="F229" s="10">
        <v>13</v>
      </c>
      <c r="G229">
        <f t="shared" si="3"/>
        <v>130</v>
      </c>
    </row>
    <row r="230" spans="2:7" x14ac:dyDescent="0.5">
      <c r="B230">
        <v>229</v>
      </c>
      <c r="C230" s="12">
        <v>2009</v>
      </c>
      <c r="D230" s="12">
        <v>1</v>
      </c>
      <c r="E230" s="8">
        <v>6138470</v>
      </c>
      <c r="F230" s="10">
        <v>13.17</v>
      </c>
      <c r="G230">
        <f t="shared" si="3"/>
        <v>131.70000000000002</v>
      </c>
    </row>
    <row r="231" spans="2:7" x14ac:dyDescent="0.5">
      <c r="B231">
        <v>230</v>
      </c>
      <c r="C231" s="12">
        <v>2009</v>
      </c>
      <c r="D231" s="12">
        <v>2</v>
      </c>
      <c r="E231" s="8">
        <v>5198294</v>
      </c>
      <c r="F231" s="10">
        <v>13.43</v>
      </c>
      <c r="G231">
        <f t="shared" si="3"/>
        <v>134.30000000000001</v>
      </c>
    </row>
    <row r="232" spans="2:7" x14ac:dyDescent="0.5">
      <c r="B232">
        <v>231</v>
      </c>
      <c r="C232" s="12">
        <v>2009</v>
      </c>
      <c r="D232" s="12">
        <v>3</v>
      </c>
      <c r="E232" s="8">
        <v>5180467</v>
      </c>
      <c r="F232" s="10">
        <v>13.27</v>
      </c>
      <c r="G232">
        <f t="shared" si="3"/>
        <v>132.69999999999999</v>
      </c>
    </row>
    <row r="233" spans="2:7" x14ac:dyDescent="0.5">
      <c r="B233">
        <v>232</v>
      </c>
      <c r="C233" s="12">
        <v>2009</v>
      </c>
      <c r="D233" s="12">
        <v>4</v>
      </c>
      <c r="E233" s="8">
        <v>4594479</v>
      </c>
      <c r="F233" s="10">
        <v>12.86</v>
      </c>
      <c r="G233">
        <f t="shared" si="3"/>
        <v>128.6</v>
      </c>
    </row>
    <row r="234" spans="2:7" x14ac:dyDescent="0.5">
      <c r="B234">
        <v>233</v>
      </c>
      <c r="C234" s="12">
        <v>2009</v>
      </c>
      <c r="D234" s="12">
        <v>5</v>
      </c>
      <c r="E234" s="8">
        <v>4659810</v>
      </c>
      <c r="F234" s="10">
        <v>13.15</v>
      </c>
      <c r="G234">
        <f t="shared" si="3"/>
        <v>131.5</v>
      </c>
    </row>
    <row r="235" spans="2:7" x14ac:dyDescent="0.5">
      <c r="B235">
        <v>234</v>
      </c>
      <c r="C235" s="12">
        <v>2009</v>
      </c>
      <c r="D235" s="12">
        <v>6</v>
      </c>
      <c r="E235" s="8">
        <v>5176902</v>
      </c>
      <c r="F235" s="10">
        <v>13.21</v>
      </c>
      <c r="G235">
        <f t="shared" si="3"/>
        <v>132.1</v>
      </c>
    </row>
    <row r="236" spans="2:7" x14ac:dyDescent="0.5">
      <c r="B236">
        <v>235</v>
      </c>
      <c r="C236" s="12">
        <v>2009</v>
      </c>
      <c r="D236" s="12">
        <v>7</v>
      </c>
      <c r="E236" s="8">
        <v>5774996</v>
      </c>
      <c r="F236" s="10">
        <v>13.54</v>
      </c>
      <c r="G236">
        <f t="shared" si="3"/>
        <v>135.4</v>
      </c>
    </row>
    <row r="237" spans="2:7" x14ac:dyDescent="0.5">
      <c r="B237">
        <v>236</v>
      </c>
      <c r="C237" s="12">
        <v>2009</v>
      </c>
      <c r="D237" s="12">
        <v>8</v>
      </c>
      <c r="E237" s="8">
        <v>6177908</v>
      </c>
      <c r="F237" s="10">
        <v>13.42</v>
      </c>
      <c r="G237">
        <f t="shared" si="3"/>
        <v>134.19999999999999</v>
      </c>
    </row>
    <row r="238" spans="2:7" x14ac:dyDescent="0.5">
      <c r="B238">
        <v>237</v>
      </c>
      <c r="C238" s="12">
        <v>2009</v>
      </c>
      <c r="D238" s="12">
        <v>9</v>
      </c>
      <c r="E238" s="8">
        <v>4896730</v>
      </c>
      <c r="F238" s="10">
        <v>13.02</v>
      </c>
      <c r="G238">
        <f t="shared" si="3"/>
        <v>130.19999999999999</v>
      </c>
    </row>
    <row r="239" spans="2:7" x14ac:dyDescent="0.5">
      <c r="B239">
        <v>238</v>
      </c>
      <c r="C239" s="12">
        <v>2009</v>
      </c>
      <c r="D239" s="12">
        <v>10</v>
      </c>
      <c r="E239" s="8">
        <v>4598464</v>
      </c>
      <c r="F239" s="10">
        <v>12.77</v>
      </c>
      <c r="G239">
        <f t="shared" si="3"/>
        <v>127.7</v>
      </c>
    </row>
    <row r="240" spans="2:7" x14ac:dyDescent="0.5">
      <c r="B240">
        <v>239</v>
      </c>
      <c r="C240" s="12">
        <v>2009</v>
      </c>
      <c r="D240" s="12">
        <v>11</v>
      </c>
      <c r="E240" s="8">
        <v>4544171</v>
      </c>
      <c r="F240" s="10">
        <v>12.62</v>
      </c>
      <c r="G240">
        <f t="shared" si="3"/>
        <v>126.19999999999997</v>
      </c>
    </row>
    <row r="241" spans="2:7" x14ac:dyDescent="0.5">
      <c r="B241">
        <v>240</v>
      </c>
      <c r="C241" s="12">
        <v>2009</v>
      </c>
      <c r="D241" s="12">
        <v>12</v>
      </c>
      <c r="E241" s="8">
        <v>5648453</v>
      </c>
      <c r="F241" s="10">
        <v>12.45</v>
      </c>
      <c r="G241">
        <f t="shared" si="3"/>
        <v>124.5</v>
      </c>
    </row>
    <row r="242" spans="2:7" x14ac:dyDescent="0.5">
      <c r="B242">
        <v>241</v>
      </c>
      <c r="C242" s="12">
        <v>2010</v>
      </c>
      <c r="D242" s="12">
        <v>1</v>
      </c>
      <c r="E242" s="8">
        <v>6128757</v>
      </c>
      <c r="F242" s="10">
        <v>12.74</v>
      </c>
      <c r="G242">
        <f t="shared" si="3"/>
        <v>127.40000000000002</v>
      </c>
    </row>
    <row r="243" spans="2:7" x14ac:dyDescent="0.5">
      <c r="B243">
        <v>242</v>
      </c>
      <c r="C243" s="12">
        <v>2010</v>
      </c>
      <c r="D243" s="12">
        <v>2</v>
      </c>
      <c r="E243" s="8">
        <v>5489973</v>
      </c>
      <c r="F243" s="10">
        <v>12.91</v>
      </c>
      <c r="G243">
        <f t="shared" si="3"/>
        <v>129.1</v>
      </c>
    </row>
    <row r="244" spans="2:7" x14ac:dyDescent="0.5">
      <c r="B244">
        <v>243</v>
      </c>
      <c r="C244" s="12">
        <v>2010</v>
      </c>
      <c r="D244" s="12">
        <v>3</v>
      </c>
      <c r="E244" s="8">
        <v>5056547</v>
      </c>
      <c r="F244" s="10">
        <v>12.69</v>
      </c>
      <c r="G244">
        <f t="shared" si="3"/>
        <v>126.89999999999999</v>
      </c>
    </row>
    <row r="245" spans="2:7" x14ac:dyDescent="0.5">
      <c r="B245">
        <v>244</v>
      </c>
      <c r="C245" s="12">
        <v>2010</v>
      </c>
      <c r="D245" s="12">
        <v>4</v>
      </c>
      <c r="E245" s="8">
        <v>4458335</v>
      </c>
      <c r="F245" s="10">
        <v>12.63</v>
      </c>
      <c r="G245">
        <f t="shared" si="3"/>
        <v>126.3</v>
      </c>
    </row>
    <row r="246" spans="2:7" x14ac:dyDescent="0.5">
      <c r="B246">
        <v>245</v>
      </c>
      <c r="C246" s="12">
        <v>2010</v>
      </c>
      <c r="D246" s="12">
        <v>5</v>
      </c>
      <c r="E246" s="8">
        <v>4884561</v>
      </c>
      <c r="F246" s="10">
        <v>12.42</v>
      </c>
      <c r="G246">
        <f t="shared" si="3"/>
        <v>124.2</v>
      </c>
    </row>
    <row r="247" spans="2:7" x14ac:dyDescent="0.5">
      <c r="B247">
        <v>246</v>
      </c>
      <c r="C247" s="12">
        <v>2010</v>
      </c>
      <c r="D247" s="12">
        <v>6</v>
      </c>
      <c r="E247" s="8">
        <v>5928451</v>
      </c>
      <c r="F247" s="10">
        <v>13.14</v>
      </c>
      <c r="G247">
        <f t="shared" si="3"/>
        <v>131.4</v>
      </c>
    </row>
    <row r="248" spans="2:7" x14ac:dyDescent="0.5">
      <c r="B248">
        <v>247</v>
      </c>
      <c r="C248" s="12">
        <v>2010</v>
      </c>
      <c r="D248" s="12">
        <v>7</v>
      </c>
      <c r="E248" s="8">
        <v>6676731</v>
      </c>
      <c r="F248" s="10">
        <v>13.27</v>
      </c>
      <c r="G248">
        <f t="shared" si="3"/>
        <v>132.69999999999999</v>
      </c>
    </row>
    <row r="249" spans="2:7" x14ac:dyDescent="0.5">
      <c r="B249">
        <v>248</v>
      </c>
      <c r="C249" s="12">
        <v>2010</v>
      </c>
      <c r="D249" s="12">
        <v>8</v>
      </c>
      <c r="E249" s="8">
        <v>6350964</v>
      </c>
      <c r="F249" s="10">
        <v>12.94</v>
      </c>
      <c r="G249">
        <f t="shared" si="3"/>
        <v>129.39999999999998</v>
      </c>
    </row>
    <row r="250" spans="2:7" x14ac:dyDescent="0.5">
      <c r="B250">
        <v>249</v>
      </c>
      <c r="C250" s="12">
        <v>2010</v>
      </c>
      <c r="D250" s="12">
        <v>9</v>
      </c>
      <c r="E250" s="8">
        <v>5341101</v>
      </c>
      <c r="F250" s="10">
        <v>12.79</v>
      </c>
      <c r="G250">
        <f t="shared" si="3"/>
        <v>127.89999999999999</v>
      </c>
    </row>
    <row r="251" spans="2:7" x14ac:dyDescent="0.5">
      <c r="B251">
        <v>250</v>
      </c>
      <c r="C251" s="12">
        <v>2010</v>
      </c>
      <c r="D251" s="12">
        <v>10</v>
      </c>
      <c r="E251" s="8">
        <v>4541200</v>
      </c>
      <c r="F251" s="10">
        <v>12.17</v>
      </c>
      <c r="G251">
        <f t="shared" si="3"/>
        <v>121.7</v>
      </c>
    </row>
    <row r="252" spans="2:7" x14ac:dyDescent="0.5">
      <c r="B252">
        <v>251</v>
      </c>
      <c r="C252" s="12">
        <v>2010</v>
      </c>
      <c r="D252" s="12">
        <v>11</v>
      </c>
      <c r="E252" s="8">
        <v>4561044</v>
      </c>
      <c r="F252" s="10">
        <v>12.04</v>
      </c>
      <c r="G252">
        <f t="shared" si="3"/>
        <v>120.39999999999999</v>
      </c>
    </row>
    <row r="253" spans="2:7" x14ac:dyDescent="0.5">
      <c r="B253">
        <v>252</v>
      </c>
      <c r="C253" s="12">
        <v>2010</v>
      </c>
      <c r="D253" s="12">
        <v>12</v>
      </c>
      <c r="E253" s="8">
        <v>5917834</v>
      </c>
      <c r="F253" s="10">
        <v>12.3</v>
      </c>
      <c r="G253">
        <f t="shared" si="3"/>
        <v>123.00000000000001</v>
      </c>
    </row>
    <row r="254" spans="2:7" x14ac:dyDescent="0.5">
      <c r="B254">
        <v>253</v>
      </c>
      <c r="C254" s="12">
        <v>2011</v>
      </c>
      <c r="D254" s="12">
        <v>1</v>
      </c>
      <c r="E254" s="8">
        <v>6247406</v>
      </c>
      <c r="F254" s="10">
        <v>12.13</v>
      </c>
      <c r="G254">
        <f t="shared" si="3"/>
        <v>121.30000000000001</v>
      </c>
    </row>
    <row r="255" spans="2:7" x14ac:dyDescent="0.5">
      <c r="B255">
        <v>254</v>
      </c>
      <c r="C255" s="12">
        <v>2011</v>
      </c>
      <c r="D255" s="12">
        <v>2</v>
      </c>
      <c r="E255" s="8">
        <v>5155310</v>
      </c>
      <c r="F255" s="10">
        <v>12.34</v>
      </c>
      <c r="G255">
        <f t="shared" si="3"/>
        <v>123.39999999999999</v>
      </c>
    </row>
    <row r="256" spans="2:7" x14ac:dyDescent="0.5">
      <c r="B256">
        <v>255</v>
      </c>
      <c r="C256" s="12">
        <v>2011</v>
      </c>
      <c r="D256" s="12">
        <v>3</v>
      </c>
      <c r="E256" s="8">
        <v>5022748</v>
      </c>
      <c r="F256" s="10">
        <v>12.16</v>
      </c>
      <c r="G256">
        <f t="shared" si="3"/>
        <v>121.6</v>
      </c>
    </row>
    <row r="257" spans="2:7" x14ac:dyDescent="0.5">
      <c r="B257">
        <v>256</v>
      </c>
      <c r="C257" s="12">
        <v>2011</v>
      </c>
      <c r="D257" s="12">
        <v>4</v>
      </c>
      <c r="E257" s="8">
        <v>4519328</v>
      </c>
      <c r="F257" s="10">
        <v>12.09</v>
      </c>
      <c r="G257">
        <f t="shared" si="3"/>
        <v>120.89999999999999</v>
      </c>
    </row>
    <row r="258" spans="2:7" x14ac:dyDescent="0.5">
      <c r="B258">
        <v>257</v>
      </c>
      <c r="C258" s="12">
        <v>2011</v>
      </c>
      <c r="D258" s="12">
        <v>5</v>
      </c>
      <c r="E258" s="8">
        <v>4786894</v>
      </c>
      <c r="F258" s="10">
        <v>12.11</v>
      </c>
      <c r="G258">
        <f t="shared" ref="G258:G321" si="4">F258/100*1000</f>
        <v>121.1</v>
      </c>
    </row>
    <row r="259" spans="2:7" x14ac:dyDescent="0.5">
      <c r="B259">
        <v>258</v>
      </c>
      <c r="C259" s="12">
        <v>2011</v>
      </c>
      <c r="D259" s="12">
        <v>6</v>
      </c>
      <c r="E259" s="8">
        <v>5692683</v>
      </c>
      <c r="F259" s="10">
        <v>12.22</v>
      </c>
      <c r="G259">
        <f t="shared" si="4"/>
        <v>122.2</v>
      </c>
    </row>
    <row r="260" spans="2:7" x14ac:dyDescent="0.5">
      <c r="B260">
        <v>259</v>
      </c>
      <c r="C260" s="12">
        <v>2011</v>
      </c>
      <c r="D260" s="12">
        <v>7</v>
      </c>
      <c r="E260" s="8">
        <v>6659572</v>
      </c>
      <c r="F260" s="10">
        <v>12.02</v>
      </c>
      <c r="G260">
        <f t="shared" si="4"/>
        <v>120.2</v>
      </c>
    </row>
    <row r="261" spans="2:7" x14ac:dyDescent="0.5">
      <c r="B261">
        <v>260</v>
      </c>
      <c r="C261" s="12">
        <v>2011</v>
      </c>
      <c r="D261" s="12">
        <v>8</v>
      </c>
      <c r="E261" s="8">
        <v>6098191</v>
      </c>
      <c r="F261" s="10">
        <v>12.05</v>
      </c>
      <c r="G261">
        <f t="shared" si="4"/>
        <v>120.50000000000001</v>
      </c>
    </row>
    <row r="262" spans="2:7" x14ac:dyDescent="0.5">
      <c r="B262">
        <v>261</v>
      </c>
      <c r="C262" s="12">
        <v>2011</v>
      </c>
      <c r="D262" s="12">
        <v>9</v>
      </c>
      <c r="E262" s="8">
        <v>5191751</v>
      </c>
      <c r="F262" s="10">
        <v>11.84</v>
      </c>
      <c r="G262">
        <f t="shared" si="4"/>
        <v>118.4</v>
      </c>
    </row>
    <row r="263" spans="2:7" x14ac:dyDescent="0.5">
      <c r="B263">
        <v>262</v>
      </c>
      <c r="C263" s="12">
        <v>2011</v>
      </c>
      <c r="D263" s="12">
        <v>10</v>
      </c>
      <c r="E263" s="8">
        <v>4524914</v>
      </c>
      <c r="F263" s="10">
        <v>11.47</v>
      </c>
      <c r="G263">
        <f t="shared" si="4"/>
        <v>114.70000000000002</v>
      </c>
    </row>
    <row r="264" spans="2:7" x14ac:dyDescent="0.5">
      <c r="B264">
        <v>263</v>
      </c>
      <c r="C264" s="12">
        <v>2011</v>
      </c>
      <c r="D264" s="12">
        <v>11</v>
      </c>
      <c r="E264" s="8">
        <v>4558511</v>
      </c>
      <c r="F264" s="10">
        <v>11.16</v>
      </c>
      <c r="G264">
        <f t="shared" si="4"/>
        <v>111.60000000000001</v>
      </c>
    </row>
    <row r="265" spans="2:7" x14ac:dyDescent="0.5">
      <c r="B265">
        <v>264</v>
      </c>
      <c r="C265" s="12">
        <v>2011</v>
      </c>
      <c r="D265" s="12">
        <v>12</v>
      </c>
      <c r="E265" s="8">
        <v>5142403</v>
      </c>
      <c r="F265" s="10">
        <v>11.42</v>
      </c>
      <c r="G265">
        <f t="shared" si="4"/>
        <v>114.2</v>
      </c>
    </row>
    <row r="266" spans="2:7" x14ac:dyDescent="0.5">
      <c r="B266">
        <v>265</v>
      </c>
      <c r="C266" s="12">
        <v>2012</v>
      </c>
      <c r="D266" s="12">
        <v>1</v>
      </c>
      <c r="E266" s="8">
        <v>5588359</v>
      </c>
      <c r="F266" s="10">
        <v>11.32</v>
      </c>
      <c r="G266">
        <f t="shared" si="4"/>
        <v>113.2</v>
      </c>
    </row>
    <row r="267" spans="2:7" x14ac:dyDescent="0.5">
      <c r="B267">
        <v>266</v>
      </c>
      <c r="C267" s="12">
        <v>2012</v>
      </c>
      <c r="D267" s="12">
        <v>2</v>
      </c>
      <c r="E267" s="8">
        <v>5061549</v>
      </c>
      <c r="F267" s="10">
        <v>11.31</v>
      </c>
      <c r="G267">
        <f t="shared" si="4"/>
        <v>113.10000000000001</v>
      </c>
    </row>
    <row r="268" spans="2:7" x14ac:dyDescent="0.5">
      <c r="B268">
        <v>267</v>
      </c>
      <c r="C268" s="12">
        <v>2012</v>
      </c>
      <c r="D268" s="12">
        <v>3</v>
      </c>
      <c r="E268" s="8">
        <v>4708475</v>
      </c>
      <c r="F268" s="10">
        <v>11.16</v>
      </c>
      <c r="G268">
        <f t="shared" si="4"/>
        <v>111.60000000000001</v>
      </c>
    </row>
    <row r="269" spans="2:7" x14ac:dyDescent="0.5">
      <c r="B269">
        <v>268</v>
      </c>
      <c r="C269" s="12">
        <v>2012</v>
      </c>
      <c r="D269" s="12">
        <v>4</v>
      </c>
      <c r="E269" s="8">
        <v>4368933</v>
      </c>
      <c r="F269" s="10">
        <v>11.1</v>
      </c>
      <c r="G269">
        <f t="shared" si="4"/>
        <v>111</v>
      </c>
    </row>
    <row r="270" spans="2:7" x14ac:dyDescent="0.5">
      <c r="B270">
        <v>269</v>
      </c>
      <c r="C270" s="12">
        <v>2012</v>
      </c>
      <c r="D270" s="12">
        <v>5</v>
      </c>
      <c r="E270" s="8">
        <v>4757394</v>
      </c>
      <c r="F270" s="10">
        <v>11.07</v>
      </c>
      <c r="G270">
        <f t="shared" si="4"/>
        <v>110.7</v>
      </c>
    </row>
    <row r="271" spans="2:7" x14ac:dyDescent="0.5">
      <c r="B271">
        <v>270</v>
      </c>
      <c r="C271" s="12">
        <v>2012</v>
      </c>
      <c r="D271" s="12">
        <v>6</v>
      </c>
      <c r="E271" s="8">
        <v>5418546</v>
      </c>
      <c r="F271" s="10">
        <v>11.4</v>
      </c>
      <c r="G271">
        <f t="shared" si="4"/>
        <v>114</v>
      </c>
    </row>
    <row r="272" spans="2:7" x14ac:dyDescent="0.5">
      <c r="B272">
        <v>271</v>
      </c>
      <c r="C272" s="12">
        <v>2012</v>
      </c>
      <c r="D272" s="12">
        <v>7</v>
      </c>
      <c r="E272" s="8">
        <v>6517657</v>
      </c>
      <c r="F272" s="10">
        <v>11.46</v>
      </c>
      <c r="G272">
        <f t="shared" si="4"/>
        <v>114.60000000000001</v>
      </c>
    </row>
    <row r="273" spans="2:7" x14ac:dyDescent="0.5">
      <c r="B273">
        <v>272</v>
      </c>
      <c r="C273" s="12">
        <v>2012</v>
      </c>
      <c r="D273" s="12">
        <v>8</v>
      </c>
      <c r="E273" s="8">
        <v>6089269</v>
      </c>
      <c r="F273" s="10">
        <v>11.53</v>
      </c>
      <c r="G273">
        <f t="shared" si="4"/>
        <v>115.3</v>
      </c>
    </row>
    <row r="274" spans="2:7" x14ac:dyDescent="0.5">
      <c r="B274">
        <v>273</v>
      </c>
      <c r="C274" s="12">
        <v>2012</v>
      </c>
      <c r="D274" s="12">
        <v>9</v>
      </c>
      <c r="E274" s="8">
        <v>5045543</v>
      </c>
      <c r="F274" s="10">
        <v>11.42</v>
      </c>
      <c r="G274">
        <f t="shared" si="4"/>
        <v>114.2</v>
      </c>
    </row>
    <row r="275" spans="2:7" x14ac:dyDescent="0.5">
      <c r="B275">
        <v>274</v>
      </c>
      <c r="C275" s="12">
        <v>2012</v>
      </c>
      <c r="D275" s="12">
        <v>10</v>
      </c>
      <c r="E275" s="8">
        <v>4452722</v>
      </c>
      <c r="F275" s="10">
        <v>11.31</v>
      </c>
      <c r="G275">
        <f t="shared" si="4"/>
        <v>113.10000000000001</v>
      </c>
    </row>
    <row r="276" spans="2:7" x14ac:dyDescent="0.5">
      <c r="B276">
        <v>275</v>
      </c>
      <c r="C276" s="12">
        <v>2012</v>
      </c>
      <c r="D276" s="12">
        <v>11</v>
      </c>
      <c r="E276" s="8">
        <v>4672407</v>
      </c>
      <c r="F276" s="10">
        <v>10.88</v>
      </c>
      <c r="G276">
        <f t="shared" si="4"/>
        <v>108.80000000000001</v>
      </c>
    </row>
    <row r="277" spans="2:7" x14ac:dyDescent="0.5">
      <c r="B277">
        <v>276</v>
      </c>
      <c r="C277" s="12">
        <v>2012</v>
      </c>
      <c r="D277" s="12">
        <v>12</v>
      </c>
      <c r="E277" s="8">
        <v>5132700</v>
      </c>
      <c r="F277" s="10">
        <v>11.25</v>
      </c>
      <c r="G277">
        <f t="shared" si="4"/>
        <v>112.5</v>
      </c>
    </row>
    <row r="278" spans="2:7" x14ac:dyDescent="0.5">
      <c r="B278">
        <v>277</v>
      </c>
      <c r="C278" s="13">
        <v>2013</v>
      </c>
      <c r="D278" s="13">
        <v>1</v>
      </c>
      <c r="E278" s="9">
        <v>5745344</v>
      </c>
      <c r="F278" s="11">
        <v>11.22</v>
      </c>
      <c r="G278">
        <f t="shared" si="4"/>
        <v>112.2</v>
      </c>
    </row>
    <row r="279" spans="2:7" x14ac:dyDescent="0.5">
      <c r="B279">
        <v>278</v>
      </c>
      <c r="C279" s="13">
        <v>2013</v>
      </c>
      <c r="D279" s="13">
        <v>2</v>
      </c>
      <c r="E279" s="9">
        <v>5169554.3</v>
      </c>
      <c r="F279" s="11">
        <v>11.27</v>
      </c>
      <c r="G279">
        <f t="shared" si="4"/>
        <v>112.69999999999999</v>
      </c>
    </row>
    <row r="280" spans="2:7" x14ac:dyDescent="0.5">
      <c r="B280">
        <v>279</v>
      </c>
      <c r="C280" s="13">
        <v>2013</v>
      </c>
      <c r="D280" s="13">
        <v>3</v>
      </c>
      <c r="E280" s="9">
        <v>5167745.0999999996</v>
      </c>
      <c r="F280" s="11">
        <v>11.19</v>
      </c>
      <c r="G280">
        <f t="shared" si="4"/>
        <v>111.9</v>
      </c>
    </row>
    <row r="281" spans="2:7" x14ac:dyDescent="0.5">
      <c r="B281">
        <v>280</v>
      </c>
      <c r="C281" s="13">
        <v>2013</v>
      </c>
      <c r="D281" s="13">
        <v>4</v>
      </c>
      <c r="E281" s="9">
        <v>4321895.4000000004</v>
      </c>
      <c r="F281" s="11">
        <v>11.16</v>
      </c>
      <c r="G281">
        <f t="shared" si="4"/>
        <v>111.60000000000001</v>
      </c>
    </row>
    <row r="282" spans="2:7" x14ac:dyDescent="0.5">
      <c r="B282">
        <v>281</v>
      </c>
      <c r="C282" s="13">
        <v>2013</v>
      </c>
      <c r="D282" s="13">
        <v>5</v>
      </c>
      <c r="E282" s="9">
        <v>4684408.7</v>
      </c>
      <c r="F282" s="11">
        <v>11.15</v>
      </c>
      <c r="G282">
        <f t="shared" si="4"/>
        <v>111.5</v>
      </c>
    </row>
    <row r="283" spans="2:7" x14ac:dyDescent="0.5">
      <c r="B283">
        <v>282</v>
      </c>
      <c r="C283" s="13">
        <v>2013</v>
      </c>
      <c r="D283" s="13">
        <v>6</v>
      </c>
      <c r="E283" s="9">
        <v>5372324.9000000004</v>
      </c>
      <c r="F283" s="11">
        <v>11.97</v>
      </c>
      <c r="G283">
        <f t="shared" si="4"/>
        <v>119.7</v>
      </c>
    </row>
    <row r="284" spans="2:7" x14ac:dyDescent="0.5">
      <c r="B284">
        <v>283</v>
      </c>
      <c r="C284" s="13">
        <v>2013</v>
      </c>
      <c r="D284" s="13">
        <v>7</v>
      </c>
      <c r="E284" s="9">
        <v>6259415.9000000004</v>
      </c>
      <c r="F284" s="11">
        <v>12.02</v>
      </c>
      <c r="G284">
        <f t="shared" si="4"/>
        <v>120.2</v>
      </c>
    </row>
    <row r="285" spans="2:7" x14ac:dyDescent="0.5">
      <c r="B285">
        <v>284</v>
      </c>
      <c r="C285" s="13">
        <v>2013</v>
      </c>
      <c r="D285" s="13">
        <v>8</v>
      </c>
      <c r="E285" s="9">
        <v>5608855.4000000004</v>
      </c>
      <c r="F285" s="11">
        <v>12.22</v>
      </c>
      <c r="G285">
        <f t="shared" si="4"/>
        <v>122.2</v>
      </c>
    </row>
    <row r="286" spans="2:7" x14ac:dyDescent="0.5">
      <c r="B286">
        <v>285</v>
      </c>
      <c r="C286" s="13">
        <v>2013</v>
      </c>
      <c r="D286" s="13">
        <v>9</v>
      </c>
      <c r="E286" s="9">
        <v>4821494.5</v>
      </c>
      <c r="F286" s="11">
        <v>12.1</v>
      </c>
      <c r="G286">
        <f t="shared" si="4"/>
        <v>121</v>
      </c>
    </row>
    <row r="287" spans="2:7" x14ac:dyDescent="0.5">
      <c r="B287">
        <v>286</v>
      </c>
      <c r="C287" s="13">
        <v>2013</v>
      </c>
      <c r="D287" s="13">
        <v>10</v>
      </c>
      <c r="E287" s="9">
        <v>4489652.5</v>
      </c>
      <c r="F287" s="11">
        <v>11.87</v>
      </c>
      <c r="G287">
        <f t="shared" si="4"/>
        <v>118.69999999999999</v>
      </c>
    </row>
    <row r="288" spans="2:7" x14ac:dyDescent="0.5">
      <c r="B288">
        <v>287</v>
      </c>
      <c r="C288" s="13">
        <v>2013</v>
      </c>
      <c r="D288" s="13">
        <v>11</v>
      </c>
      <c r="E288" s="9">
        <v>4684393</v>
      </c>
      <c r="F288" s="11">
        <v>11.62</v>
      </c>
      <c r="G288">
        <f t="shared" si="4"/>
        <v>116.2</v>
      </c>
    </row>
    <row r="289" spans="2:10" x14ac:dyDescent="0.5">
      <c r="B289">
        <v>288</v>
      </c>
      <c r="C289" s="13">
        <v>2013</v>
      </c>
      <c r="D289" s="13">
        <v>12</v>
      </c>
      <c r="E289" s="9">
        <v>5574394.2999999998</v>
      </c>
      <c r="F289" s="11">
        <v>11.91</v>
      </c>
      <c r="G289">
        <f t="shared" si="4"/>
        <v>119.1</v>
      </c>
    </row>
    <row r="290" spans="2:10" x14ac:dyDescent="0.5">
      <c r="B290">
        <v>289</v>
      </c>
      <c r="C290" s="13">
        <v>2014</v>
      </c>
      <c r="D290" s="13">
        <v>1</v>
      </c>
      <c r="E290" s="9">
        <v>6278410.7999999998</v>
      </c>
      <c r="F290" s="11">
        <v>12.1</v>
      </c>
      <c r="G290">
        <f t="shared" si="4"/>
        <v>121</v>
      </c>
      <c r="I290" s="1"/>
      <c r="J290" s="17"/>
    </row>
    <row r="291" spans="2:10" x14ac:dyDescent="0.5">
      <c r="B291">
        <v>290</v>
      </c>
      <c r="C291" s="13">
        <v>2014</v>
      </c>
      <c r="D291" s="13">
        <v>2</v>
      </c>
      <c r="E291" s="9">
        <v>5289853</v>
      </c>
      <c r="F291" s="11">
        <v>12.63</v>
      </c>
      <c r="G291">
        <f t="shared" si="4"/>
        <v>126.3</v>
      </c>
    </row>
    <row r="292" spans="2:10" x14ac:dyDescent="0.5">
      <c r="B292">
        <v>291</v>
      </c>
      <c r="C292" s="13">
        <v>2014</v>
      </c>
      <c r="D292" s="13">
        <v>3</v>
      </c>
      <c r="E292" s="9">
        <v>5376795.7999999998</v>
      </c>
      <c r="F292" s="11">
        <v>12.31</v>
      </c>
      <c r="G292">
        <f t="shared" si="4"/>
        <v>123.1</v>
      </c>
      <c r="I292" s="18"/>
    </row>
    <row r="293" spans="2:10" x14ac:dyDescent="0.5">
      <c r="B293">
        <v>292</v>
      </c>
      <c r="C293" s="13">
        <v>2014</v>
      </c>
      <c r="D293" s="13">
        <v>4</v>
      </c>
      <c r="E293" s="9">
        <v>4413568</v>
      </c>
      <c r="F293" s="11">
        <v>12.05</v>
      </c>
      <c r="G293">
        <f t="shared" si="4"/>
        <v>120.50000000000001</v>
      </c>
    </row>
    <row r="294" spans="2:10" x14ac:dyDescent="0.5">
      <c r="B294">
        <v>293</v>
      </c>
      <c r="C294" s="13">
        <v>2014</v>
      </c>
      <c r="D294" s="13">
        <v>5</v>
      </c>
      <c r="E294" s="9">
        <v>4611396.9000000004</v>
      </c>
      <c r="F294" s="11">
        <v>11.76</v>
      </c>
      <c r="G294">
        <f t="shared" si="4"/>
        <v>117.6</v>
      </c>
    </row>
    <row r="295" spans="2:10" x14ac:dyDescent="0.5">
      <c r="B295">
        <v>294</v>
      </c>
      <c r="C295" s="13">
        <v>2014</v>
      </c>
      <c r="D295" s="13">
        <v>6</v>
      </c>
      <c r="E295" s="9">
        <v>5330855.2</v>
      </c>
      <c r="F295" s="11">
        <v>11.79</v>
      </c>
      <c r="G295">
        <f t="shared" si="4"/>
        <v>117.89999999999999</v>
      </c>
    </row>
    <row r="296" spans="2:10" x14ac:dyDescent="0.5">
      <c r="B296">
        <v>295</v>
      </c>
      <c r="C296" s="13">
        <v>2014</v>
      </c>
      <c r="D296" s="13">
        <v>7</v>
      </c>
      <c r="E296" s="9">
        <v>5804929.0999999996</v>
      </c>
      <c r="F296" s="11">
        <v>11.81</v>
      </c>
      <c r="G296">
        <f t="shared" si="4"/>
        <v>118.10000000000001</v>
      </c>
    </row>
    <row r="297" spans="2:10" x14ac:dyDescent="0.5">
      <c r="B297">
        <v>296</v>
      </c>
      <c r="C297" s="13">
        <v>2014</v>
      </c>
      <c r="D297" s="13">
        <v>8</v>
      </c>
      <c r="E297" s="9">
        <v>5409938.2999999998</v>
      </c>
      <c r="F297" s="11">
        <v>11.69</v>
      </c>
      <c r="G297">
        <f t="shared" si="4"/>
        <v>116.89999999999999</v>
      </c>
    </row>
    <row r="298" spans="2:10" x14ac:dyDescent="0.5">
      <c r="B298">
        <v>297</v>
      </c>
      <c r="C298" s="13">
        <v>2014</v>
      </c>
      <c r="D298" s="13">
        <v>9</v>
      </c>
      <c r="E298" s="9">
        <v>4818060.3</v>
      </c>
      <c r="F298" s="11">
        <v>14.42</v>
      </c>
      <c r="G298">
        <f t="shared" si="4"/>
        <v>144.19999999999999</v>
      </c>
    </row>
    <row r="299" spans="2:10" x14ac:dyDescent="0.5">
      <c r="B299">
        <v>298</v>
      </c>
      <c r="C299" s="13">
        <v>2014</v>
      </c>
      <c r="D299" s="13">
        <v>10</v>
      </c>
      <c r="E299" s="9">
        <v>4306528.5</v>
      </c>
      <c r="F299" s="11">
        <v>11.55</v>
      </c>
      <c r="G299">
        <f t="shared" si="4"/>
        <v>115.5</v>
      </c>
    </row>
    <row r="300" spans="2:10" x14ac:dyDescent="0.5">
      <c r="B300">
        <v>299</v>
      </c>
      <c r="C300" s="13">
        <v>2014</v>
      </c>
      <c r="D300" s="13">
        <v>11</v>
      </c>
      <c r="E300" s="9">
        <v>4769572.7</v>
      </c>
      <c r="F300" s="11">
        <v>11.44</v>
      </c>
      <c r="G300">
        <f t="shared" si="4"/>
        <v>114.4</v>
      </c>
    </row>
    <row r="301" spans="2:10" x14ac:dyDescent="0.5">
      <c r="B301">
        <v>300</v>
      </c>
      <c r="C301" s="13">
        <v>2014</v>
      </c>
      <c r="D301" s="13">
        <v>12</v>
      </c>
      <c r="E301" s="9">
        <v>5273960.5999999996</v>
      </c>
      <c r="F301" s="11">
        <v>11.69</v>
      </c>
      <c r="G301">
        <f t="shared" si="4"/>
        <v>116.89999999999999</v>
      </c>
    </row>
    <row r="302" spans="2:10" x14ac:dyDescent="0.5">
      <c r="B302">
        <v>301</v>
      </c>
      <c r="C302" s="12">
        <v>2015</v>
      </c>
      <c r="D302" s="12">
        <v>1</v>
      </c>
      <c r="E302" s="8">
        <v>6089868.0999999996</v>
      </c>
      <c r="F302" s="10">
        <v>12</v>
      </c>
      <c r="G302">
        <f t="shared" si="4"/>
        <v>120</v>
      </c>
    </row>
    <row r="303" spans="2:10" x14ac:dyDescent="0.5">
      <c r="B303">
        <v>302</v>
      </c>
      <c r="C303" s="12">
        <v>2015</v>
      </c>
      <c r="D303" s="12">
        <v>2</v>
      </c>
      <c r="E303" s="8">
        <v>5938060.2000000002</v>
      </c>
      <c r="F303" s="10">
        <v>12.11</v>
      </c>
      <c r="G303">
        <f t="shared" si="4"/>
        <v>121.1</v>
      </c>
    </row>
    <row r="304" spans="2:10" x14ac:dyDescent="0.5">
      <c r="B304">
        <v>303</v>
      </c>
      <c r="C304" s="12">
        <v>2015</v>
      </c>
      <c r="D304" s="12">
        <v>3</v>
      </c>
      <c r="E304" s="8">
        <v>5312996.4000000004</v>
      </c>
      <c r="F304" s="10">
        <v>12.19</v>
      </c>
      <c r="G304">
        <f t="shared" si="4"/>
        <v>121.89999999999999</v>
      </c>
    </row>
    <row r="305" spans="2:7" x14ac:dyDescent="0.5">
      <c r="B305">
        <v>304</v>
      </c>
      <c r="C305" s="12">
        <v>2015</v>
      </c>
      <c r="D305" s="12">
        <v>4</v>
      </c>
      <c r="E305" s="8">
        <v>4251807.0999999996</v>
      </c>
      <c r="F305" s="10">
        <v>12.03</v>
      </c>
      <c r="G305">
        <f t="shared" si="4"/>
        <v>120.3</v>
      </c>
    </row>
    <row r="306" spans="2:7" x14ac:dyDescent="0.5">
      <c r="B306">
        <v>305</v>
      </c>
      <c r="C306" s="12">
        <v>2015</v>
      </c>
      <c r="D306" s="12">
        <v>5</v>
      </c>
      <c r="E306" s="8">
        <v>4856576.7</v>
      </c>
      <c r="F306" s="10">
        <v>11.7</v>
      </c>
      <c r="G306">
        <f t="shared" si="4"/>
        <v>117</v>
      </c>
    </row>
    <row r="307" spans="2:7" x14ac:dyDescent="0.5">
      <c r="B307">
        <v>306</v>
      </c>
      <c r="C307" s="12">
        <v>2015</v>
      </c>
      <c r="D307" s="12">
        <v>6</v>
      </c>
      <c r="E307" s="8">
        <v>5155159.7</v>
      </c>
      <c r="F307" s="10">
        <v>12.28</v>
      </c>
      <c r="G307">
        <f t="shared" si="4"/>
        <v>122.8</v>
      </c>
    </row>
    <row r="308" spans="2:7" x14ac:dyDescent="0.5">
      <c r="B308">
        <v>307</v>
      </c>
      <c r="C308" s="12">
        <v>2015</v>
      </c>
      <c r="D308" s="12">
        <v>7</v>
      </c>
      <c r="E308" s="8">
        <v>5973340.0999999996</v>
      </c>
      <c r="F308" s="10">
        <v>12.07</v>
      </c>
      <c r="G308">
        <f t="shared" si="4"/>
        <v>120.7</v>
      </c>
    </row>
    <row r="309" spans="2:7" x14ac:dyDescent="0.5">
      <c r="B309">
        <v>308</v>
      </c>
      <c r="C309" s="12">
        <v>2015</v>
      </c>
      <c r="D309" s="12">
        <v>8</v>
      </c>
      <c r="E309" s="8">
        <v>5743723.2999999998</v>
      </c>
      <c r="F309" s="10">
        <v>12.17</v>
      </c>
      <c r="G309">
        <f t="shared" si="4"/>
        <v>121.7</v>
      </c>
    </row>
    <row r="310" spans="2:7" x14ac:dyDescent="0.5">
      <c r="B310">
        <v>309</v>
      </c>
      <c r="C310" s="12">
        <v>2015</v>
      </c>
      <c r="D310" s="12">
        <v>9</v>
      </c>
      <c r="E310" s="8">
        <v>4932730.4000000004</v>
      </c>
      <c r="F310" s="10">
        <v>11.9</v>
      </c>
      <c r="G310">
        <f t="shared" si="4"/>
        <v>119.00000000000001</v>
      </c>
    </row>
    <row r="311" spans="2:7" x14ac:dyDescent="0.5">
      <c r="B311">
        <v>310</v>
      </c>
      <c r="C311" s="12">
        <v>2015</v>
      </c>
      <c r="D311" s="12">
        <v>10</v>
      </c>
      <c r="E311" s="8">
        <v>4315878.7</v>
      </c>
      <c r="F311" s="10">
        <v>12.19</v>
      </c>
      <c r="G311">
        <f t="shared" si="4"/>
        <v>121.89999999999999</v>
      </c>
    </row>
    <row r="312" spans="2:7" x14ac:dyDescent="0.5">
      <c r="B312">
        <v>311</v>
      </c>
      <c r="C312" s="12">
        <v>2015</v>
      </c>
      <c r="D312" s="12">
        <v>11</v>
      </c>
      <c r="E312" s="8">
        <v>4528180.4000000004</v>
      </c>
      <c r="F312" s="10">
        <v>12</v>
      </c>
      <c r="G312">
        <f t="shared" si="4"/>
        <v>120</v>
      </c>
    </row>
    <row r="313" spans="2:7" x14ac:dyDescent="0.5">
      <c r="B313">
        <v>312</v>
      </c>
      <c r="C313" s="12">
        <v>2015</v>
      </c>
      <c r="D313" s="12">
        <v>12</v>
      </c>
      <c r="E313" s="8">
        <v>4683398</v>
      </c>
      <c r="F313" s="10">
        <v>12.2</v>
      </c>
      <c r="G313">
        <f t="shared" si="4"/>
        <v>122</v>
      </c>
    </row>
    <row r="314" spans="2:7" x14ac:dyDescent="0.5">
      <c r="B314">
        <v>313</v>
      </c>
      <c r="C314" s="12">
        <v>2016</v>
      </c>
      <c r="D314" s="12">
        <v>1</v>
      </c>
      <c r="E314" s="8">
        <v>5706555.4000000004</v>
      </c>
      <c r="F314" s="10">
        <v>12.33</v>
      </c>
      <c r="G314">
        <f t="shared" si="4"/>
        <v>123.30000000000001</v>
      </c>
    </row>
    <row r="315" spans="2:7" x14ac:dyDescent="0.5">
      <c r="B315">
        <v>314</v>
      </c>
      <c r="C315" s="12">
        <v>2016</v>
      </c>
      <c r="D315" s="12">
        <v>2</v>
      </c>
      <c r="E315" s="8">
        <v>5282152.4000000004</v>
      </c>
      <c r="F315" s="10">
        <v>12.24</v>
      </c>
      <c r="G315">
        <f t="shared" si="4"/>
        <v>122.4</v>
      </c>
    </row>
    <row r="316" spans="2:7" x14ac:dyDescent="0.5">
      <c r="B316">
        <v>315</v>
      </c>
      <c r="C316" s="12">
        <v>2016</v>
      </c>
      <c r="D316" s="12">
        <v>3</v>
      </c>
      <c r="E316" s="8">
        <v>4795845.5</v>
      </c>
      <c r="F316" s="10">
        <v>12.25</v>
      </c>
      <c r="G316">
        <f t="shared" si="4"/>
        <v>122.5</v>
      </c>
    </row>
    <row r="317" spans="2:7" x14ac:dyDescent="0.5">
      <c r="B317">
        <v>316</v>
      </c>
      <c r="C317" s="12">
        <v>2016</v>
      </c>
      <c r="D317" s="12">
        <v>4</v>
      </c>
      <c r="E317" s="8">
        <v>4158706.3</v>
      </c>
      <c r="F317" s="10">
        <v>12.14</v>
      </c>
      <c r="G317">
        <f t="shared" si="4"/>
        <v>121.4</v>
      </c>
    </row>
    <row r="318" spans="2:7" x14ac:dyDescent="0.5">
      <c r="B318">
        <v>317</v>
      </c>
      <c r="C318" s="12">
        <v>2016</v>
      </c>
      <c r="D318" s="12">
        <v>5</v>
      </c>
      <c r="E318" s="8">
        <v>4406333.9000000004</v>
      </c>
      <c r="F318" s="10">
        <v>12.24</v>
      </c>
      <c r="G318">
        <f t="shared" si="4"/>
        <v>122.4</v>
      </c>
    </row>
    <row r="319" spans="2:7" x14ac:dyDescent="0.5">
      <c r="B319">
        <v>318</v>
      </c>
      <c r="C319" s="12">
        <v>2016</v>
      </c>
      <c r="D319" s="12">
        <v>6</v>
      </c>
      <c r="E319" s="8">
        <v>5140953.2</v>
      </c>
      <c r="F319" s="10">
        <v>12.33</v>
      </c>
      <c r="G319">
        <f t="shared" si="4"/>
        <v>123.30000000000001</v>
      </c>
    </row>
    <row r="320" spans="2:7" x14ac:dyDescent="0.5">
      <c r="B320">
        <v>319</v>
      </c>
      <c r="C320" s="12">
        <v>2016</v>
      </c>
      <c r="D320" s="12">
        <v>7</v>
      </c>
      <c r="E320" s="8">
        <v>6246404</v>
      </c>
      <c r="F320" s="10">
        <v>12.14</v>
      </c>
      <c r="G320">
        <f t="shared" si="4"/>
        <v>121.4</v>
      </c>
    </row>
    <row r="321" spans="2:7" x14ac:dyDescent="0.5">
      <c r="B321">
        <v>320</v>
      </c>
      <c r="C321" s="12">
        <v>2016</v>
      </c>
      <c r="D321" s="12">
        <v>8</v>
      </c>
      <c r="E321" s="8">
        <v>6374043</v>
      </c>
      <c r="F321" s="10">
        <v>11.99</v>
      </c>
      <c r="G321">
        <f t="shared" si="4"/>
        <v>119.9</v>
      </c>
    </row>
    <row r="322" spans="2:7" x14ac:dyDescent="0.5">
      <c r="B322">
        <v>321</v>
      </c>
      <c r="C322" s="12">
        <v>2016</v>
      </c>
      <c r="D322" s="12">
        <v>9</v>
      </c>
      <c r="E322" s="8">
        <v>5202738.5999999996</v>
      </c>
      <c r="F322" s="10">
        <v>12.04</v>
      </c>
      <c r="G322">
        <f t="shared" ref="G322:G385" si="5">F322/100*1000</f>
        <v>120.39999999999999</v>
      </c>
    </row>
  </sheetData>
  <pageMargins left="0.75" right="0.75" top="1" bottom="1" header="0.5" footer="0.5"/>
  <pageSetup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7" sqref="A27"/>
    </sheetView>
  </sheetViews>
  <sheetFormatPr defaultColWidth="11" defaultRowHeight="15.75" x14ac:dyDescent="0.5"/>
  <cols>
    <col min="3" max="3" width="12.8125" bestFit="1" customWidth="1"/>
    <col min="7" max="7" width="12.8125" bestFit="1" customWidth="1"/>
  </cols>
  <sheetData>
    <row r="1" spans="1:7" x14ac:dyDescent="0.5">
      <c r="B1" t="s">
        <v>95</v>
      </c>
      <c r="C1" t="s">
        <v>100</v>
      </c>
      <c r="D1" t="s">
        <v>88</v>
      </c>
    </row>
    <row r="2" spans="1:7" x14ac:dyDescent="0.5">
      <c r="A2" t="s">
        <v>94</v>
      </c>
      <c r="B2">
        <f>C2*1000000</f>
        <v>4818060</v>
      </c>
      <c r="C2">
        <v>4.81806</v>
      </c>
      <c r="D2">
        <v>144.19999999999999</v>
      </c>
      <c r="F2" t="s">
        <v>120</v>
      </c>
      <c r="G2">
        <f>(D2-D4)/(C2-C4)</f>
        <v>-54.177050601365245</v>
      </c>
    </row>
    <row r="3" spans="1:7" x14ac:dyDescent="0.5">
      <c r="F3" t="s">
        <v>121</v>
      </c>
      <c r="G3">
        <f>D2-G2*C2</f>
        <v>405.2282804204138</v>
      </c>
    </row>
    <row r="4" spans="1:7" x14ac:dyDescent="0.5">
      <c r="A4" t="s">
        <v>96</v>
      </c>
      <c r="B4">
        <f>C4*1000000</f>
        <v>5602525</v>
      </c>
      <c r="C4">
        <v>5.602525</v>
      </c>
      <c r="D4">
        <v>101.7</v>
      </c>
    </row>
    <row r="5" spans="1:7" x14ac:dyDescent="0.5">
      <c r="A5" t="s">
        <v>97</v>
      </c>
      <c r="B5">
        <f>C5*1000000</f>
        <v>5833935</v>
      </c>
      <c r="C5">
        <v>5.8339350000000003</v>
      </c>
      <c r="D5">
        <v>101.8</v>
      </c>
      <c r="F5" t="s">
        <v>122</v>
      </c>
      <c r="G5">
        <f>(D2-D5)/(C2-C5)</f>
        <v>-41.737418481604507</v>
      </c>
    </row>
    <row r="6" spans="1:7" x14ac:dyDescent="0.5">
      <c r="F6" t="s">
        <v>123</v>
      </c>
      <c r="G6">
        <f>D2-G5*C2</f>
        <v>345.29338648947942</v>
      </c>
    </row>
    <row r="7" spans="1:7" x14ac:dyDescent="0.5">
      <c r="A7" t="s">
        <v>98</v>
      </c>
      <c r="B7">
        <f>C7*1000000</f>
        <v>6676371</v>
      </c>
      <c r="C7">
        <v>6.6763709999999996</v>
      </c>
      <c r="D7">
        <v>132.69999999999999</v>
      </c>
    </row>
    <row r="8" spans="1:7" x14ac:dyDescent="0.5">
      <c r="A8" t="s">
        <v>99</v>
      </c>
      <c r="B8">
        <f>C8*1000000</f>
        <v>4251807</v>
      </c>
      <c r="C8">
        <v>4.2518070000000003</v>
      </c>
      <c r="D8">
        <v>120.3</v>
      </c>
      <c r="F8" t="s">
        <v>124</v>
      </c>
      <c r="G8">
        <f>(D2-D4)/(B2-B4)</f>
        <v>-5.4177050601365241E-5</v>
      </c>
    </row>
    <row r="9" spans="1:7" x14ac:dyDescent="0.5">
      <c r="F9" t="s">
        <v>125</v>
      </c>
      <c r="G9">
        <f>D2-G8*B2</f>
        <v>405.2282804204138</v>
      </c>
    </row>
    <row r="13" spans="1:7" x14ac:dyDescent="0.5">
      <c r="A13" s="9">
        <v>6278410.7999999998</v>
      </c>
      <c r="B13" s="11">
        <v>12.1</v>
      </c>
      <c r="C13">
        <f t="shared" ref="C13:C24" si="0">B13/100*1000</f>
        <v>121</v>
      </c>
      <c r="E13" s="9"/>
      <c r="F13" s="11"/>
    </row>
    <row r="14" spans="1:7" x14ac:dyDescent="0.5">
      <c r="A14" s="9">
        <v>5289853</v>
      </c>
      <c r="B14" s="11">
        <v>12.63</v>
      </c>
      <c r="C14">
        <f t="shared" si="0"/>
        <v>126.3</v>
      </c>
    </row>
    <row r="15" spans="1:7" x14ac:dyDescent="0.5">
      <c r="A15" s="9">
        <v>5376795.7999999998</v>
      </c>
      <c r="B15" s="11">
        <v>12.31</v>
      </c>
      <c r="C15">
        <f t="shared" si="0"/>
        <v>123.1</v>
      </c>
    </row>
    <row r="16" spans="1:7" x14ac:dyDescent="0.5">
      <c r="A16" s="9">
        <v>4413568</v>
      </c>
      <c r="B16" s="11">
        <v>12.05</v>
      </c>
      <c r="C16">
        <f t="shared" si="0"/>
        <v>120.50000000000001</v>
      </c>
    </row>
    <row r="17" spans="1:3" x14ac:dyDescent="0.5">
      <c r="A17" s="9">
        <v>4611396.9000000004</v>
      </c>
      <c r="B17" s="11">
        <v>11.76</v>
      </c>
      <c r="C17">
        <f t="shared" si="0"/>
        <v>117.6</v>
      </c>
    </row>
    <row r="18" spans="1:3" x14ac:dyDescent="0.5">
      <c r="A18" s="9">
        <v>5330855.2</v>
      </c>
      <c r="B18" s="11">
        <v>11.79</v>
      </c>
      <c r="C18">
        <f t="shared" si="0"/>
        <v>117.89999999999999</v>
      </c>
    </row>
    <row r="19" spans="1:3" x14ac:dyDescent="0.5">
      <c r="A19" s="9">
        <v>5804929.0999999996</v>
      </c>
      <c r="B19" s="11">
        <v>11.81</v>
      </c>
      <c r="C19">
        <f t="shared" si="0"/>
        <v>118.10000000000001</v>
      </c>
    </row>
    <row r="20" spans="1:3" x14ac:dyDescent="0.5">
      <c r="A20" s="9">
        <v>5409938.2999999998</v>
      </c>
      <c r="B20" s="11">
        <v>11.69</v>
      </c>
      <c r="C20">
        <f t="shared" si="0"/>
        <v>116.89999999999999</v>
      </c>
    </row>
    <row r="21" spans="1:3" x14ac:dyDescent="0.5">
      <c r="A21" s="9">
        <v>4818060.3</v>
      </c>
      <c r="B21" s="11">
        <v>14.42</v>
      </c>
      <c r="C21">
        <f t="shared" si="0"/>
        <v>144.19999999999999</v>
      </c>
    </row>
    <row r="22" spans="1:3" x14ac:dyDescent="0.5">
      <c r="A22" s="9">
        <v>4306528.5</v>
      </c>
      <c r="B22" s="11">
        <v>11.55</v>
      </c>
      <c r="C22">
        <f t="shared" si="0"/>
        <v>115.5</v>
      </c>
    </row>
    <row r="23" spans="1:3" x14ac:dyDescent="0.5">
      <c r="A23" s="9">
        <v>4769572.7</v>
      </c>
      <c r="B23" s="11">
        <v>11.44</v>
      </c>
      <c r="C23">
        <f t="shared" si="0"/>
        <v>114.4</v>
      </c>
    </row>
    <row r="24" spans="1:3" x14ac:dyDescent="0.5">
      <c r="A24" s="9">
        <v>5273960.5999999996</v>
      </c>
      <c r="B24" s="11">
        <v>11.69</v>
      </c>
      <c r="C24">
        <f t="shared" si="0"/>
        <v>116.89999999999999</v>
      </c>
    </row>
    <row r="26" spans="1:3" x14ac:dyDescent="0.5">
      <c r="A26" s="1"/>
    </row>
    <row r="27" spans="1:3" x14ac:dyDescent="0.5">
      <c r="A27" s="1"/>
    </row>
    <row r="29" spans="1:3" x14ac:dyDescent="0.5">
      <c r="A2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Tokio Nakamoto</dc:creator>
  <cp:lastModifiedBy>Matan Grossmann</cp:lastModifiedBy>
  <dcterms:created xsi:type="dcterms:W3CDTF">2016-12-01T06:31:19Z</dcterms:created>
  <dcterms:modified xsi:type="dcterms:W3CDTF">2016-12-06T18:49:44Z</dcterms:modified>
</cp:coreProperties>
</file>