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ybub\Dropbox\PC\Desktop\"/>
    </mc:Choice>
  </mc:AlternateContent>
  <xr:revisionPtr revIDLastSave="0" documentId="13_ncr:1_{F9A1289A-D4C0-4BAE-8708-C7785AB7EC3F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Crowdfunding" sheetId="1" r:id="rId1"/>
    <sheet name="Sheet3" sheetId="4" r:id="rId2"/>
    <sheet name="Sheet5" sheetId="6" r:id="rId3"/>
    <sheet name="Sheet11" sheetId="12" r:id="rId4"/>
    <sheet name="Sheet12" sheetId="13" r:id="rId5"/>
    <sheet name="Sheet13" sheetId="14" r:id="rId6"/>
  </sheets>
  <definedNames>
    <definedName name="_xlnm._FilterDatabase" localSheetId="0" hidden="1">Crowdfunding!$G$1:$G$1001</definedName>
  </definedNames>
  <calcPr calcId="191029"/>
  <pivotCaches>
    <pivotCache cacheId="12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4" l="1"/>
  <c r="M3" i="14"/>
  <c r="M2" i="14"/>
  <c r="L3" i="14"/>
  <c r="L2" i="14"/>
  <c r="K3" i="14"/>
  <c r="K2" i="14"/>
  <c r="J3" i="14"/>
  <c r="J2" i="14"/>
  <c r="I3" i="14"/>
  <c r="I2" i="14"/>
  <c r="H3" i="14"/>
  <c r="I973" i="1"/>
  <c r="D13" i="13"/>
  <c r="D12" i="13"/>
  <c r="D11" i="13"/>
  <c r="D10" i="13"/>
  <c r="D9" i="13"/>
  <c r="D8" i="13"/>
  <c r="D7" i="13"/>
  <c r="D6" i="13"/>
  <c r="D5" i="13"/>
  <c r="D4" i="13"/>
  <c r="D3" i="13"/>
  <c r="D2" i="13"/>
  <c r="C13" i="13"/>
  <c r="C12" i="13"/>
  <c r="C11" i="13"/>
  <c r="C10" i="13"/>
  <c r="C9" i="13"/>
  <c r="C8" i="13"/>
  <c r="C7" i="13"/>
  <c r="C6" i="13"/>
  <c r="C5" i="13"/>
  <c r="C4" i="13"/>
  <c r="C3" i="13"/>
  <c r="C2" i="13"/>
  <c r="B13" i="13"/>
  <c r="B12" i="13"/>
  <c r="B11" i="13"/>
  <c r="E11" i="13" s="1"/>
  <c r="H11" i="13" s="1"/>
  <c r="B10" i="13"/>
  <c r="E10" i="13" s="1"/>
  <c r="B9" i="13"/>
  <c r="B8" i="13"/>
  <c r="B7" i="13"/>
  <c r="B6" i="13"/>
  <c r="B5" i="13"/>
  <c r="B4" i="13"/>
  <c r="B3" i="13"/>
  <c r="E3" i="13" s="1"/>
  <c r="H3" i="13" s="1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0" i="13" l="1"/>
  <c r="E7" i="13"/>
  <c r="G7" i="13" s="1"/>
  <c r="E8" i="13"/>
  <c r="G8" i="13" s="1"/>
  <c r="E9" i="13"/>
  <c r="G9" i="13" s="1"/>
  <c r="G10" i="13"/>
  <c r="E2" i="13"/>
  <c r="F2" i="13" s="1"/>
  <c r="E6" i="13"/>
  <c r="G6" i="13" s="1"/>
  <c r="F10" i="13"/>
  <c r="E13" i="13"/>
  <c r="G13" i="13" s="1"/>
  <c r="E5" i="13"/>
  <c r="H5" i="13" s="1"/>
  <c r="F9" i="13"/>
  <c r="E12" i="13"/>
  <c r="G12" i="13" s="1"/>
  <c r="E4" i="13"/>
  <c r="H4" i="13" s="1"/>
  <c r="G11" i="13"/>
  <c r="G3" i="13"/>
  <c r="F11" i="13"/>
  <c r="F3" i="13"/>
  <c r="G4" i="13" l="1"/>
  <c r="F12" i="13"/>
  <c r="F13" i="13"/>
  <c r="G5" i="13"/>
  <c r="H8" i="13"/>
  <c r="F8" i="13"/>
  <c r="H13" i="13"/>
  <c r="H7" i="13"/>
  <c r="F5" i="13"/>
  <c r="H9" i="13"/>
  <c r="F7" i="13"/>
  <c r="H6" i="13"/>
  <c r="H2" i="13"/>
  <c r="H12" i="13"/>
  <c r="G2" i="13"/>
  <c r="F4" i="13"/>
  <c r="F6" i="13"/>
</calcChain>
</file>

<file path=xl/sharedStrings.xml><?xml version="1.0" encoding="utf-8"?>
<sst xmlns="http://schemas.openxmlformats.org/spreadsheetml/2006/main" count="9067" uniqueCount="2115">
  <si>
    <t>name</t>
  </si>
  <si>
    <t>blurb</t>
  </si>
  <si>
    <t>goal</t>
  </si>
  <si>
    <t>pledged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</si>
  <si>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</si>
  <si>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</si>
  <si>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</si>
  <si>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</si>
  <si>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</si>
  <si>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</si>
  <si>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</si>
  <si>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</si>
  <si>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</si>
  <si>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</si>
  <si>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</si>
  <si>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</si>
  <si>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</si>
  <si>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</si>
  <si>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</si>
  <si>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</si>
  <si>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</si>
  <si>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</si>
  <si>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</si>
  <si>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</si>
  <si>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</si>
  <si>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</si>
  <si>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</si>
  <si>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</si>
  <si>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</si>
  <si>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</si>
  <si>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</si>
  <si>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</si>
  <si>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</si>
  <si>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</si>
  <si>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</si>
  <si>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</si>
  <si>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</si>
  <si>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</si>
  <si>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</si>
  <si>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</si>
  <si>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</si>
  <si>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</si>
  <si>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</si>
  <si>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</si>
  <si>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</si>
  <si>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</si>
  <si>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</si>
  <si>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</si>
  <si>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</si>
  <si>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</si>
  <si>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</si>
  <si>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</si>
  <si>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</si>
  <si>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</si>
  <si>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</si>
  <si>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</si>
  <si>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</si>
  <si>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</si>
  <si>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</si>
  <si>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</si>
  <si>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</si>
  <si>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</si>
  <si>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</si>
  <si>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</si>
  <si>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</si>
  <si>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</si>
  <si>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</si>
  <si>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</si>
  <si>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</si>
  <si>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</si>
  <si>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</si>
  <si>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</si>
  <si>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</si>
  <si>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</si>
  <si>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</si>
  <si>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</si>
  <si>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</si>
  <si>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</si>
  <si>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</si>
  <si>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</si>
  <si>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</si>
  <si>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</si>
  <si>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</si>
  <si>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</si>
  <si>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</si>
  <si>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</si>
  <si>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</si>
  <si>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</si>
  <si>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</si>
  <si>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</si>
  <si>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</si>
  <si>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</si>
  <si>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</si>
  <si>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</si>
  <si>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</si>
  <si>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</si>
  <si>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</si>
  <si>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</si>
  <si>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</si>
  <si>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</si>
  <si>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</si>
  <si>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</si>
  <si>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</si>
  <si>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</si>
  <si>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</si>
  <si>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</si>
  <si>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</si>
  <si>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</si>
  <si>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</si>
  <si>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</si>
  <si>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</si>
  <si>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</si>
  <si>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</si>
  <si>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</si>
  <si>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</si>
  <si>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</si>
  <si>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</si>
  <si>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</si>
  <si>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</si>
  <si>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</si>
  <si>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</si>
  <si>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</si>
  <si>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</si>
  <si>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</si>
  <si>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</si>
  <si>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</si>
  <si>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</si>
  <si>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</si>
  <si>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</si>
  <si>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</si>
  <si>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</si>
  <si>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</si>
  <si>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</si>
  <si>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</si>
  <si>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</si>
  <si>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</si>
  <si>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</si>
  <si>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</si>
  <si>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</si>
  <si>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</si>
  <si>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</si>
  <si>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</si>
  <si>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</si>
  <si>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</si>
  <si>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</si>
  <si>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</si>
  <si>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</si>
  <si>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</si>
  <si>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</si>
  <si>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</si>
  <si>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</si>
  <si>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</si>
  <si>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</si>
  <si>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</si>
  <si>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</si>
  <si>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</si>
  <si>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</si>
  <si>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</si>
  <si>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</si>
  <si>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</si>
  <si>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</si>
  <si>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</si>
  <si>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</si>
  <si>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</si>
  <si>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</si>
  <si>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</si>
  <si>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</si>
  <si>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</si>
  <si>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</si>
  <si>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</si>
  <si>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</si>
  <si>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</si>
  <si>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</si>
  <si>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</si>
  <si>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</si>
  <si>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</si>
  <si>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</si>
  <si>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</si>
  <si>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</si>
  <si>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</si>
  <si>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</si>
  <si>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</si>
  <si>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</si>
  <si>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</si>
  <si>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</si>
  <si>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</si>
  <si>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</si>
  <si>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</si>
  <si>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</si>
  <si>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</si>
  <si>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</si>
  <si>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</si>
  <si>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</si>
  <si>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</si>
  <si>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</si>
  <si>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</si>
  <si>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</si>
  <si>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</si>
  <si>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</si>
  <si>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</si>
  <si>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</si>
  <si>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</si>
  <si>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</si>
  <si>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</si>
  <si>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</si>
  <si>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</si>
  <si>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</si>
  <si>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</si>
  <si>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</si>
  <si>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</si>
  <si>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</si>
  <si>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</si>
  <si>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</si>
  <si>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</si>
  <si>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</si>
  <si>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</si>
  <si>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</si>
  <si>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</si>
  <si>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</si>
  <si>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</si>
  <si>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</si>
  <si>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</si>
  <si>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</si>
  <si>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</si>
  <si>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</si>
  <si>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</si>
  <si>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</si>
  <si>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</si>
  <si>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</si>
  <si>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</si>
  <si>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</si>
  <si>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</si>
  <si>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</si>
  <si>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</si>
  <si>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</si>
  <si>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</si>
  <si>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</si>
  <si>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</si>
  <si>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</si>
  <si>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</si>
  <si>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</si>
  <si>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</si>
  <si>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</si>
  <si>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</si>
  <si>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</si>
  <si>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</si>
  <si>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</si>
  <si>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</si>
  <si>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</si>
  <si>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</si>
  <si>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</si>
  <si>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</si>
  <si>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</si>
  <si>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</si>
  <si>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</si>
  <si>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</si>
  <si>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</si>
  <si>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</si>
  <si>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</si>
  <si>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</si>
  <si>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</si>
  <si>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</si>
  <si>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</si>
  <si>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</si>
  <si>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</si>
  <si>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</si>
  <si>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</si>
  <si>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</si>
  <si>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</si>
  <si>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</si>
  <si>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</si>
  <si>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</si>
  <si>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</si>
  <si>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</si>
  <si>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</si>
  <si>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</si>
  <si>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</si>
  <si>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</si>
  <si>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</si>
  <si>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</si>
  <si>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</si>
  <si>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</si>
  <si>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</si>
  <si>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</si>
  <si>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</si>
  <si>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</si>
  <si>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</si>
  <si>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</si>
  <si>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</si>
  <si>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</si>
  <si>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</si>
  <si>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</si>
  <si>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</si>
  <si>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</si>
  <si>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</si>
  <si>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</si>
  <si>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</si>
  <si>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</si>
  <si>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</si>
  <si>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</si>
  <si>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</si>
  <si>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</si>
  <si>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</si>
  <si>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</si>
  <si>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</si>
  <si>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</si>
  <si>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</si>
  <si>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</si>
  <si>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</si>
  <si>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</si>
  <si>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</si>
  <si>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</si>
  <si>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</si>
  <si>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</si>
  <si>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</si>
  <si>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</si>
  <si>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</si>
  <si>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</si>
  <si>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</si>
  <si>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</si>
  <si>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</si>
  <si>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</si>
  <si>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</si>
  <si>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</si>
  <si>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</si>
  <si>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</si>
  <si>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</si>
  <si>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</si>
  <si>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</si>
  <si>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</si>
  <si>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</si>
  <si>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</si>
  <si>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</si>
  <si>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</si>
  <si>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</si>
  <si>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</si>
  <si>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</si>
  <si>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</si>
  <si>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</si>
  <si>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</si>
  <si>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</si>
  <si>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</si>
  <si>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</si>
  <si>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</si>
  <si>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</si>
  <si>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</si>
  <si>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</si>
  <si>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</si>
  <si>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</si>
  <si>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</si>
  <si>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</si>
  <si>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</si>
  <si>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</si>
  <si>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</si>
  <si>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</si>
  <si>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</si>
  <si>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</si>
  <si>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</si>
  <si>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</si>
  <si>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</si>
  <si>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</si>
  <si>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</si>
  <si>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</si>
  <si>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</si>
  <si>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</si>
  <si>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</si>
  <si>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</si>
  <si>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</si>
  <si>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</si>
  <si>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</si>
  <si>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</si>
  <si>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</si>
  <si>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</si>
  <si>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</si>
  <si>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</si>
  <si>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</si>
  <si>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</si>
  <si>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</si>
  <si>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</si>
  <si>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</si>
  <si>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</si>
  <si>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</si>
  <si>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</si>
  <si>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</si>
  <si>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</si>
  <si>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</si>
  <si>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</si>
  <si>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</si>
  <si>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</si>
  <si>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</si>
  <si>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</si>
  <si>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</si>
  <si>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</si>
  <si>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</si>
  <si>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</si>
  <si>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</si>
  <si>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</si>
  <si>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</si>
  <si>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</si>
  <si>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</si>
  <si>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</si>
  <si>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</si>
  <si>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</si>
  <si>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</si>
  <si>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</si>
  <si>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</si>
  <si>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</si>
  <si>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</si>
  <si>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</si>
  <si>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</si>
  <si>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</si>
  <si>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</si>
  <si>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</si>
  <si>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</si>
  <si>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</si>
  <si>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</si>
  <si>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</si>
  <si>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</si>
  <si>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</si>
  <si>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</si>
  <si>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</si>
  <si>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</si>
  <si>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</si>
  <si>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</si>
  <si>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</si>
  <si>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</si>
  <si>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</si>
  <si>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</si>
  <si>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</si>
  <si>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</si>
  <si>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</si>
  <si>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</si>
  <si>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</si>
  <si>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</si>
  <si>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</si>
  <si>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</si>
  <si>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</si>
  <si>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</si>
  <si>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</si>
  <si>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</si>
  <si>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</si>
  <si>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</si>
  <si>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</si>
  <si>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</si>
  <si>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</si>
  <si>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</si>
  <si>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</si>
  <si>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</si>
  <si>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</si>
  <si>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</si>
  <si>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</si>
  <si>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</si>
  <si>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</si>
  <si>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</si>
  <si>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</si>
  <si>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</si>
  <si>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</si>
  <si>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</si>
  <si>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</si>
  <si>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</si>
  <si>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</si>
  <si>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</si>
  <si>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</si>
  <si>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</si>
  <si>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</si>
  <si>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</si>
  <si>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</si>
  <si>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</si>
  <si>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</si>
  <si>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</si>
  <si>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</si>
  <si>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</si>
  <si>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</si>
  <si>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</si>
  <si>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</si>
  <si>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</si>
  <si>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</si>
  <si>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</si>
  <si>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</si>
  <si>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</si>
  <si>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</si>
  <si>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</si>
  <si>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</si>
  <si>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</si>
  <si>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</si>
  <si>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</si>
  <si>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</si>
  <si>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</si>
  <si>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</si>
  <si>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</si>
  <si>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</si>
  <si>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</si>
  <si>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</si>
  <si>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</si>
  <si>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</si>
  <si>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</si>
  <si>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</si>
  <si>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</si>
  <si>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</si>
  <si>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</si>
  <si>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</si>
  <si>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</si>
  <si>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</si>
  <si>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</si>
  <si>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</si>
  <si>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</si>
  <si>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</si>
  <si>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</si>
  <si>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</si>
  <si>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</si>
  <si>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</si>
  <si>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</si>
  <si>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</si>
  <si>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</si>
  <si>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</si>
  <si>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</si>
  <si>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</si>
  <si>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</si>
  <si>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</si>
  <si>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</si>
  <si>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</si>
  <si>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</si>
  <si>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</si>
  <si>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</si>
  <si>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</si>
  <si>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</si>
  <si>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</si>
  <si>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</si>
  <si>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</si>
  <si>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</si>
  <si>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</si>
  <si>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</si>
  <si>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</si>
  <si>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</si>
  <si>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</si>
  <si>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</si>
  <si>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</si>
  <si>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</si>
  <si>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</si>
  <si>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</si>
  <si>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</si>
  <si>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</si>
  <si>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</si>
  <si>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</si>
  <si>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</si>
  <si>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</si>
  <si>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</si>
  <si>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</si>
  <si>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</si>
  <si>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</si>
  <si>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</si>
  <si>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</si>
  <si>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</si>
  <si>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</si>
  <si>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</si>
  <si>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</si>
  <si>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</si>
  <si>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</si>
  <si>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</si>
  <si>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</si>
  <si>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</si>
  <si>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</si>
  <si>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</si>
  <si>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</si>
  <si>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</si>
  <si>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</si>
  <si>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</si>
  <si>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</si>
  <si>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</si>
  <si>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</si>
  <si>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</si>
  <si>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</si>
  <si>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</si>
  <si>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</si>
  <si>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</si>
  <si>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</si>
  <si>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</si>
  <si>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</si>
  <si>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</si>
  <si>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</si>
  <si>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</si>
  <si>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</si>
  <si>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</si>
  <si>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</si>
  <si>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</si>
  <si>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</si>
  <si>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</si>
  <si>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</si>
  <si>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</si>
  <si>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</si>
  <si>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</si>
  <si>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</si>
  <si>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</si>
  <si>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</si>
  <si>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</si>
  <si>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</si>
  <si>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</si>
  <si>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</si>
  <si>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</si>
  <si>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</si>
  <si>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</si>
  <si>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</si>
  <si>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</si>
  <si>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</si>
  <si>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</si>
  <si>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</si>
  <si>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</si>
  <si>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</si>
  <si>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</si>
  <si>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</si>
  <si>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</si>
  <si>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</si>
  <si>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</si>
  <si>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</si>
  <si>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</si>
  <si>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</si>
  <si>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</si>
  <si>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</si>
  <si>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</si>
  <si>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</si>
  <si>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</si>
  <si>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</si>
  <si>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</si>
  <si>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</si>
  <si>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</si>
  <si>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</si>
  <si>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</si>
  <si>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</si>
  <si>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</si>
  <si>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</si>
  <si>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</si>
  <si>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</si>
  <si>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</si>
  <si>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</si>
  <si>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</si>
  <si>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</si>
  <si>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</si>
  <si>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</si>
  <si>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</si>
  <si>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</si>
  <si>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</si>
  <si>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</si>
  <si>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</si>
  <si>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</si>
  <si>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</si>
  <si>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</si>
  <si>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</si>
  <si>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</si>
  <si>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</si>
  <si>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</si>
  <si>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</si>
  <si>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</si>
  <si>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</si>
  <si>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</si>
  <si>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</si>
  <si>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</si>
  <si>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</si>
  <si>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</si>
  <si>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</si>
  <si>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</si>
  <si>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</si>
  <si>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</si>
  <si>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</si>
  <si>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</si>
  <si>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</si>
  <si>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</si>
  <si>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</si>
  <si>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</si>
  <si>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</si>
  <si>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</si>
  <si>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</si>
  <si>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</si>
  <si>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</si>
  <si>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</si>
  <si>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</si>
  <si>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</si>
  <si>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</si>
  <si>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</si>
  <si>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</si>
  <si>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</si>
  <si>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</si>
  <si>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</si>
  <si>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</si>
  <si>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</si>
  <si>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</si>
  <si>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</si>
  <si>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</si>
  <si>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</si>
  <si>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</si>
  <si>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</si>
  <si>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</si>
  <si>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</si>
  <si>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</si>
  <si>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</si>
  <si>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</si>
  <si>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</si>
  <si>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</si>
  <si>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</si>
  <si>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</si>
  <si>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</si>
  <si>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</si>
  <si>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</si>
  <si>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</si>
  <si>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</si>
  <si>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</si>
  <si>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</si>
  <si>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</si>
  <si>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</si>
  <si>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</si>
  <si>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</si>
  <si>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</si>
  <si>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</si>
  <si>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</si>
  <si>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</si>
  <si>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</si>
  <si>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</si>
  <si>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</si>
  <si>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</si>
  <si>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</si>
  <si>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</si>
  <si>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</si>
  <si>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</si>
  <si>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</si>
  <si>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</si>
  <si>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</si>
  <si>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</si>
  <si>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</si>
  <si>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</si>
  <si>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</si>
  <si>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</si>
  <si>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</si>
  <si>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</si>
  <si>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</si>
  <si>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</si>
  <si>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</si>
  <si>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</si>
  <si>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</si>
  <si>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</si>
  <si>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</si>
  <si>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</si>
  <si>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</si>
  <si>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</si>
  <si>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</si>
  <si>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</si>
  <si>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</si>
  <si>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</si>
  <si>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</si>
  <si>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</si>
  <si>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</si>
  <si>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</si>
  <si>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</si>
  <si>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</si>
  <si>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</si>
  <si>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</si>
  <si>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</si>
  <si>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</si>
  <si>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</si>
  <si>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</si>
  <si>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</si>
  <si>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</si>
  <si>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</si>
  <si>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</si>
  <si>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</si>
  <si>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</si>
  <si>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</si>
  <si>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</si>
  <si>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</si>
  <si>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</si>
  <si>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</si>
  <si>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</si>
  <si>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</si>
  <si>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</si>
  <si>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</si>
  <si>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</si>
  <si>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</si>
  <si>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</si>
  <si>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</si>
  <si>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</si>
  <si>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</si>
  <si>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</si>
  <si>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</si>
  <si>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</si>
  <si>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</si>
  <si>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</si>
  <si>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</si>
  <si>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</si>
  <si>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</si>
  <si>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</si>
  <si>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</si>
  <si>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</si>
  <si>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</si>
  <si>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</si>
  <si>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</si>
  <si>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</si>
  <si>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</si>
  <si>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</si>
  <si>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</si>
  <si>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</si>
  <si>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</si>
  <si>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</si>
  <si>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</si>
  <si>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</si>
  <si>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</si>
  <si>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</si>
  <si>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</si>
  <si>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</si>
  <si>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</si>
  <si>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</si>
  <si>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</si>
  <si>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</si>
  <si>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</si>
  <si>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</si>
  <si>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</si>
  <si>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</si>
  <si>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</si>
  <si>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</si>
  <si>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</si>
  <si>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</si>
  <si>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</si>
  <si>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</si>
  <si>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</si>
  <si>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</si>
  <si>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</si>
  <si>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</si>
  <si>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</si>
  <si>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</si>
  <si>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</si>
  <si>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</si>
  <si>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</si>
  <si>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</si>
  <si>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</si>
  <si>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</si>
  <si>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</si>
  <si>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</si>
  <si>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</si>
  <si>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</si>
  <si>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</si>
  <si>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</si>
  <si>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</si>
  <si>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</si>
  <si>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</si>
  <si>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</si>
  <si>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</si>
  <si>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</si>
  <si>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</si>
  <si>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</si>
  <si>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</si>
  <si>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</si>
  <si>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</si>
  <si>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</si>
  <si>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</si>
  <si>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</si>
  <si>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</si>
  <si>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</si>
  <si>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</si>
  <si>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</si>
  <si>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</si>
  <si>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</si>
  <si>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</si>
  <si>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</si>
  <si>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</si>
  <si>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</si>
  <si>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</si>
  <si>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</si>
  <si>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</si>
  <si>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</si>
  <si>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</si>
  <si>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</si>
  <si>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</si>
  <si>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</si>
  <si>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</si>
  <si>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</si>
  <si>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</si>
  <si>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</si>
  <si>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</si>
  <si>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</si>
  <si>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</si>
  <si>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</si>
  <si>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</si>
  <si>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</si>
  <si>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</si>
  <si>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</si>
  <si>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</si>
  <si>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</si>
  <si>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</si>
  <si>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</si>
  <si>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</si>
  <si>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</si>
  <si>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</si>
  <si>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</si>
  <si>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</si>
  <si>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</si>
  <si>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</si>
  <si>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</si>
  <si>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</si>
  <si>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</si>
  <si>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</si>
  <si>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</si>
  <si>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</si>
  <si>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</si>
  <si>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</si>
  <si>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</si>
  <si>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</si>
  <si>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</si>
  <si>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</si>
  <si>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</si>
  <si>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</si>
  <si>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</si>
  <si>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</si>
  <si>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</si>
  <si>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</si>
  <si>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</si>
  <si>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</si>
  <si>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</si>
  <si>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</si>
  <si>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</si>
  <si>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</si>
  <si>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</si>
  <si>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</si>
  <si>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</si>
  <si>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</si>
  <si>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</si>
  <si>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</si>
  <si>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</si>
  <si>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</si>
  <si>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</si>
  <si>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</si>
  <si>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</si>
  <si>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</si>
  <si>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</si>
  <si>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</si>
  <si>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</si>
  <si>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</si>
  <si>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</si>
  <si>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</si>
  <si>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</si>
  <si>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</si>
  <si>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</si>
  <si>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</si>
  <si>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</si>
  <si>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</si>
  <si>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</si>
  <si>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</si>
  <si>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</si>
  <si>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</si>
  <si>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</si>
  <si>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</si>
  <si>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</si>
  <si>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</si>
  <si>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</si>
  <si>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</si>
  <si>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</si>
  <si>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</si>
  <si>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</si>
  <si>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</si>
  <si>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</si>
  <si>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</si>
  <si>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</si>
  <si>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</si>
  <si>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</si>
  <si>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</si>
  <si>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</si>
  <si>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</si>
  <si>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</si>
  <si>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</si>
  <si>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</si>
  <si>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</si>
  <si>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</si>
  <si>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</si>
  <si>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</si>
  <si>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</si>
  <si>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</si>
  <si>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</si>
  <si>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</si>
  <si>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</si>
  <si>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</si>
  <si>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</si>
  <si>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</si>
  <si>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</si>
  <si>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</si>
  <si>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</si>
  <si>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</si>
  <si>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</si>
  <si>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</si>
  <si>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</si>
  <si>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</si>
  <si>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</si>
  <si>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</si>
  <si>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</si>
  <si>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</si>
  <si>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</si>
  <si>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</si>
  <si>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</si>
  <si>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</si>
  <si>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</si>
  <si>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</si>
  <si>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</si>
  <si>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</si>
  <si>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</si>
  <si>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</si>
  <si>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</si>
  <si>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</si>
  <si>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</si>
  <si>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</si>
  <si>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</si>
  <si>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</si>
  <si>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</si>
  <si>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</si>
  <si>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</si>
  <si>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</si>
  <si>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</si>
  <si>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</si>
  <si>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</si>
  <si>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</si>
  <si>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</si>
  <si>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</si>
  <si>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</si>
  <si>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</si>
  <si>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</si>
  <si>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</si>
  <si>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</si>
  <si>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</si>
  <si>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</si>
  <si>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</si>
  <si>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</si>
  <si>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</si>
  <si>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</si>
  <si>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</si>
  <si>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</si>
  <si>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</si>
  <si>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</si>
  <si>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</si>
  <si>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</si>
  <si>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</si>
  <si>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</si>
  <si>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</si>
  <si>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</si>
  <si>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</si>
  <si>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</si>
  <si>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</si>
  <si>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</si>
  <si>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</si>
  <si>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</si>
  <si>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</si>
  <si>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</si>
  <si>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</si>
  <si>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</si>
  <si>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</si>
  <si>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</si>
  <si>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</si>
  <si>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</si>
  <si>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</si>
  <si>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</si>
  <si>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</si>
  <si>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</si>
  <si>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</si>
  <si>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</si>
  <si>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</si>
  <si>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</si>
  <si>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</si>
  <si>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</si>
  <si>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</si>
  <si>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</si>
  <si>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</si>
  <si>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</si>
  <si>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</si>
  <si>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</si>
  <si>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</si>
  <si>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</si>
  <si>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</si>
  <si>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</si>
  <si>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</si>
  <si>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</si>
  <si>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</si>
  <si>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</si>
  <si>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</si>
  <si>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</si>
  <si>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</si>
  <si>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</si>
  <si>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</si>
  <si>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</si>
  <si>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</si>
  <si>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</si>
  <si>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</si>
  <si>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</si>
  <si>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</si>
  <si>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</si>
  <si>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</si>
  <si>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</si>
  <si>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</si>
  <si>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</si>
  <si>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</si>
  <si>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</si>
  <si>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</si>
  <si>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</si>
  <si>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</si>
  <si>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</si>
  <si>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</si>
  <si>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</si>
  <si>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</si>
  <si>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</si>
  <si>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</si>
  <si>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</si>
  <si>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</si>
  <si>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</si>
  <si>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</si>
  <si>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</si>
  <si>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</si>
  <si>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</si>
  <si>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</si>
  <si>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</si>
  <si>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</si>
  <si>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</si>
  <si>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</si>
  <si>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</si>
  <si>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</si>
  <si>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</si>
  <si>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</si>
  <si>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</si>
  <si>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</si>
  <si>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</si>
  <si>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</si>
  <si>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</si>
  <si>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</si>
  <si>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</si>
  <si>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</si>
  <si>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</si>
  <si>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</si>
  <si>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</si>
  <si>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</si>
  <si>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</si>
  <si>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</si>
  <si>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</si>
  <si>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</si>
  <si>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</si>
  <si>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</si>
  <si>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</si>
  <si>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</si>
  <si>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</si>
  <si>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</si>
  <si>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</si>
  <si>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</si>
  <si>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</si>
  <si>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</si>
  <si>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</si>
  <si>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</si>
  <si>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</si>
  <si>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</si>
  <si>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</si>
  <si>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</si>
  <si>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</si>
  <si>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</si>
  <si>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</si>
  <si>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</si>
  <si>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</si>
  <si>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</si>
  <si>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</si>
  <si>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</si>
  <si>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</si>
  <si>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</si>
  <si>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</si>
  <si>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</si>
  <si>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</si>
  <si>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</si>
  <si>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</si>
  <si>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</si>
  <si>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</si>
  <si>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</si>
  <si>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</si>
  <si>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</si>
  <si>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</si>
  <si>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</si>
  <si>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</si>
  <si>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</si>
  <si>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</si>
  <si>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</si>
  <si>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</si>
  <si>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</si>
  <si>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</si>
  <si>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</si>
  <si>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</si>
  <si>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</si>
  <si>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</si>
  <si>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</si>
  <si>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</si>
  <si>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</si>
  <si>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</si>
  <si>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</si>
  <si>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</si>
  <si>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</si>
  <si>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</si>
  <si>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</si>
  <si>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</si>
  <si>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</si>
  <si>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</si>
  <si>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</si>
  <si>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</si>
  <si>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</si>
  <si>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</si>
  <si>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</si>
  <si>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</si>
  <si>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</si>
  <si>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</si>
  <si>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</si>
  <si>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</si>
  <si>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</si>
  <si>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</si>
  <si>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</si>
  <si>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</si>
  <si>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</si>
  <si>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</si>
  <si>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</si>
  <si>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</si>
  <si>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</si>
  <si>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</si>
  <si>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</si>
  <si>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</si>
  <si>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</si>
  <si>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</si>
  <si>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</si>
  <si>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</si>
  <si>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</si>
  <si>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</si>
  <si>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</si>
  <si>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</si>
  <si>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</si>
  <si>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</si>
  <si>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</si>
  <si>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</si>
  <si>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</si>
  <si>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</si>
  <si>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</si>
  <si>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</si>
  <si>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</si>
  <si>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</si>
  <si>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</si>
  <si>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</si>
  <si>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</si>
  <si>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</si>
  <si>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</si>
  <si>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</si>
  <si>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</si>
  <si>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</si>
  <si>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</si>
  <si>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</si>
  <si>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</si>
  <si>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</si>
  <si>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</si>
  <si>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</si>
  <si>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</si>
  <si>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</si>
  <si>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</si>
  <si>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</si>
  <si>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</si>
  <si>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</si>
  <si>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</si>
  <si>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</si>
  <si>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</si>
  <si>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</si>
  <si>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</si>
  <si>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</si>
  <si>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</si>
  <si>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</si>
  <si>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</si>
  <si>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</si>
  <si>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</si>
  <si>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</si>
  <si>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</si>
  <si>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</si>
  <si>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</si>
  <si>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</si>
  <si>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</si>
  <si>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</si>
  <si>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</si>
  <si>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</si>
  <si>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</si>
  <si>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</si>
  <si>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</si>
  <si>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</si>
  <si>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</si>
  <si>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</si>
  <si>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</si>
  <si>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</si>
  <si>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</si>
  <si>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</si>
  <si>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</si>
  <si>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</si>
  <si>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</si>
  <si>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</si>
  <si>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</si>
  <si>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</si>
  <si>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</si>
  <si>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</si>
  <si>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</si>
  <si>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</si>
  <si>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</si>
  <si>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</si>
  <si>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</si>
  <si>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</si>
  <si>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</si>
  <si>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</si>
  <si>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</si>
  <si>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</si>
  <si>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</si>
  <si>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</si>
  <si>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</si>
  <si>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</si>
  <si>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</si>
  <si>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</si>
  <si>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</si>
  <si>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</si>
  <si>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</si>
  <si>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</si>
  <si>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</si>
  <si>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</si>
  <si>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</si>
  <si>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</si>
  <si>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</si>
  <si>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</si>
  <si>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</si>
  <si>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</si>
  <si>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</si>
  <si>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</si>
  <si>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</si>
  <si>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</si>
  <si>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</si>
  <si>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</si>
  <si>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</si>
  <si>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</si>
  <si>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</si>
  <si>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</si>
  <si>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</si>
  <si>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</si>
  <si>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</si>
  <si>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</si>
  <si>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</si>
  <si>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</si>
  <si>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</si>
  <si>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</si>
  <si>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</si>
  <si>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</si>
  <si>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</si>
  <si>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</si>
  <si>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</si>
  <si>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</si>
  <si>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</si>
  <si>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</si>
  <si>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</si>
  <si>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</si>
  <si>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</si>
  <si>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</si>
  <si>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</si>
  <si>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</si>
  <si>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</si>
  <si>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</si>
  <si>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</si>
  <si>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</si>
  <si>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</si>
  <si>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</si>
  <si>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</si>
  <si>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</si>
  <si>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</si>
  <si>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</si>
  <si>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</si>
  <si>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</si>
  <si>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</si>
  <si>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</si>
  <si>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</si>
  <si>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</si>
  <si>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</si>
  <si>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</si>
  <si>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</si>
  <si>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</si>
  <si>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</si>
  <si>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</si>
  <si>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</si>
  <si>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</si>
  <si>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</si>
  <si>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</si>
  <si>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</si>
  <si>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</si>
  <si>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</si>
  <si>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</si>
  <si>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</si>
  <si>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</si>
  <si>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</si>
  <si>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</si>
  <si>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</si>
  <si>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</si>
  <si>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</si>
  <si>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</si>
  <si>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</si>
  <si>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</si>
  <si>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</si>
  <si>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</si>
  <si>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</si>
  <si>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</si>
  <si>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</si>
  <si>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</si>
  <si>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</si>
  <si>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</si>
  <si>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</si>
  <si>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</si>
  <si>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</si>
  <si>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</si>
  <si>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</si>
  <si>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</si>
  <si>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</si>
  <si>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</si>
  <si>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</si>
  <si>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</si>
  <si>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</si>
  <si>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</si>
  <si>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</si>
  <si>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</si>
  <si>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</si>
  <si>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</si>
  <si>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</si>
  <si>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</si>
  <si>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</si>
  <si>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</si>
  <si>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</si>
  <si>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</si>
  <si>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</si>
  <si>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</si>
  <si>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</si>
  <si>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</si>
  <si>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</si>
  <si>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</si>
  <si>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</si>
  <si>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</si>
  <si>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</si>
  <si>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</si>
  <si>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</si>
  <si>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</si>
  <si>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</si>
  <si>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</si>
  <si>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</si>
  <si>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</si>
  <si>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</si>
  <si>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</si>
  <si>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</si>
  <si>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</si>
  <si>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</si>
  <si>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</si>
  <si>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</si>
  <si>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</si>
  <si>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</si>
  <si>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</si>
  <si>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</si>
  <si>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</si>
  <si>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</si>
  <si>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</si>
  <si>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</si>
  <si>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</si>
  <si>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</si>
  <si>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</si>
  <si>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</si>
  <si>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</si>
  <si>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</si>
  <si>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</si>
  <si>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</si>
  <si>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</si>
  <si>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</si>
  <si>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</si>
  <si>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</si>
  <si>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</si>
  <si>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</si>
  <si>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</si>
  <si>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</si>
  <si>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</si>
  <si>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</si>
  <si>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</si>
  <si>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</si>
  <si>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</si>
  <si>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</si>
  <si>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</si>
  <si>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</si>
  <si>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</si>
  <si>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</si>
  <si>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</si>
  <si>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</si>
  <si>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</si>
  <si>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</si>
  <si>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</si>
  <si>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</si>
  <si>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</si>
  <si>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</si>
  <si>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</si>
  <si>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</si>
  <si>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</si>
  <si>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</si>
  <si>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</si>
  <si>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</si>
  <si>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</si>
  <si>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</si>
  <si>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</si>
  <si>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</si>
  <si>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</si>
  <si>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</si>
  <si>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</si>
  <si>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</si>
  <si>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</si>
  <si>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</si>
  <si>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</si>
  <si>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</si>
  <si>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</si>
  <si>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</si>
  <si>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</si>
  <si>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</si>
  <si>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</si>
  <si>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</si>
  <si>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</si>
  <si>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</si>
  <si>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</si>
  <si>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</si>
  <si>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</si>
  <si>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</si>
  <si>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</si>
  <si>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</si>
  <si>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</si>
  <si>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</si>
  <si>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</si>
  <si>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</si>
  <si>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</si>
  <si>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</si>
  <si>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</si>
  <si>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</si>
  <si>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</si>
  <si>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</si>
  <si>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</si>
  <si>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</si>
  <si>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</si>
  <si>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</si>
  <si>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</si>
  <si>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</si>
  <si>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</si>
  <si>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</si>
  <si>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</si>
  <si>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</si>
  <si>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</si>
  <si>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</si>
  <si>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</si>
  <si>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</si>
  <si>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</si>
  <si>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</si>
  <si>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</si>
  <si>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</si>
  <si>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</si>
  <si>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</si>
  <si>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</si>
  <si>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</si>
  <si>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</si>
  <si>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</si>
  <si>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</si>
  <si>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</si>
  <si>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</si>
  <si>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</si>
  <si>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</si>
  <si>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</si>
  <si>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</si>
  <si>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</si>
  <si>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</si>
  <si>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</si>
  <si>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</si>
  <si>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</si>
  <si>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</si>
  <si>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</si>
  <si>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</si>
  <si>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</si>
  <si>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</si>
  <si>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</si>
  <si>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</si>
  <si>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</si>
  <si>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</si>
  <si>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</si>
  <si>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</si>
  <si>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</si>
  <si>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</si>
  <si>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</si>
  <si>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</si>
  <si>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</si>
  <si>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</si>
  <si>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</si>
  <si>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</si>
  <si>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</si>
  <si>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</si>
  <si>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</si>
  <si>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</si>
  <si>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</si>
  <si>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</si>
  <si>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</si>
  <si>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</si>
  <si>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</si>
  <si>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</si>
  <si>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</si>
  <si>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</si>
  <si>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</si>
  <si>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</si>
  <si>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</si>
  <si>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</si>
  <si>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</si>
  <si>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</si>
  <si>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</si>
  <si>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</si>
  <si>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</si>
  <si>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</si>
  <si>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</si>
  <si>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</si>
  <si>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</si>
  <si>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</si>
  <si>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</si>
  <si>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</si>
  <si>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</si>
  <si>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</si>
  <si>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</si>
  <si>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</si>
  <si>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</si>
  <si>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</si>
  <si>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</si>
  <si>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</si>
  <si>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</si>
  <si>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</si>
  <si>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</si>
  <si>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</si>
  <si>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</si>
  <si>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</si>
  <si>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</si>
  <si>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</si>
  <si>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</si>
  <si>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</si>
  <si>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</si>
  <si>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</si>
  <si>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</si>
  <si>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</si>
  <si>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</si>
  <si>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</si>
  <si>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</si>
  <si>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</si>
  <si>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</si>
  <si>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</si>
  <si>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</si>
  <si>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</si>
  <si>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</si>
  <si>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</si>
  <si>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</si>
  <si>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</si>
  <si>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</si>
  <si>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</si>
  <si>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</si>
  <si>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</si>
  <si>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</si>
  <si>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</si>
  <si>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</si>
  <si>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</si>
  <si>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</si>
  <si>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</si>
  <si>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</si>
  <si>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</si>
  <si>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</si>
  <si>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</si>
  <si>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</si>
  <si>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</si>
  <si>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</si>
  <si>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</si>
  <si>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</si>
  <si>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</si>
  <si>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</si>
  <si>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</si>
  <si>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</si>
  <si>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</si>
  <si>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</si>
  <si>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</si>
  <si>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</si>
  <si>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</si>
  <si>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</si>
  <si>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</si>
  <si>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</si>
  <si>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</si>
  <si>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</si>
  <si>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</si>
  <si>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</si>
  <si>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</si>
  <si>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</si>
  <si>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</si>
  <si>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</si>
  <si>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</si>
  <si>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</si>
  <si>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</si>
  <si>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</si>
  <si>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</si>
  <si>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</si>
  <si>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</si>
  <si>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</si>
  <si>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</si>
  <si>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</si>
  <si>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</si>
  <si>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</si>
  <si>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</si>
  <si>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</si>
  <si>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</si>
  <si>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</si>
  <si>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</si>
  <si>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</si>
  <si>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</si>
  <si>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</si>
  <si>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</si>
  <si>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</si>
  <si>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</si>
  <si>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</si>
  <si>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</si>
  <si>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</si>
  <si>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</si>
  <si>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</si>
  <si>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</si>
  <si>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</si>
  <si>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</si>
  <si>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</si>
  <si>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</si>
  <si>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</si>
  <si>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</si>
  <si>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</si>
  <si>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</si>
  <si>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</si>
  <si>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</si>
  <si>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</si>
  <si>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</si>
  <si>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</si>
  <si>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</si>
  <si>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</si>
  <si>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</si>
  <si>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</si>
  <si>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</si>
  <si>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</si>
  <si>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</si>
  <si>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</si>
  <si>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</si>
  <si>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</si>
  <si>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</si>
  <si>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</si>
  <si>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</si>
  <si>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</si>
  <si>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</si>
  <si>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</si>
  <si>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</si>
  <si>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</si>
  <si>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</si>
  <si>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</si>
  <si>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</si>
  <si>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</si>
  <si>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</si>
  <si>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</si>
  <si>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</si>
  <si>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</si>
  <si>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</si>
  <si>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</si>
  <si>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</si>
  <si>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</si>
  <si>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</si>
  <si>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</si>
  <si>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</si>
  <si>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</si>
  <si>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</si>
  <si>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</si>
  <si>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</si>
  <si>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</si>
  <si>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</si>
  <si>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</si>
  <si>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</si>
  <si>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</si>
  <si>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</si>
  <si>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</si>
  <si>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</si>
  <si>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</si>
  <si>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</si>
  <si>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</si>
  <si>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</si>
  <si>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</si>
  <si>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</si>
  <si>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</si>
  <si>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</si>
  <si>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</si>
  <si>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</si>
  <si>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</si>
  <si>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</si>
  <si>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</si>
  <si>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</si>
  <si>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</si>
  <si>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</si>
  <si>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</si>
  <si>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</si>
  <si>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</si>
  <si>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</si>
  <si>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</si>
  <si>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</si>
  <si>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</si>
  <si>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</si>
  <si>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</si>
  <si>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</si>
  <si>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</si>
  <si>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</si>
  <si>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</si>
  <si>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</si>
  <si>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</si>
  <si>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</si>
  <si>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</si>
  <si>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</si>
  <si>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</si>
  <si>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</si>
  <si>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</si>
  <si>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</si>
  <si>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</si>
  <si>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</si>
  <si>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</si>
  <si>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</si>
  <si>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</si>
  <si>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</si>
  <si>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</si>
  <si>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</si>
  <si>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</si>
  <si>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</si>
  <si>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</si>
  <si>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</si>
  <si>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</si>
  <si>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</si>
  <si>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</si>
  <si>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</si>
  <si>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</si>
  <si>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</si>
  <si>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</si>
  <si>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</si>
  <si>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</si>
  <si>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</si>
  <si>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</si>
  <si>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</si>
  <si>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</si>
  <si>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</si>
  <si>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</si>
  <si>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</si>
  <si>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</si>
  <si>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</si>
  <si>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</si>
  <si>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</si>
  <si>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</si>
  <si>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</si>
  <si>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</si>
  <si>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</si>
  <si>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</si>
  <si>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</si>
  <si>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</si>
  <si>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</si>
  <si>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</si>
  <si>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</si>
  <si>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</si>
  <si>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</si>
  <si>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</si>
  <si>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</si>
  <si>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</si>
  <si>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</si>
  <si>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</si>
  <si>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</si>
  <si>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</si>
  <si>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</si>
  <si>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</si>
  <si>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</si>
  <si>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</si>
  <si>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</si>
  <si>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</si>
  <si>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</si>
  <si>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</si>
  <si>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</si>
  <si>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</si>
  <si>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</si>
  <si>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</si>
  <si>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</si>
  <si>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</si>
  <si>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</si>
  <si>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</si>
  <si>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</si>
  <si>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</si>
  <si>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</si>
  <si>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</si>
  <si>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</si>
  <si>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</si>
  <si>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</si>
  <si>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</si>
  <si>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</si>
  <si>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</si>
  <si>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</si>
  <si>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</si>
  <si>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</si>
  <si>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</si>
  <si>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</si>
  <si>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</si>
  <si>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</si>
  <si>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</si>
  <si>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</si>
  <si>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</si>
  <si>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</si>
  <si>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</si>
  <si>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</si>
  <si>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</si>
  <si>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</si>
  <si>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</si>
  <si>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</si>
  <si>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</si>
  <si>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</si>
  <si>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</si>
  <si>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</si>
  <si>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</si>
  <si>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</si>
  <si>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</si>
  <si>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</si>
  <si>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</si>
  <si>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</si>
  <si>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</si>
  <si>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</si>
  <si>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</si>
  <si>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</si>
  <si>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</si>
  <si>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</si>
  <si>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</si>
  <si>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</si>
  <si>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</si>
  <si>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</si>
  <si>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</si>
  <si>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</si>
  <si>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</si>
  <si>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</si>
  <si>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</si>
  <si>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</si>
  <si>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</si>
  <si>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</si>
  <si>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</si>
  <si>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</si>
  <si>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</si>
  <si>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</si>
  <si>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</si>
  <si>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</si>
  <si>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</si>
  <si>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</si>
  <si>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</si>
  <si>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</si>
  <si>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</si>
  <si>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</si>
  <si>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</si>
  <si>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</si>
  <si>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</si>
  <si>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</si>
  <si>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</si>
  <si>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</si>
  <si>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</si>
  <si>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</si>
  <si>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</si>
  <si>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</si>
  <si>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</si>
  <si>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</si>
  <si>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</si>
  <si>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</si>
  <si>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</si>
  <si>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</si>
  <si>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</si>
  <si>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</si>
  <si>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</si>
  <si>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</si>
  <si>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</si>
  <si>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</si>
  <si>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</si>
  <si>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</si>
  <si>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</si>
  <si>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</si>
  <si>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</si>
  <si>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</si>
  <si>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</si>
  <si>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</si>
  <si>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</si>
  <si>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</si>
  <si>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</si>
  <si>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</si>
  <si>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</si>
  <si>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</si>
  <si>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</si>
  <si>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</si>
  <si>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</si>
  <si>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</si>
  <si>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</si>
  <si>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</si>
  <si>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</si>
  <si>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</si>
  <si>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</si>
  <si>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</si>
  <si>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</si>
  <si>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</si>
  <si>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</si>
  <si>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</si>
  <si>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</si>
  <si>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</si>
  <si>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</si>
  <si>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</si>
  <si>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</si>
  <si>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</si>
  <si>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</si>
  <si>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</si>
  <si>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</si>
  <si>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</si>
  <si>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</si>
  <si>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</si>
  <si>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</si>
  <si>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</si>
  <si>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</si>
  <si>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</si>
  <si>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</si>
  <si>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</si>
  <si>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</si>
  <si>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</si>
  <si>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</si>
  <si>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</si>
  <si>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</si>
  <si>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</si>
  <si>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</si>
  <si>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</si>
  <si>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</si>
  <si>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</si>
  <si>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</si>
  <si>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</si>
  <si>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</si>
  <si>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</si>
  <si>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</si>
  <si>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</si>
  <si>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</si>
  <si>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</si>
  <si>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</si>
  <si>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</si>
  <si>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</si>
  <si>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</si>
  <si>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</si>
  <si>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</si>
  <si>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</si>
  <si>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</si>
  <si>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</si>
  <si>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</si>
  <si>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</si>
  <si>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</si>
  <si>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</si>
  <si>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</si>
  <si>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</si>
  <si>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</si>
  <si>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</si>
  <si>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</si>
  <si>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</si>
  <si>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</si>
  <si>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</si>
  <si>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</si>
  <si>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</si>
  <si>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</si>
  <si>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</si>
  <si>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</si>
  <si>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</si>
  <si>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</si>
  <si>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</si>
  <si>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</si>
  <si>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</si>
  <si>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</si>
  <si>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</si>
  <si>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</si>
  <si>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</si>
  <si>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</si>
  <si>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(blank)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</si>
  <si>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</si>
  <si>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</si>
  <si>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</si>
  <si>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</si>
  <si>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</si>
  <si>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</si>
  <si>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</si>
  <si>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</si>
  <si>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</si>
  <si>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</si>
  <si>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</si>
  <si>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</si>
  <si>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</si>
  <si>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</si>
  <si>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</si>
  <si>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</si>
  <si>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</si>
  <si>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</si>
  <si>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</si>
  <si>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</si>
  <si>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</si>
  <si>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</si>
  <si>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</si>
  <si>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</si>
  <si>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</si>
  <si>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</si>
  <si>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</si>
  <si>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</si>
  <si>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</si>
  <si>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</si>
  <si>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</si>
  <si>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</si>
  <si>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</si>
  <si>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</si>
  <si>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</si>
  <si>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</si>
  <si>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40000 to 44999</t>
  </si>
  <si>
    <t>Greater than or equal to 50000</t>
  </si>
  <si>
    <t>Outcome</t>
  </si>
  <si>
    <t>Successful Campaigns</t>
  </si>
  <si>
    <t>Unsuccessful Campaigns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</si>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</sst>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6-4E27-BE29-9146D8707D4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6-4E27-BE29-9146D8707D4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6-4E27-BE29-9146D8707D4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26-4E27-BE29-9146D8707D4C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Sheet3!$F$5:$F$15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7726-4E27-BE29-9146D870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738143"/>
        <c:axId val="1693737311"/>
      </c:barChart>
      <c:catAx>
        <c:axId val="169373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37311"/>
        <c:crosses val="autoZero"/>
        <c:auto val="1"/>
        <c:lblAlgn val="ctr"/>
        <c:lblOffset val="100"/>
        <c:noMultiLvlLbl val="0"/>
      </c:catAx>
      <c:valAx>
        <c:axId val="16937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73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B-4FEC-BFCF-FCBEEF6767E0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B-4FEC-BFCF-FCBEEF6767E0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B-4FEC-BFCF-FCBEEF6767E0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B-4FEC-BFCF-FCBEEF6767E0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Sheet5!$F$6:$F$31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140B-4FEC-BFCF-FCBEEF67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1143343"/>
        <c:axId val="1761143759"/>
      </c:barChart>
      <c:catAx>
        <c:axId val="17611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43759"/>
        <c:crosses val="autoZero"/>
        <c:auto val="1"/>
        <c:lblAlgn val="ctr"/>
        <c:lblOffset val="100"/>
        <c:noMultiLvlLbl val="0"/>
      </c:catAx>
      <c:valAx>
        <c:axId val="17611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CrowdfundingBook.xlsx]Sheet11!PivotTable9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2CD-878D-E8897ACBD324}"/>
            </c:ext>
          </c:extLst>
        </c:ser>
        <c:ser>
          <c:idx val="1"/>
          <c:order val="1"/>
          <c:tx>
            <c:strRef>
              <c:f>Sheet11!$C$4:$C$5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2CD-878D-E8897ACBD324}"/>
            </c:ext>
          </c:extLst>
        </c:ser>
        <c:ser>
          <c:idx val="2"/>
          <c:order val="2"/>
          <c:tx>
            <c:strRef>
              <c:f>Sheet11!$D$4:$D$5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2CD-878D-E8897ACBD324}"/>
            </c:ext>
          </c:extLst>
        </c:ser>
        <c:ser>
          <c:idx val="3"/>
          <c:order val="3"/>
          <c:tx>
            <c:strRef>
              <c:f>Sheet11!$E$4:$E$5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4-42CD-878D-E8897ACB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462575"/>
        <c:axId val="1690460911"/>
      </c:lineChart>
      <c:catAx>
        <c:axId val="169046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911"/>
        <c:crosses val="autoZero"/>
        <c:auto val="1"/>
        <c:lblAlgn val="ctr"/>
        <c:lblOffset val="100"/>
        <c:noMultiLvlLbl val="0"/>
      </c:catAx>
      <c:valAx>
        <c:axId val="16904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0-4872-9B84-255899B9A8B7}"/>
            </c:ext>
          </c:extLst>
        </c:ser>
        <c:ser>
          <c:idx val="5"/>
          <c:order val="5"/>
          <c:tx>
            <c:strRef>
              <c:f>Sheet12!$G$1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0-4872-9B84-255899B9A8B7}"/>
            </c:ext>
          </c:extLst>
        </c:ser>
        <c:ser>
          <c:idx val="6"/>
          <c:order val="6"/>
          <c:tx>
            <c:strRef>
              <c:f>Sheet12!$H$1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0-4872-9B84-255899B9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493807"/>
        <c:axId val="1680490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Sheet12!$B$1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Sheet12!$B$2:$B$13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50-4872-9B84-255899B9A8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50-4872-9B84-255899B9A8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50-4872-9B84-255899B9A8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Sheet12!$E$2:$E$13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50-4872-9B84-255899B9A8B7}"/>
                  </c:ext>
                </c:extLst>
              </c15:ser>
            </c15:filteredLineSeries>
          </c:ext>
        </c:extLst>
      </c:lineChart>
      <c:catAx>
        <c:axId val="16804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90895"/>
        <c:crosses val="autoZero"/>
        <c:auto val="1"/>
        <c:lblAlgn val="ctr"/>
        <c:lblOffset val="100"/>
        <c:noMultiLvlLbl val="0"/>
      </c:catAx>
      <c:valAx>
        <c:axId val="16804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116840</xdr:colOff>
      <xdr:row>1</xdr:row>
      <xdr:rowOff>66040</xdr:rowOff>
    </xdr:from>
    <xdr:to>
      <xdr:col>13</xdr:col>
      <xdr:colOff>650240</xdr:colOff>
      <xdr:row>15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67C7D0-F88F-C6E8-C31C-F6AAACF1B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100330</xdr:colOff>
      <xdr:row>0</xdr:row>
      <xdr:rowOff>148590</xdr:rowOff>
    </xdr:from>
    <xdr:to>
      <xdr:col>13</xdr:col>
      <xdr:colOff>633730</xdr:colOff>
      <xdr:row>14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9E9D0-C24A-5800-72F2-62D1D48D1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85090</xdr:rowOff>
    </xdr:from>
    <xdr:to>
      <xdr:col>13</xdr:col>
      <xdr:colOff>8890</xdr:colOff>
      <xdr:row>15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1E261-B4EF-E5C2-B3B4-3B3507C63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</xdr:colOff>
      <xdr:row>13</xdr:row>
      <xdr:rowOff>71120</xdr:rowOff>
    </xdr:from>
    <xdr:to>
      <xdr:col>8</xdr:col>
      <xdr:colOff>63500</xdr:colOff>
      <xdr:row>27</xdr:row>
      <xdr:rowOff>43180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0DFB0-CA71-1965-AFDE-988C9A295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atanick" refreshedDate="44977.467973032406" createdVersion="8" refreshedVersion="8" minRefreshableVersion="3" recordCount="1001" xr:uid="{2D2132D7-7563-43A4-9401-B0179F91703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Matanick" refreshedDate="44977.486996643522" createdVersion="8" refreshedVersion="8" minRefreshableVersion="3" recordCount="1000" xr:uid="{DBD32477-776C-4E28-ABA1-D8720C154E7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3F6AE-F6D3-4B24-8D98-55696EDCF94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156C6-ADA1-4EE4-8EAD-D92575CE7789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FC67F-094E-455A-9D4C-681C93EC2CD5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11.19921875" defaultRowHeight="15.6" x14ac:dyDescent="0.3"/>
  <cols>
    <col min="1" max="1" width="3.8984375" bestFit="1" customWidth="1"/>
    <col min="2" max="2" width="31.3984375" bestFit="1" customWidth="1"/>
    <col min="3" max="3" width="33.5" style="3" customWidth="1"/>
    <col min="4" max="4" width="6.8984375" bestFit="1" customWidth="1"/>
    <col min="5" max="5" width="7.59765625" bestFit="1" customWidth="1"/>
    <col min="6" max="6" width="14.19921875" bestFit="1" customWidth="1"/>
    <col min="7" max="7" width="9.19921875" bestFit="1" customWidth="1"/>
    <col min="8" max="8" width="13.19921875" bestFit="1" customWidth="1"/>
    <col min="9" max="9" width="16.09765625" bestFit="1" customWidth="1"/>
    <col min="10" max="10" width="7.296875" bestFit="1" customWidth="1"/>
    <col min="11" max="11" width="8" bestFit="1" customWidth="1"/>
    <col min="12" max="12" width="11.296875" bestFit="1" customWidth="1"/>
    <col min="13" max="13" width="10.8984375" bestFit="1" customWidth="1"/>
    <col min="14" max="14" width="22.19921875" style="11" bestFit="1" customWidth="1"/>
    <col min="15" max="15" width="20.796875" bestFit="1" customWidth="1"/>
    <col min="16" max="16" width="9" bestFit="1" customWidth="1"/>
    <col min="17" max="17" width="8.296875" bestFit="1" customWidth="1"/>
    <col min="18" max="18" width="29.19921875" bestFit="1" customWidth="1"/>
    <col min="19" max="19" width="14.5" bestFit="1" customWidth="1"/>
    <col min="20" max="21" width="17.3984375" bestFit="1" customWidth="1"/>
  </cols>
  <sheetData>
    <row r="1" spans="1:20" s="1" customFormat="1" x14ac:dyDescent="0.3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2106</v>
      </c>
      <c r="H1" s="1" t="s">
        <v>4</v>
      </c>
      <c r="I1" s="1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0" t="s">
        <v>2071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ht="17.399999999999999" x14ac:dyDescent="0.45">
      <c r="A2">
        <v>0</v>
      </c>
      <c r="B2" t="s">
        <v>11</v>
      </c>
      <c r="C2" s="3" t="s">
        <v>12</v>
      </c>
      <c r="D2">
        <v>100</v>
      </c>
      <c r="E2">
        <v>0</v>
      </c>
      <c r="F2" s="5">
        <f>(E2/D2)*100</f>
        <v>0</v>
      </c>
      <c r="G2" t="s">
        <v>13</v>
      </c>
      <c r="H2">
        <v>0</v>
      </c>
      <c r="I2">
        <v>0</v>
      </c>
      <c r="J2" t="s">
        <v>14</v>
      </c>
      <c r="K2" t="s">
        <v>15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16</v>
      </c>
      <c r="S2" t="s">
        <v>2032</v>
      </c>
      <c r="T2" t="s">
        <v>2033</v>
      </c>
    </row>
    <row r="3" spans="1:20" ht="17.399999999999999" x14ac:dyDescent="0.45">
      <c r="A3">
        <v>1</v>
      </c>
      <c r="B3" t="s">
        <v>17</v>
      </c>
      <c r="C3" s="3" t="s">
        <v>18</v>
      </c>
      <c r="D3">
        <v>1400</v>
      </c>
      <c r="E3">
        <v>14560</v>
      </c>
      <c r="F3" s="5">
        <f t="shared" ref="F3:F66" si="0">(E3/D3)*100</f>
        <v>1040</v>
      </c>
      <c r="G3" t="s">
        <v>19</v>
      </c>
      <c r="H3">
        <v>158</v>
      </c>
      <c r="I3" s="6">
        <f t="shared" ref="I3:I66" si="1"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22</v>
      </c>
      <c r="S3" t="s">
        <v>2034</v>
      </c>
      <c r="T3" t="s">
        <v>2035</v>
      </c>
    </row>
    <row r="4" spans="1:20" ht="33" x14ac:dyDescent="0.45">
      <c r="A4">
        <v>2</v>
      </c>
      <c r="B4" t="s">
        <v>23</v>
      </c>
      <c r="C4" s="3" t="s">
        <v>24</v>
      </c>
      <c r="D4">
        <v>108400</v>
      </c>
      <c r="E4">
        <v>142523</v>
      </c>
      <c r="F4" s="5">
        <f t="shared" si="0"/>
        <v>131.4787822878229</v>
      </c>
      <c r="G4" t="s">
        <v>19</v>
      </c>
      <c r="H4">
        <v>1425</v>
      </c>
      <c r="I4" s="6">
        <f t="shared" si="1"/>
        <v>100.01614035087719</v>
      </c>
      <c r="J4" t="s">
        <v>25</v>
      </c>
      <c r="K4" t="s">
        <v>26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27</v>
      </c>
      <c r="S4" t="s">
        <v>2036</v>
      </c>
      <c r="T4" t="s">
        <v>2037</v>
      </c>
    </row>
    <row r="5" spans="1:20" ht="33" x14ac:dyDescent="0.45">
      <c r="A5">
        <v>3</v>
      </c>
      <c r="B5" t="s">
        <v>28</v>
      </c>
      <c r="C5" s="3" t="s">
        <v>29</v>
      </c>
      <c r="D5">
        <v>4200</v>
      </c>
      <c r="E5">
        <v>2477</v>
      </c>
      <c r="F5" s="5">
        <f t="shared" si="0"/>
        <v>58.976190476190467</v>
      </c>
      <c r="G5" t="s">
        <v>13</v>
      </c>
      <c r="H5">
        <v>24</v>
      </c>
      <c r="I5" s="6">
        <f t="shared" si="1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22</v>
      </c>
      <c r="S5" t="s">
        <v>2034</v>
      </c>
      <c r="T5" t="s">
        <v>2035</v>
      </c>
    </row>
    <row r="6" spans="1:20" ht="17.399999999999999" x14ac:dyDescent="0.45">
      <c r="A6">
        <v>4</v>
      </c>
      <c r="B6" t="s">
        <v>30</v>
      </c>
      <c r="C6" s="3" t="s">
        <v>31</v>
      </c>
      <c r="D6">
        <v>7600</v>
      </c>
      <c r="E6">
        <v>5265</v>
      </c>
      <c r="F6" s="5">
        <f t="shared" si="0"/>
        <v>69.276315789473685</v>
      </c>
      <c r="G6" t="s">
        <v>13</v>
      </c>
      <c r="H6">
        <v>53</v>
      </c>
      <c r="I6" s="6">
        <f t="shared" si="1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32</v>
      </c>
      <c r="S6" t="s">
        <v>2038</v>
      </c>
      <c r="T6" t="s">
        <v>2039</v>
      </c>
    </row>
    <row r="7" spans="1:20" ht="17.399999999999999" x14ac:dyDescent="0.45">
      <c r="A7">
        <v>5</v>
      </c>
      <c r="B7" t="s">
        <v>33</v>
      </c>
      <c r="C7" s="3" t="s">
        <v>34</v>
      </c>
      <c r="D7">
        <v>7600</v>
      </c>
      <c r="E7">
        <v>13195</v>
      </c>
      <c r="F7" s="5">
        <f t="shared" si="0"/>
        <v>173.61842105263159</v>
      </c>
      <c r="G7" t="s">
        <v>19</v>
      </c>
      <c r="H7">
        <v>174</v>
      </c>
      <c r="I7" s="6">
        <f t="shared" si="1"/>
        <v>75.833333333333329</v>
      </c>
      <c r="J7" t="s">
        <v>35</v>
      </c>
      <c r="K7" t="s">
        <v>36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32</v>
      </c>
      <c r="S7" t="s">
        <v>2038</v>
      </c>
      <c r="T7" t="s">
        <v>2039</v>
      </c>
    </row>
    <row r="8" spans="1:20" ht="17.399999999999999" x14ac:dyDescent="0.45">
      <c r="A8">
        <v>6</v>
      </c>
      <c r="B8" t="s">
        <v>37</v>
      </c>
      <c r="C8" s="3" t="s">
        <v>38</v>
      </c>
      <c r="D8">
        <v>5200</v>
      </c>
      <c r="E8">
        <v>1090</v>
      </c>
      <c r="F8" s="5">
        <f t="shared" si="0"/>
        <v>20.961538461538463</v>
      </c>
      <c r="G8" t="s">
        <v>13</v>
      </c>
      <c r="H8">
        <v>18</v>
      </c>
      <c r="I8" s="6">
        <f t="shared" si="1"/>
        <v>60.555555555555557</v>
      </c>
      <c r="J8" t="s">
        <v>39</v>
      </c>
      <c r="K8" t="s">
        <v>40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41</v>
      </c>
      <c r="S8" t="s">
        <v>2040</v>
      </c>
      <c r="T8" t="s">
        <v>2041</v>
      </c>
    </row>
    <row r="9" spans="1:20" ht="17.399999999999999" x14ac:dyDescent="0.45">
      <c r="A9">
        <v>7</v>
      </c>
      <c r="B9" t="s">
        <v>42</v>
      </c>
      <c r="C9" s="3" t="s">
        <v>43</v>
      </c>
      <c r="D9">
        <v>4500</v>
      </c>
      <c r="E9">
        <v>14741</v>
      </c>
      <c r="F9" s="5">
        <f t="shared" si="0"/>
        <v>327.57777777777778</v>
      </c>
      <c r="G9" t="s">
        <v>19</v>
      </c>
      <c r="H9">
        <v>227</v>
      </c>
      <c r="I9" s="6">
        <f t="shared" si="1"/>
        <v>64.93832599118943</v>
      </c>
      <c r="J9" t="s">
        <v>35</v>
      </c>
      <c r="K9" t="s">
        <v>36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32</v>
      </c>
      <c r="S9" t="s">
        <v>2038</v>
      </c>
      <c r="T9" t="s">
        <v>2039</v>
      </c>
    </row>
    <row r="10" spans="1:20" ht="17.399999999999999" x14ac:dyDescent="0.4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s="5">
        <f t="shared" si="0"/>
        <v>19.932788374205266</v>
      </c>
      <c r="G10" t="s">
        <v>46</v>
      </c>
      <c r="H10">
        <v>708</v>
      </c>
      <c r="I10" s="6">
        <f t="shared" si="1"/>
        <v>30.997175141242938</v>
      </c>
      <c r="J10" t="s">
        <v>35</v>
      </c>
      <c r="K10" t="s">
        <v>36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32</v>
      </c>
      <c r="S10" t="s">
        <v>2038</v>
      </c>
      <c r="T10" t="s">
        <v>2039</v>
      </c>
    </row>
    <row r="11" spans="1:20" ht="17.399999999999999" x14ac:dyDescent="0.45">
      <c r="A11">
        <v>9</v>
      </c>
      <c r="B11" t="s">
        <v>47</v>
      </c>
      <c r="C11" s="3" t="s">
        <v>48</v>
      </c>
      <c r="D11">
        <v>6200</v>
      </c>
      <c r="E11">
        <v>3208</v>
      </c>
      <c r="F11" s="5">
        <f t="shared" si="0"/>
        <v>51.741935483870968</v>
      </c>
      <c r="G11" t="s">
        <v>13</v>
      </c>
      <c r="H11">
        <v>44</v>
      </c>
      <c r="I11" s="6">
        <f t="shared" si="1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49</v>
      </c>
      <c r="S11" t="s">
        <v>2034</v>
      </c>
      <c r="T11" t="s">
        <v>2042</v>
      </c>
    </row>
    <row r="12" spans="1:20" ht="17.399999999999999" x14ac:dyDescent="0.45">
      <c r="A12">
        <v>10</v>
      </c>
      <c r="B12" t="s">
        <v>50</v>
      </c>
      <c r="C12" s="3" t="s">
        <v>51</v>
      </c>
      <c r="D12">
        <v>5200</v>
      </c>
      <c r="E12">
        <v>13838</v>
      </c>
      <c r="F12" s="5">
        <f t="shared" si="0"/>
        <v>266.11538461538464</v>
      </c>
      <c r="G12" t="s">
        <v>19</v>
      </c>
      <c r="H12">
        <v>220</v>
      </c>
      <c r="I12" s="6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52</v>
      </c>
      <c r="S12" t="s">
        <v>2040</v>
      </c>
      <c r="T12" t="s">
        <v>2043</v>
      </c>
    </row>
    <row r="13" spans="1:20" ht="33" x14ac:dyDescent="0.45">
      <c r="A13">
        <v>11</v>
      </c>
      <c r="B13" t="s">
        <v>53</v>
      </c>
      <c r="C13" s="3" t="s">
        <v>54</v>
      </c>
      <c r="D13">
        <v>6300</v>
      </c>
      <c r="E13">
        <v>3030</v>
      </c>
      <c r="F13" s="5">
        <f t="shared" si="0"/>
        <v>48.095238095238095</v>
      </c>
      <c r="G13" t="s">
        <v>13</v>
      </c>
      <c r="H13">
        <v>27</v>
      </c>
      <c r="I13" s="6">
        <f t="shared" si="1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32</v>
      </c>
      <c r="S13" t="s">
        <v>2038</v>
      </c>
      <c r="T13" t="s">
        <v>2039</v>
      </c>
    </row>
    <row r="14" spans="1:20" ht="17.399999999999999" x14ac:dyDescent="0.45">
      <c r="A14">
        <v>12</v>
      </c>
      <c r="B14" t="s">
        <v>55</v>
      </c>
      <c r="C14" s="3" t="s">
        <v>56</v>
      </c>
      <c r="D14">
        <v>6300</v>
      </c>
      <c r="E14">
        <v>5629</v>
      </c>
      <c r="F14" s="5">
        <f t="shared" si="0"/>
        <v>89.349206349206341</v>
      </c>
      <c r="G14" t="s">
        <v>13</v>
      </c>
      <c r="H14">
        <v>55</v>
      </c>
      <c r="I14" s="6">
        <f t="shared" si="1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52</v>
      </c>
      <c r="S14" t="s">
        <v>2040</v>
      </c>
      <c r="T14" t="s">
        <v>2043</v>
      </c>
    </row>
    <row r="15" spans="1:20" ht="33" x14ac:dyDescent="0.45">
      <c r="A15">
        <v>13</v>
      </c>
      <c r="B15" t="s">
        <v>57</v>
      </c>
      <c r="C15" s="3" t="s">
        <v>58</v>
      </c>
      <c r="D15">
        <v>4200</v>
      </c>
      <c r="E15">
        <v>10295</v>
      </c>
      <c r="F15" s="5">
        <f t="shared" si="0"/>
        <v>245.11904761904765</v>
      </c>
      <c r="G15" t="s">
        <v>19</v>
      </c>
      <c r="H15">
        <v>98</v>
      </c>
      <c r="I15" s="6">
        <f t="shared" si="1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59</v>
      </c>
      <c r="S15" t="s">
        <v>2034</v>
      </c>
      <c r="T15" t="s">
        <v>2044</v>
      </c>
    </row>
    <row r="16" spans="1:20" ht="17.399999999999999" x14ac:dyDescent="0.4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s="5">
        <f t="shared" si="0"/>
        <v>66.769503546099301</v>
      </c>
      <c r="G16" t="s">
        <v>13</v>
      </c>
      <c r="H16">
        <v>200</v>
      </c>
      <c r="I16" s="6">
        <f t="shared" si="1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59</v>
      </c>
      <c r="S16" t="s">
        <v>2034</v>
      </c>
      <c r="T16" t="s">
        <v>2044</v>
      </c>
    </row>
    <row r="17" spans="1:20" ht="17.399999999999999" x14ac:dyDescent="0.4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s="5">
        <f t="shared" si="0"/>
        <v>47.307881773399011</v>
      </c>
      <c r="G17" t="s">
        <v>13</v>
      </c>
      <c r="H17">
        <v>452</v>
      </c>
      <c r="I17" s="6">
        <f t="shared" si="1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64</v>
      </c>
      <c r="S17" t="s">
        <v>2036</v>
      </c>
      <c r="T17" t="s">
        <v>2045</v>
      </c>
    </row>
    <row r="18" spans="1:20" ht="17.399999999999999" x14ac:dyDescent="0.45">
      <c r="A18">
        <v>16</v>
      </c>
      <c r="B18" t="s">
        <v>65</v>
      </c>
      <c r="C18" s="3" t="s">
        <v>66</v>
      </c>
      <c r="D18">
        <v>1700</v>
      </c>
      <c r="E18">
        <v>11041</v>
      </c>
      <c r="F18" s="5">
        <f t="shared" si="0"/>
        <v>649.47058823529414</v>
      </c>
      <c r="G18" t="s">
        <v>19</v>
      </c>
      <c r="H18">
        <v>100</v>
      </c>
      <c r="I18" s="6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67</v>
      </c>
      <c r="S18" t="s">
        <v>2046</v>
      </c>
      <c r="T18" t="s">
        <v>2047</v>
      </c>
    </row>
    <row r="19" spans="1:20" ht="17.399999999999999" x14ac:dyDescent="0.4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s="5">
        <f t="shared" si="0"/>
        <v>159.39125295508273</v>
      </c>
      <c r="G19" t="s">
        <v>19</v>
      </c>
      <c r="H19">
        <v>1249</v>
      </c>
      <c r="I19" s="6">
        <f t="shared" si="1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70</v>
      </c>
      <c r="S19" t="s">
        <v>2040</v>
      </c>
      <c r="T19" t="s">
        <v>2048</v>
      </c>
    </row>
    <row r="20" spans="1:20" ht="17.399999999999999" x14ac:dyDescent="0.45">
      <c r="A20">
        <v>18</v>
      </c>
      <c r="B20" t="s">
        <v>71</v>
      </c>
      <c r="C20" s="3" t="s">
        <v>72</v>
      </c>
      <c r="D20">
        <v>9100</v>
      </c>
      <c r="E20">
        <v>6089</v>
      </c>
      <c r="F20" s="5">
        <f t="shared" si="0"/>
        <v>66.912087912087912</v>
      </c>
      <c r="G20" t="s">
        <v>73</v>
      </c>
      <c r="H20">
        <v>135</v>
      </c>
      <c r="I20" s="6">
        <f t="shared" si="1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32</v>
      </c>
      <c r="S20" t="s">
        <v>2038</v>
      </c>
      <c r="T20" t="s">
        <v>2039</v>
      </c>
    </row>
    <row r="21" spans="1:20" ht="17.399999999999999" x14ac:dyDescent="0.4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s="5">
        <f t="shared" si="0"/>
        <v>48.529600000000002</v>
      </c>
      <c r="G21" t="s">
        <v>13</v>
      </c>
      <c r="H21">
        <v>674</v>
      </c>
      <c r="I21" s="6">
        <f t="shared" si="1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32</v>
      </c>
      <c r="S21" t="s">
        <v>2038</v>
      </c>
      <c r="T21" t="s">
        <v>2039</v>
      </c>
    </row>
    <row r="22" spans="1:20" ht="17.399999999999999" x14ac:dyDescent="0.4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s="5">
        <f t="shared" si="0"/>
        <v>112.24279210925646</v>
      </c>
      <c r="G22" t="s">
        <v>19</v>
      </c>
      <c r="H22">
        <v>1396</v>
      </c>
      <c r="I22" s="6">
        <f t="shared" si="1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52</v>
      </c>
      <c r="S22" t="s">
        <v>2040</v>
      </c>
      <c r="T22" t="s">
        <v>2043</v>
      </c>
    </row>
    <row r="23" spans="1:20" ht="17.399999999999999" x14ac:dyDescent="0.4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s="5">
        <f t="shared" si="0"/>
        <v>40.992553191489364</v>
      </c>
      <c r="G23" t="s">
        <v>13</v>
      </c>
      <c r="H23">
        <v>558</v>
      </c>
      <c r="I23" s="6">
        <f t="shared" si="1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32</v>
      </c>
      <c r="S23" t="s">
        <v>2038</v>
      </c>
      <c r="T23" t="s">
        <v>2039</v>
      </c>
    </row>
    <row r="24" spans="1:20" ht="17.399999999999999" x14ac:dyDescent="0.4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s="5">
        <f t="shared" si="0"/>
        <v>128.07106598984771</v>
      </c>
      <c r="G24" t="s">
        <v>19</v>
      </c>
      <c r="H24">
        <v>890</v>
      </c>
      <c r="I24" s="6">
        <f t="shared" si="1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32</v>
      </c>
      <c r="S24" t="s">
        <v>2038</v>
      </c>
      <c r="T24" t="s">
        <v>2039</v>
      </c>
    </row>
    <row r="25" spans="1:20" ht="17.399999999999999" x14ac:dyDescent="0.45">
      <c r="A25">
        <v>23</v>
      </c>
      <c r="B25" t="s">
        <v>82</v>
      </c>
      <c r="C25" s="3" t="s">
        <v>83</v>
      </c>
      <c r="D25">
        <v>4500</v>
      </c>
      <c r="E25">
        <v>14942</v>
      </c>
      <c r="F25" s="5">
        <f t="shared" si="0"/>
        <v>332.04444444444448</v>
      </c>
      <c r="G25" t="s">
        <v>19</v>
      </c>
      <c r="H25">
        <v>142</v>
      </c>
      <c r="I25" s="6">
        <f t="shared" si="1"/>
        <v>105.22535211267606</v>
      </c>
      <c r="J25" t="s">
        <v>39</v>
      </c>
      <c r="K25" t="s">
        <v>40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41</v>
      </c>
      <c r="S25" t="s">
        <v>2040</v>
      </c>
      <c r="T25" t="s">
        <v>2041</v>
      </c>
    </row>
    <row r="26" spans="1:20" ht="17.399999999999999" x14ac:dyDescent="0.4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s="5">
        <f t="shared" si="0"/>
        <v>112.83225108225108</v>
      </c>
      <c r="G26" t="s">
        <v>19</v>
      </c>
      <c r="H26">
        <v>2673</v>
      </c>
      <c r="I26" s="6">
        <f t="shared" si="1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64</v>
      </c>
      <c r="S26" t="s">
        <v>2036</v>
      </c>
      <c r="T26" t="s">
        <v>2045</v>
      </c>
    </row>
    <row r="27" spans="1:20" ht="17.399999999999999" x14ac:dyDescent="0.45">
      <c r="A27">
        <v>25</v>
      </c>
      <c r="B27" t="s">
        <v>86</v>
      </c>
      <c r="C27" s="3" t="s">
        <v>87</v>
      </c>
      <c r="D27">
        <v>5500</v>
      </c>
      <c r="E27">
        <v>11904</v>
      </c>
      <c r="F27" s="5">
        <f t="shared" si="0"/>
        <v>216.43636363636364</v>
      </c>
      <c r="G27" t="s">
        <v>19</v>
      </c>
      <c r="H27">
        <v>163</v>
      </c>
      <c r="I27" s="6">
        <f t="shared" si="1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88</v>
      </c>
      <c r="S27" t="s">
        <v>2049</v>
      </c>
      <c r="T27" t="s">
        <v>2050</v>
      </c>
    </row>
    <row r="28" spans="1:20" ht="17.399999999999999" x14ac:dyDescent="0.4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s="5">
        <f t="shared" si="0"/>
        <v>48.199069767441863</v>
      </c>
      <c r="G28" t="s">
        <v>73</v>
      </c>
      <c r="H28">
        <v>1480</v>
      </c>
      <c r="I28" s="6">
        <f t="shared" si="1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32</v>
      </c>
      <c r="S28" t="s">
        <v>2038</v>
      </c>
      <c r="T28" t="s">
        <v>2039</v>
      </c>
    </row>
    <row r="29" spans="1:20" ht="17.399999999999999" x14ac:dyDescent="0.45">
      <c r="A29">
        <v>27</v>
      </c>
      <c r="B29" t="s">
        <v>91</v>
      </c>
      <c r="C29" s="3" t="s">
        <v>92</v>
      </c>
      <c r="D29">
        <v>2000</v>
      </c>
      <c r="E29">
        <v>1599</v>
      </c>
      <c r="F29" s="5">
        <f t="shared" si="0"/>
        <v>79.95</v>
      </c>
      <c r="G29" t="s">
        <v>13</v>
      </c>
      <c r="H29">
        <v>15</v>
      </c>
      <c r="I29" s="6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22</v>
      </c>
      <c r="S29" t="s">
        <v>2034</v>
      </c>
      <c r="T29" t="s">
        <v>2035</v>
      </c>
    </row>
    <row r="30" spans="1:20" ht="17.399999999999999" x14ac:dyDescent="0.4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s="5">
        <f t="shared" si="0"/>
        <v>105.22553516819573</v>
      </c>
      <c r="G30" t="s">
        <v>19</v>
      </c>
      <c r="H30">
        <v>2220</v>
      </c>
      <c r="I30" s="6">
        <f t="shared" si="1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32</v>
      </c>
      <c r="S30" t="s">
        <v>2038</v>
      </c>
      <c r="T30" t="s">
        <v>2039</v>
      </c>
    </row>
    <row r="31" spans="1:20" ht="17.399999999999999" x14ac:dyDescent="0.4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s="5">
        <f t="shared" si="0"/>
        <v>328.89978213507629</v>
      </c>
      <c r="G31" t="s">
        <v>19</v>
      </c>
      <c r="H31">
        <v>1606</v>
      </c>
      <c r="I31" s="6">
        <f t="shared" si="1"/>
        <v>94.000622665006233</v>
      </c>
      <c r="J31" t="s">
        <v>97</v>
      </c>
      <c r="K31" t="s">
        <v>98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99</v>
      </c>
      <c r="S31" t="s">
        <v>2040</v>
      </c>
      <c r="T31" t="s">
        <v>2051</v>
      </c>
    </row>
    <row r="32" spans="1:20" ht="17.399999999999999" x14ac:dyDescent="0.4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s="5">
        <f t="shared" si="0"/>
        <v>160.61111111111111</v>
      </c>
      <c r="G32" t="s">
        <v>19</v>
      </c>
      <c r="H32">
        <v>129</v>
      </c>
      <c r="I32" s="6">
        <f t="shared" si="1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70</v>
      </c>
      <c r="S32" t="s">
        <v>2040</v>
      </c>
      <c r="T32" t="s">
        <v>2048</v>
      </c>
    </row>
    <row r="33" spans="1:20" ht="17.399999999999999" x14ac:dyDescent="0.4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s="5">
        <f t="shared" si="0"/>
        <v>310</v>
      </c>
      <c r="G33" t="s">
        <v>19</v>
      </c>
      <c r="H33">
        <v>226</v>
      </c>
      <c r="I33" s="6">
        <f t="shared" si="1"/>
        <v>48.008849557522126</v>
      </c>
      <c r="J33" t="s">
        <v>39</v>
      </c>
      <c r="K33" t="s">
        <v>40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88</v>
      </c>
      <c r="S33" t="s">
        <v>2049</v>
      </c>
      <c r="T33" t="s">
        <v>2050</v>
      </c>
    </row>
    <row r="34" spans="1:20" ht="17.399999999999999" x14ac:dyDescent="0.4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s="5">
        <f t="shared" si="0"/>
        <v>86.807920792079202</v>
      </c>
      <c r="G34" t="s">
        <v>13</v>
      </c>
      <c r="H34">
        <v>2307</v>
      </c>
      <c r="I34" s="6">
        <f t="shared" si="1"/>
        <v>38.004334633723452</v>
      </c>
      <c r="J34" t="s">
        <v>106</v>
      </c>
      <c r="K34" t="s">
        <v>107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41</v>
      </c>
      <c r="S34" t="s">
        <v>2040</v>
      </c>
      <c r="T34" t="s">
        <v>2041</v>
      </c>
    </row>
    <row r="35" spans="1:20" ht="17.399999999999999" x14ac:dyDescent="0.4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s="5">
        <f t="shared" si="0"/>
        <v>377.82071713147411</v>
      </c>
      <c r="G35" t="s">
        <v>19</v>
      </c>
      <c r="H35">
        <v>5419</v>
      </c>
      <c r="I35" s="6">
        <f t="shared" si="1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32</v>
      </c>
      <c r="S35" t="s">
        <v>2038</v>
      </c>
      <c r="T35" t="s">
        <v>2039</v>
      </c>
    </row>
    <row r="36" spans="1:20" ht="33" x14ac:dyDescent="0.4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s="5">
        <f t="shared" si="0"/>
        <v>150.80645161290323</v>
      </c>
      <c r="G36" t="s">
        <v>19</v>
      </c>
      <c r="H36">
        <v>165</v>
      </c>
      <c r="I36" s="6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41</v>
      </c>
      <c r="S36" t="s">
        <v>2040</v>
      </c>
      <c r="T36" t="s">
        <v>2041</v>
      </c>
    </row>
    <row r="37" spans="1:20" ht="17.399999999999999" x14ac:dyDescent="0.4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s="5">
        <f t="shared" si="0"/>
        <v>150.30119521912351</v>
      </c>
      <c r="G37" t="s">
        <v>19</v>
      </c>
      <c r="H37">
        <v>1965</v>
      </c>
      <c r="I37" s="6">
        <f t="shared" si="1"/>
        <v>95.993893129770996</v>
      </c>
      <c r="J37" t="s">
        <v>35</v>
      </c>
      <c r="K37" t="s">
        <v>36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52</v>
      </c>
      <c r="S37" t="s">
        <v>2040</v>
      </c>
      <c r="T37" t="s">
        <v>2043</v>
      </c>
    </row>
    <row r="38" spans="1:20" ht="17.399999999999999" x14ac:dyDescent="0.45">
      <c r="A38">
        <v>36</v>
      </c>
      <c r="B38" t="s">
        <v>114</v>
      </c>
      <c r="C38" s="3" t="s">
        <v>115</v>
      </c>
      <c r="D38">
        <v>700</v>
      </c>
      <c r="E38">
        <v>1101</v>
      </c>
      <c r="F38" s="5">
        <f t="shared" si="0"/>
        <v>157.28571428571431</v>
      </c>
      <c r="G38" t="s">
        <v>19</v>
      </c>
      <c r="H38">
        <v>16</v>
      </c>
      <c r="I38" s="6">
        <f t="shared" si="1"/>
        <v>68.8125</v>
      </c>
      <c r="J38" t="s">
        <v>20</v>
      </c>
      <c r="K38" t="s">
        <v>21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32</v>
      </c>
      <c r="S38" t="s">
        <v>2038</v>
      </c>
      <c r="T38" t="s">
        <v>2039</v>
      </c>
    </row>
    <row r="39" spans="1:20" ht="33" x14ac:dyDescent="0.4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s="5">
        <f t="shared" si="0"/>
        <v>139.98765432098764</v>
      </c>
      <c r="G39" t="s">
        <v>19</v>
      </c>
      <c r="H39">
        <v>107</v>
      </c>
      <c r="I39" s="6">
        <f t="shared" si="1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118</v>
      </c>
      <c r="S39" t="s">
        <v>2046</v>
      </c>
      <c r="T39" t="s">
        <v>2052</v>
      </c>
    </row>
    <row r="40" spans="1:20" ht="17.399999999999999" x14ac:dyDescent="0.4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s="5">
        <f t="shared" si="0"/>
        <v>325.32258064516128</v>
      </c>
      <c r="G40" t="s">
        <v>19</v>
      </c>
      <c r="H40">
        <v>134</v>
      </c>
      <c r="I40" s="6">
        <f t="shared" si="1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121</v>
      </c>
      <c r="S40" t="s">
        <v>2053</v>
      </c>
      <c r="T40" t="s">
        <v>2054</v>
      </c>
    </row>
    <row r="41" spans="1:20" ht="17.399999999999999" x14ac:dyDescent="0.4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s="5">
        <f t="shared" si="0"/>
        <v>50.777777777777779</v>
      </c>
      <c r="G41" t="s">
        <v>13</v>
      </c>
      <c r="H41">
        <v>88</v>
      </c>
      <c r="I41" s="6">
        <f t="shared" si="1"/>
        <v>57.125</v>
      </c>
      <c r="J41" t="s">
        <v>35</v>
      </c>
      <c r="K41" t="s">
        <v>36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32</v>
      </c>
      <c r="S41" t="s">
        <v>2038</v>
      </c>
      <c r="T41" t="s">
        <v>2039</v>
      </c>
    </row>
    <row r="42" spans="1:20" ht="17.399999999999999" x14ac:dyDescent="0.4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s="5">
        <f t="shared" si="0"/>
        <v>169.06818181818181</v>
      </c>
      <c r="G42" t="s">
        <v>19</v>
      </c>
      <c r="H42">
        <v>198</v>
      </c>
      <c r="I42" s="6">
        <f t="shared" si="1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64</v>
      </c>
      <c r="S42" t="s">
        <v>2036</v>
      </c>
      <c r="T42" t="s">
        <v>2045</v>
      </c>
    </row>
    <row r="43" spans="1:20" ht="17.399999999999999" x14ac:dyDescent="0.4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s="5">
        <f t="shared" si="0"/>
        <v>212.92857142857144</v>
      </c>
      <c r="G43" t="s">
        <v>19</v>
      </c>
      <c r="H43">
        <v>111</v>
      </c>
      <c r="I43" s="6">
        <f t="shared" si="1"/>
        <v>107.42342342342343</v>
      </c>
      <c r="J43" t="s">
        <v>106</v>
      </c>
      <c r="K43" t="s">
        <v>107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22</v>
      </c>
      <c r="S43" t="s">
        <v>2034</v>
      </c>
      <c r="T43" t="s">
        <v>2035</v>
      </c>
    </row>
    <row r="44" spans="1:20" ht="17.399999999999999" x14ac:dyDescent="0.4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s="5">
        <f t="shared" si="0"/>
        <v>443.94444444444446</v>
      </c>
      <c r="G44" t="s">
        <v>19</v>
      </c>
      <c r="H44">
        <v>222</v>
      </c>
      <c r="I44" s="6">
        <f t="shared" si="1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16</v>
      </c>
      <c r="S44" t="s">
        <v>2032</v>
      </c>
      <c r="T44" t="s">
        <v>2033</v>
      </c>
    </row>
    <row r="45" spans="1:20" ht="17.399999999999999" x14ac:dyDescent="0.4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s="5">
        <f t="shared" si="0"/>
        <v>185.9390243902439</v>
      </c>
      <c r="G45" t="s">
        <v>19</v>
      </c>
      <c r="H45">
        <v>6212</v>
      </c>
      <c r="I45" s="6">
        <f t="shared" si="1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132</v>
      </c>
      <c r="S45" t="s">
        <v>2046</v>
      </c>
      <c r="T45" t="s">
        <v>2055</v>
      </c>
    </row>
    <row r="46" spans="1:20" ht="17.399999999999999" x14ac:dyDescent="0.4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s="5">
        <f t="shared" si="0"/>
        <v>658.8125</v>
      </c>
      <c r="G46" t="s">
        <v>19</v>
      </c>
      <c r="H46">
        <v>98</v>
      </c>
      <c r="I46" s="6">
        <f t="shared" si="1"/>
        <v>107.56122448979592</v>
      </c>
      <c r="J46" t="s">
        <v>35</v>
      </c>
      <c r="K46" t="s">
        <v>36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118</v>
      </c>
      <c r="S46" t="s">
        <v>2046</v>
      </c>
      <c r="T46" t="s">
        <v>2052</v>
      </c>
    </row>
    <row r="47" spans="1:20" ht="33" x14ac:dyDescent="0.4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s="5">
        <f t="shared" si="0"/>
        <v>47.684210526315788</v>
      </c>
      <c r="G47" t="s">
        <v>13</v>
      </c>
      <c r="H47">
        <v>48</v>
      </c>
      <c r="I47" s="6">
        <f t="shared" si="1"/>
        <v>94.375</v>
      </c>
      <c r="J47" t="s">
        <v>20</v>
      </c>
      <c r="K47" t="s">
        <v>21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32</v>
      </c>
      <c r="S47" t="s">
        <v>2038</v>
      </c>
      <c r="T47" t="s">
        <v>2039</v>
      </c>
    </row>
    <row r="48" spans="1:20" ht="17.399999999999999" x14ac:dyDescent="0.4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s="5">
        <f t="shared" si="0"/>
        <v>114.78378378378378</v>
      </c>
      <c r="G48" t="s">
        <v>19</v>
      </c>
      <c r="H48">
        <v>92</v>
      </c>
      <c r="I48" s="6">
        <f t="shared" si="1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22</v>
      </c>
      <c r="S48" t="s">
        <v>2034</v>
      </c>
      <c r="T48" t="s">
        <v>2035</v>
      </c>
    </row>
    <row r="49" spans="1:20" ht="17.399999999999999" x14ac:dyDescent="0.4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s="5">
        <f t="shared" si="0"/>
        <v>475.26666666666665</v>
      </c>
      <c r="G49" t="s">
        <v>19</v>
      </c>
      <c r="H49">
        <v>149</v>
      </c>
      <c r="I49" s="6">
        <f t="shared" si="1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32</v>
      </c>
      <c r="S49" t="s">
        <v>2038</v>
      </c>
      <c r="T49" t="s">
        <v>2039</v>
      </c>
    </row>
    <row r="50" spans="1:20" ht="17.399999999999999" x14ac:dyDescent="0.4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s="5">
        <f t="shared" si="0"/>
        <v>386.97297297297297</v>
      </c>
      <c r="G50" t="s">
        <v>19</v>
      </c>
      <c r="H50">
        <v>2431</v>
      </c>
      <c r="I50" s="6">
        <f t="shared" si="1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32</v>
      </c>
      <c r="S50" t="s">
        <v>2038</v>
      </c>
      <c r="T50" t="s">
        <v>2039</v>
      </c>
    </row>
    <row r="51" spans="1:20" ht="17.399999999999999" x14ac:dyDescent="0.4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s="5">
        <f t="shared" si="0"/>
        <v>189.625</v>
      </c>
      <c r="G51" t="s">
        <v>19</v>
      </c>
      <c r="H51">
        <v>303</v>
      </c>
      <c r="I51" s="6">
        <f t="shared" si="1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22</v>
      </c>
      <c r="S51" t="s">
        <v>2034</v>
      </c>
      <c r="T51" t="s">
        <v>2035</v>
      </c>
    </row>
    <row r="52" spans="1:20" ht="33" x14ac:dyDescent="0.45">
      <c r="A52">
        <v>50</v>
      </c>
      <c r="B52" t="s">
        <v>145</v>
      </c>
      <c r="C52" s="3" t="s">
        <v>146</v>
      </c>
      <c r="D52">
        <v>100</v>
      </c>
      <c r="E52">
        <v>2</v>
      </c>
      <c r="F52" s="5">
        <f t="shared" si="0"/>
        <v>2</v>
      </c>
      <c r="G52" t="s">
        <v>13</v>
      </c>
      <c r="H52">
        <v>1</v>
      </c>
      <c r="I52" s="6">
        <f t="shared" si="1"/>
        <v>2</v>
      </c>
      <c r="J52" t="s">
        <v>106</v>
      </c>
      <c r="K52" t="s">
        <v>107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147</v>
      </c>
      <c r="S52" t="s">
        <v>2034</v>
      </c>
      <c r="T52" t="s">
        <v>2056</v>
      </c>
    </row>
    <row r="53" spans="1:20" ht="17.399999999999999" x14ac:dyDescent="0.4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s="5">
        <f t="shared" si="0"/>
        <v>91.867805186590772</v>
      </c>
      <c r="G53" t="s">
        <v>13</v>
      </c>
      <c r="H53">
        <v>1467</v>
      </c>
      <c r="I53" s="6">
        <f t="shared" si="1"/>
        <v>99.006816632583508</v>
      </c>
      <c r="J53" t="s">
        <v>39</v>
      </c>
      <c r="K53" t="s">
        <v>40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64</v>
      </c>
      <c r="S53" t="s">
        <v>2036</v>
      </c>
      <c r="T53" t="s">
        <v>2045</v>
      </c>
    </row>
    <row r="54" spans="1:20" ht="17.399999999999999" x14ac:dyDescent="0.4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s="5">
        <f t="shared" si="0"/>
        <v>34.152777777777779</v>
      </c>
      <c r="G54" t="s">
        <v>13</v>
      </c>
      <c r="H54">
        <v>75</v>
      </c>
      <c r="I54" s="6">
        <f t="shared" si="1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32</v>
      </c>
      <c r="S54" t="s">
        <v>2038</v>
      </c>
      <c r="T54" t="s">
        <v>2039</v>
      </c>
    </row>
    <row r="55" spans="1:20" ht="17.399999999999999" x14ac:dyDescent="0.4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s="5">
        <f t="shared" si="0"/>
        <v>140.40909090909091</v>
      </c>
      <c r="G55" t="s">
        <v>19</v>
      </c>
      <c r="H55">
        <v>209</v>
      </c>
      <c r="I55" s="6">
        <f t="shared" si="1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52</v>
      </c>
      <c r="S55" t="s">
        <v>2040</v>
      </c>
      <c r="T55" t="s">
        <v>2043</v>
      </c>
    </row>
    <row r="56" spans="1:20" ht="33" x14ac:dyDescent="0.4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s="5">
        <f t="shared" si="0"/>
        <v>89.86666666666666</v>
      </c>
      <c r="G56" t="s">
        <v>13</v>
      </c>
      <c r="H56">
        <v>120</v>
      </c>
      <c r="I56" s="6">
        <f t="shared" si="1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64</v>
      </c>
      <c r="S56" t="s">
        <v>2036</v>
      </c>
      <c r="T56" t="s">
        <v>2045</v>
      </c>
    </row>
    <row r="57" spans="1:20" ht="33" x14ac:dyDescent="0.4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s="5">
        <f t="shared" si="0"/>
        <v>177.96969696969697</v>
      </c>
      <c r="G57" t="s">
        <v>19</v>
      </c>
      <c r="H57">
        <v>131</v>
      </c>
      <c r="I57" s="6">
        <f t="shared" si="1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158</v>
      </c>
      <c r="S57" t="s">
        <v>2034</v>
      </c>
      <c r="T57" t="s">
        <v>2057</v>
      </c>
    </row>
    <row r="58" spans="1:20" ht="33" x14ac:dyDescent="0.4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s="5">
        <f t="shared" si="0"/>
        <v>143.66249999999999</v>
      </c>
      <c r="G58" t="s">
        <v>19</v>
      </c>
      <c r="H58">
        <v>164</v>
      </c>
      <c r="I58" s="6">
        <f t="shared" si="1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64</v>
      </c>
      <c r="S58" t="s">
        <v>2036</v>
      </c>
      <c r="T58" t="s">
        <v>2045</v>
      </c>
    </row>
    <row r="59" spans="1:20" ht="17.399999999999999" x14ac:dyDescent="0.4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s="5">
        <f t="shared" si="0"/>
        <v>215.27586206896552</v>
      </c>
      <c r="G59" t="s">
        <v>19</v>
      </c>
      <c r="H59">
        <v>201</v>
      </c>
      <c r="I59" s="6">
        <f t="shared" si="1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88</v>
      </c>
      <c r="S59" t="s">
        <v>2049</v>
      </c>
      <c r="T59" t="s">
        <v>2050</v>
      </c>
    </row>
    <row r="60" spans="1:20" ht="17.399999999999999" x14ac:dyDescent="0.4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s="5">
        <f t="shared" si="0"/>
        <v>227.11111111111114</v>
      </c>
      <c r="G60" t="s">
        <v>19</v>
      </c>
      <c r="H60">
        <v>211</v>
      </c>
      <c r="I60" s="6">
        <f t="shared" si="1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32</v>
      </c>
      <c r="S60" t="s">
        <v>2038</v>
      </c>
      <c r="T60" t="s">
        <v>2039</v>
      </c>
    </row>
    <row r="61" spans="1:20" ht="17.399999999999999" x14ac:dyDescent="0.4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s="5">
        <f t="shared" si="0"/>
        <v>275.07142857142861</v>
      </c>
      <c r="G61" t="s">
        <v>19</v>
      </c>
      <c r="H61">
        <v>128</v>
      </c>
      <c r="I61" s="6">
        <f t="shared" si="1"/>
        <v>30.0859375</v>
      </c>
      <c r="J61" t="s">
        <v>20</v>
      </c>
      <c r="K61" t="s">
        <v>21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32</v>
      </c>
      <c r="S61" t="s">
        <v>2038</v>
      </c>
      <c r="T61" t="s">
        <v>2039</v>
      </c>
    </row>
    <row r="62" spans="1:20" ht="17.399999999999999" x14ac:dyDescent="0.4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s="5">
        <f t="shared" si="0"/>
        <v>144.37048832271762</v>
      </c>
      <c r="G62" t="s">
        <v>19</v>
      </c>
      <c r="H62">
        <v>1600</v>
      </c>
      <c r="I62" s="6">
        <f t="shared" si="1"/>
        <v>84.998125000000002</v>
      </c>
      <c r="J62" t="s">
        <v>14</v>
      </c>
      <c r="K62" t="s">
        <v>15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32</v>
      </c>
      <c r="S62" t="s">
        <v>2038</v>
      </c>
      <c r="T62" t="s">
        <v>2039</v>
      </c>
    </row>
    <row r="63" spans="1:20" ht="33" x14ac:dyDescent="0.4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s="5">
        <f t="shared" si="0"/>
        <v>92.74598393574297</v>
      </c>
      <c r="G63" t="s">
        <v>13</v>
      </c>
      <c r="H63">
        <v>2253</v>
      </c>
      <c r="I63" s="6">
        <f t="shared" si="1"/>
        <v>82.001775410563695</v>
      </c>
      <c r="J63" t="s">
        <v>14</v>
      </c>
      <c r="K63" t="s">
        <v>15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32</v>
      </c>
      <c r="S63" t="s">
        <v>2038</v>
      </c>
      <c r="T63" t="s">
        <v>2039</v>
      </c>
    </row>
    <row r="64" spans="1:20" ht="33" x14ac:dyDescent="0.4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s="5">
        <f t="shared" si="0"/>
        <v>722.6</v>
      </c>
      <c r="G64" t="s">
        <v>19</v>
      </c>
      <c r="H64">
        <v>249</v>
      </c>
      <c r="I64" s="6">
        <f t="shared" si="1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27</v>
      </c>
      <c r="S64" t="s">
        <v>2036</v>
      </c>
      <c r="T64" t="s">
        <v>2037</v>
      </c>
    </row>
    <row r="65" spans="1:20" ht="17.399999999999999" x14ac:dyDescent="0.45">
      <c r="A65">
        <v>63</v>
      </c>
      <c r="B65" t="s">
        <v>173</v>
      </c>
      <c r="C65" s="3" t="s">
        <v>174</v>
      </c>
      <c r="D65">
        <v>4700</v>
      </c>
      <c r="E65">
        <v>557</v>
      </c>
      <c r="F65" s="5">
        <f t="shared" si="0"/>
        <v>11.851063829787234</v>
      </c>
      <c r="G65" t="s">
        <v>13</v>
      </c>
      <c r="H65">
        <v>5</v>
      </c>
      <c r="I65" s="6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32</v>
      </c>
      <c r="S65" t="s">
        <v>2038</v>
      </c>
      <c r="T65" t="s">
        <v>2039</v>
      </c>
    </row>
    <row r="66" spans="1:20" ht="17.399999999999999" x14ac:dyDescent="0.4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s="5">
        <f t="shared" si="0"/>
        <v>97.642857142857139</v>
      </c>
      <c r="G66" t="s">
        <v>13</v>
      </c>
      <c r="H66">
        <v>38</v>
      </c>
      <c r="I66" s="6">
        <f t="shared" si="1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27</v>
      </c>
      <c r="S66" t="s">
        <v>2036</v>
      </c>
      <c r="T66" t="s">
        <v>2037</v>
      </c>
    </row>
    <row r="67" spans="1:20" ht="17.399999999999999" x14ac:dyDescent="0.4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19</v>
      </c>
      <c r="H67">
        <v>236</v>
      </c>
      <c r="I67" s="6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32</v>
      </c>
      <c r="S67" t="s">
        <v>2038</v>
      </c>
      <c r="T67" t="s">
        <v>2039</v>
      </c>
    </row>
    <row r="68" spans="1:20" ht="17.399999999999999" x14ac:dyDescent="0.4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s="5">
        <f t="shared" si="4"/>
        <v>45.068965517241381</v>
      </c>
      <c r="G68" t="s">
        <v>13</v>
      </c>
      <c r="H68">
        <v>12</v>
      </c>
      <c r="I68" s="6">
        <f t="shared" si="5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32</v>
      </c>
      <c r="S68" t="s">
        <v>2038</v>
      </c>
      <c r="T68" t="s">
        <v>2039</v>
      </c>
    </row>
    <row r="69" spans="1:20" ht="33" x14ac:dyDescent="0.4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s="5">
        <f t="shared" si="4"/>
        <v>162.38567493112947</v>
      </c>
      <c r="G69" t="s">
        <v>19</v>
      </c>
      <c r="H69">
        <v>4065</v>
      </c>
      <c r="I69" s="6">
        <f t="shared" si="5"/>
        <v>29.001722017220171</v>
      </c>
      <c r="J69" t="s">
        <v>39</v>
      </c>
      <c r="K69" t="s">
        <v>40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64</v>
      </c>
      <c r="S69" t="s">
        <v>2036</v>
      </c>
      <c r="T69" t="s">
        <v>2045</v>
      </c>
    </row>
    <row r="70" spans="1:20" ht="17.399999999999999" x14ac:dyDescent="0.4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s="5">
        <f t="shared" si="4"/>
        <v>254.52631578947367</v>
      </c>
      <c r="G70" t="s">
        <v>19</v>
      </c>
      <c r="H70">
        <v>246</v>
      </c>
      <c r="I70" s="6">
        <f t="shared" si="5"/>
        <v>58.975609756097562</v>
      </c>
      <c r="J70" t="s">
        <v>106</v>
      </c>
      <c r="K70" t="s">
        <v>107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32</v>
      </c>
      <c r="S70" t="s">
        <v>2038</v>
      </c>
      <c r="T70" t="s">
        <v>2039</v>
      </c>
    </row>
    <row r="71" spans="1:20" ht="33" x14ac:dyDescent="0.4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s="5">
        <f t="shared" si="4"/>
        <v>24.063291139240505</v>
      </c>
      <c r="G71" t="s">
        <v>73</v>
      </c>
      <c r="H71">
        <v>17</v>
      </c>
      <c r="I71" s="6">
        <f t="shared" si="5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32</v>
      </c>
      <c r="S71" t="s">
        <v>2038</v>
      </c>
      <c r="T71" t="s">
        <v>2039</v>
      </c>
    </row>
    <row r="72" spans="1:20" ht="17.399999999999999" x14ac:dyDescent="0.4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s="5">
        <f t="shared" si="4"/>
        <v>123.74140625000001</v>
      </c>
      <c r="G72" t="s">
        <v>19</v>
      </c>
      <c r="H72">
        <v>2475</v>
      </c>
      <c r="I72" s="6">
        <f t="shared" si="5"/>
        <v>63.995555555555555</v>
      </c>
      <c r="J72" t="s">
        <v>106</v>
      </c>
      <c r="K72" t="s">
        <v>107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32</v>
      </c>
      <c r="S72" t="s">
        <v>2038</v>
      </c>
      <c r="T72" t="s">
        <v>2039</v>
      </c>
    </row>
    <row r="73" spans="1:20" ht="33" x14ac:dyDescent="0.4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s="5">
        <f t="shared" si="4"/>
        <v>108.06666666666666</v>
      </c>
      <c r="G73" t="s">
        <v>19</v>
      </c>
      <c r="H73">
        <v>76</v>
      </c>
      <c r="I73" s="6">
        <f t="shared" si="5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32</v>
      </c>
      <c r="S73" t="s">
        <v>2038</v>
      </c>
      <c r="T73" t="s">
        <v>2039</v>
      </c>
    </row>
    <row r="74" spans="1:20" ht="17.399999999999999" x14ac:dyDescent="0.45">
      <c r="A74">
        <v>72</v>
      </c>
      <c r="B74" t="s">
        <v>191</v>
      </c>
      <c r="C74" s="3" t="s">
        <v>192</v>
      </c>
      <c r="D74">
        <v>600</v>
      </c>
      <c r="E74">
        <v>4022</v>
      </c>
      <c r="F74" s="5">
        <f t="shared" si="4"/>
        <v>670.33333333333326</v>
      </c>
      <c r="G74" t="s">
        <v>19</v>
      </c>
      <c r="H74">
        <v>54</v>
      </c>
      <c r="I74" s="6">
        <f t="shared" si="5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70</v>
      </c>
      <c r="S74" t="s">
        <v>2040</v>
      </c>
      <c r="T74" t="s">
        <v>2048</v>
      </c>
    </row>
    <row r="75" spans="1:20" ht="17.399999999999999" x14ac:dyDescent="0.4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s="5">
        <f t="shared" si="4"/>
        <v>660.92857142857144</v>
      </c>
      <c r="G75" t="s">
        <v>19</v>
      </c>
      <c r="H75">
        <v>88</v>
      </c>
      <c r="I75" s="6">
        <f t="shared" si="5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158</v>
      </c>
      <c r="S75" t="s">
        <v>2034</v>
      </c>
      <c r="T75" t="s">
        <v>2057</v>
      </c>
    </row>
    <row r="76" spans="1:20" ht="17.399999999999999" x14ac:dyDescent="0.4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s="5">
        <f t="shared" si="4"/>
        <v>122.46153846153847</v>
      </c>
      <c r="G76" t="s">
        <v>19</v>
      </c>
      <c r="H76">
        <v>85</v>
      </c>
      <c r="I76" s="6">
        <f t="shared" si="5"/>
        <v>56.188235294117646</v>
      </c>
      <c r="J76" t="s">
        <v>39</v>
      </c>
      <c r="K76" t="s">
        <v>40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147</v>
      </c>
      <c r="S76" t="s">
        <v>2034</v>
      </c>
      <c r="T76" t="s">
        <v>2056</v>
      </c>
    </row>
    <row r="77" spans="1:20" ht="17.399999999999999" x14ac:dyDescent="0.4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s="5">
        <f t="shared" si="4"/>
        <v>150.57731958762886</v>
      </c>
      <c r="G77" t="s">
        <v>19</v>
      </c>
      <c r="H77">
        <v>170</v>
      </c>
      <c r="I77" s="6">
        <f t="shared" si="5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121</v>
      </c>
      <c r="S77" t="s">
        <v>2053</v>
      </c>
      <c r="T77" t="s">
        <v>2054</v>
      </c>
    </row>
    <row r="78" spans="1:20" ht="17.399999999999999" x14ac:dyDescent="0.4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s="5">
        <f t="shared" si="4"/>
        <v>78.106590724165997</v>
      </c>
      <c r="G78" t="s">
        <v>13</v>
      </c>
      <c r="H78">
        <v>1684</v>
      </c>
      <c r="I78" s="6">
        <f t="shared" si="5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32</v>
      </c>
      <c r="S78" t="s">
        <v>2038</v>
      </c>
      <c r="T78" t="s">
        <v>2039</v>
      </c>
    </row>
    <row r="79" spans="1:20" ht="17.399999999999999" x14ac:dyDescent="0.4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s="5">
        <f t="shared" si="4"/>
        <v>46.94736842105263</v>
      </c>
      <c r="G79" t="s">
        <v>13</v>
      </c>
      <c r="H79">
        <v>56</v>
      </c>
      <c r="I79" s="6">
        <f t="shared" si="5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70</v>
      </c>
      <c r="S79" t="s">
        <v>2040</v>
      </c>
      <c r="T79" t="s">
        <v>2048</v>
      </c>
    </row>
    <row r="80" spans="1:20" ht="33" x14ac:dyDescent="0.4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s="5">
        <f t="shared" si="4"/>
        <v>300.8</v>
      </c>
      <c r="G80" t="s">
        <v>19</v>
      </c>
      <c r="H80">
        <v>330</v>
      </c>
      <c r="I80" s="6">
        <f t="shared" si="5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205</v>
      </c>
      <c r="S80" t="s">
        <v>2046</v>
      </c>
      <c r="T80" t="s">
        <v>2058</v>
      </c>
    </row>
    <row r="81" spans="1:20" ht="17.399999999999999" x14ac:dyDescent="0.4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s="5">
        <f t="shared" si="4"/>
        <v>69.598615916955026</v>
      </c>
      <c r="G81" t="s">
        <v>13</v>
      </c>
      <c r="H81">
        <v>838</v>
      </c>
      <c r="I81" s="6">
        <f t="shared" si="5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32</v>
      </c>
      <c r="S81" t="s">
        <v>2038</v>
      </c>
      <c r="T81" t="s">
        <v>2039</v>
      </c>
    </row>
    <row r="82" spans="1:20" ht="17.399999999999999" x14ac:dyDescent="0.4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s="5">
        <f t="shared" si="4"/>
        <v>637.4545454545455</v>
      </c>
      <c r="G82" t="s">
        <v>19</v>
      </c>
      <c r="H82">
        <v>127</v>
      </c>
      <c r="I82" s="6">
        <f t="shared" si="5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88</v>
      </c>
      <c r="S82" t="s">
        <v>2049</v>
      </c>
      <c r="T82" t="s">
        <v>2050</v>
      </c>
    </row>
    <row r="83" spans="1:20" ht="17.399999999999999" x14ac:dyDescent="0.4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s="5">
        <f t="shared" si="4"/>
        <v>225.33928571428569</v>
      </c>
      <c r="G83" t="s">
        <v>19</v>
      </c>
      <c r="H83">
        <v>411</v>
      </c>
      <c r="I83" s="6">
        <f t="shared" si="5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22</v>
      </c>
      <c r="S83" t="s">
        <v>2034</v>
      </c>
      <c r="T83" t="s">
        <v>2035</v>
      </c>
    </row>
    <row r="84" spans="1:20" ht="17.399999999999999" x14ac:dyDescent="0.4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s="5">
        <f t="shared" si="4"/>
        <v>1497.3000000000002</v>
      </c>
      <c r="G84" t="s">
        <v>19</v>
      </c>
      <c r="H84">
        <v>180</v>
      </c>
      <c r="I84" s="6">
        <f t="shared" si="5"/>
        <v>83.183333333333337</v>
      </c>
      <c r="J84" t="s">
        <v>39</v>
      </c>
      <c r="K84" t="s">
        <v>40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88</v>
      </c>
      <c r="S84" t="s">
        <v>2049</v>
      </c>
      <c r="T84" t="s">
        <v>2050</v>
      </c>
    </row>
    <row r="85" spans="1:20" ht="17.399999999999999" x14ac:dyDescent="0.4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s="5">
        <f t="shared" si="4"/>
        <v>37.590225563909776</v>
      </c>
      <c r="G85" t="s">
        <v>13</v>
      </c>
      <c r="H85">
        <v>1000</v>
      </c>
      <c r="I85" s="6">
        <f t="shared" si="5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49</v>
      </c>
      <c r="S85" t="s">
        <v>2034</v>
      </c>
      <c r="T85" t="s">
        <v>2042</v>
      </c>
    </row>
    <row r="86" spans="1:20" ht="33" x14ac:dyDescent="0.4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s="5">
        <f t="shared" si="4"/>
        <v>132.36942675159236</v>
      </c>
      <c r="G86" t="s">
        <v>19</v>
      </c>
      <c r="H86">
        <v>374</v>
      </c>
      <c r="I86" s="6">
        <f t="shared" si="5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64</v>
      </c>
      <c r="S86" t="s">
        <v>2036</v>
      </c>
      <c r="T86" t="s">
        <v>2045</v>
      </c>
    </row>
    <row r="87" spans="1:20" ht="17.399999999999999" x14ac:dyDescent="0.4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s="5">
        <f t="shared" si="4"/>
        <v>131.22448979591837</v>
      </c>
      <c r="G87" t="s">
        <v>19</v>
      </c>
      <c r="H87">
        <v>71</v>
      </c>
      <c r="I87" s="6">
        <f t="shared" si="5"/>
        <v>90.563380281690144</v>
      </c>
      <c r="J87" t="s">
        <v>25</v>
      </c>
      <c r="K87" t="s">
        <v>26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59</v>
      </c>
      <c r="S87" t="s">
        <v>2034</v>
      </c>
      <c r="T87" t="s">
        <v>2044</v>
      </c>
    </row>
    <row r="88" spans="1:20" ht="17.399999999999999" x14ac:dyDescent="0.4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s="5">
        <f t="shared" si="4"/>
        <v>167.63513513513513</v>
      </c>
      <c r="G88" t="s">
        <v>19</v>
      </c>
      <c r="H88">
        <v>203</v>
      </c>
      <c r="I88" s="6">
        <f t="shared" si="5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32</v>
      </c>
      <c r="S88" t="s">
        <v>2038</v>
      </c>
      <c r="T88" t="s">
        <v>2039</v>
      </c>
    </row>
    <row r="89" spans="1:20" ht="33" x14ac:dyDescent="0.4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s="5">
        <f t="shared" si="4"/>
        <v>61.984886649874063</v>
      </c>
      <c r="G89" t="s">
        <v>13</v>
      </c>
      <c r="H89">
        <v>1482</v>
      </c>
      <c r="I89" s="6">
        <f t="shared" si="5"/>
        <v>83.022941970310384</v>
      </c>
      <c r="J89" t="s">
        <v>25</v>
      </c>
      <c r="K89" t="s">
        <v>26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22</v>
      </c>
      <c r="S89" t="s">
        <v>2034</v>
      </c>
      <c r="T89" t="s">
        <v>2035</v>
      </c>
    </row>
    <row r="90" spans="1:20" ht="17.399999999999999" x14ac:dyDescent="0.4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s="5">
        <f t="shared" si="4"/>
        <v>260.75</v>
      </c>
      <c r="G90" t="s">
        <v>19</v>
      </c>
      <c r="H90">
        <v>113</v>
      </c>
      <c r="I90" s="6">
        <f t="shared" si="5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205</v>
      </c>
      <c r="S90" t="s">
        <v>2046</v>
      </c>
      <c r="T90" t="s">
        <v>2058</v>
      </c>
    </row>
    <row r="91" spans="1:20" ht="17.399999999999999" x14ac:dyDescent="0.4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s="5">
        <f t="shared" si="4"/>
        <v>252.58823529411765</v>
      </c>
      <c r="G91" t="s">
        <v>19</v>
      </c>
      <c r="H91">
        <v>96</v>
      </c>
      <c r="I91" s="6">
        <f t="shared" si="5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32</v>
      </c>
      <c r="S91" t="s">
        <v>2038</v>
      </c>
      <c r="T91" t="s">
        <v>2039</v>
      </c>
    </row>
    <row r="92" spans="1:20" ht="17.399999999999999" x14ac:dyDescent="0.4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s="5">
        <f t="shared" si="4"/>
        <v>78.615384615384613</v>
      </c>
      <c r="G92" t="s">
        <v>13</v>
      </c>
      <c r="H92">
        <v>106</v>
      </c>
      <c r="I92" s="6">
        <f t="shared" si="5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32</v>
      </c>
      <c r="S92" t="s">
        <v>2038</v>
      </c>
      <c r="T92" t="s">
        <v>2039</v>
      </c>
    </row>
    <row r="93" spans="1:20" ht="17.399999999999999" x14ac:dyDescent="0.4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s="5">
        <f t="shared" si="4"/>
        <v>48.404406999351913</v>
      </c>
      <c r="G93" t="s">
        <v>13</v>
      </c>
      <c r="H93">
        <v>679</v>
      </c>
      <c r="I93" s="6">
        <f t="shared" si="5"/>
        <v>109.99705449189985</v>
      </c>
      <c r="J93" t="s">
        <v>106</v>
      </c>
      <c r="K93" t="s">
        <v>107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205</v>
      </c>
      <c r="S93" t="s">
        <v>2046</v>
      </c>
      <c r="T93" t="s">
        <v>2058</v>
      </c>
    </row>
    <row r="94" spans="1:20" ht="33" x14ac:dyDescent="0.4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s="5">
        <f t="shared" si="4"/>
        <v>258.875</v>
      </c>
      <c r="G94" t="s">
        <v>19</v>
      </c>
      <c r="H94">
        <v>498</v>
      </c>
      <c r="I94" s="6">
        <f t="shared" si="5"/>
        <v>103.96586345381526</v>
      </c>
      <c r="J94" t="s">
        <v>97</v>
      </c>
      <c r="K94" t="s">
        <v>98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88</v>
      </c>
      <c r="S94" t="s">
        <v>2049</v>
      </c>
      <c r="T94" t="s">
        <v>2050</v>
      </c>
    </row>
    <row r="95" spans="1:20" ht="17.399999999999999" x14ac:dyDescent="0.4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s="5">
        <f t="shared" si="4"/>
        <v>60.548713235294116</v>
      </c>
      <c r="G95" t="s">
        <v>73</v>
      </c>
      <c r="H95">
        <v>610</v>
      </c>
      <c r="I95" s="6">
        <f t="shared" si="5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32</v>
      </c>
      <c r="S95" t="s">
        <v>2038</v>
      </c>
      <c r="T95" t="s">
        <v>2039</v>
      </c>
    </row>
    <row r="96" spans="1:20" ht="17.399999999999999" x14ac:dyDescent="0.4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s="5">
        <f t="shared" si="4"/>
        <v>303.68965517241378</v>
      </c>
      <c r="G96" t="s">
        <v>19</v>
      </c>
      <c r="H96">
        <v>180</v>
      </c>
      <c r="I96" s="6">
        <f t="shared" si="5"/>
        <v>48.927777777777777</v>
      </c>
      <c r="J96" t="s">
        <v>39</v>
      </c>
      <c r="K96" t="s">
        <v>40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27</v>
      </c>
      <c r="S96" t="s">
        <v>2036</v>
      </c>
      <c r="T96" t="s">
        <v>2037</v>
      </c>
    </row>
    <row r="97" spans="1:20" ht="33" x14ac:dyDescent="0.45">
      <c r="A97">
        <v>95</v>
      </c>
      <c r="B97" t="s">
        <v>238</v>
      </c>
      <c r="C97" s="3" t="s">
        <v>239</v>
      </c>
      <c r="D97">
        <v>900</v>
      </c>
      <c r="E97">
        <v>1017</v>
      </c>
      <c r="F97" s="5">
        <f t="shared" si="4"/>
        <v>112.99999999999999</v>
      </c>
      <c r="G97" t="s">
        <v>19</v>
      </c>
      <c r="H97">
        <v>27</v>
      </c>
      <c r="I97" s="6">
        <f t="shared" si="5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41</v>
      </c>
      <c r="S97" t="s">
        <v>2040</v>
      </c>
      <c r="T97" t="s">
        <v>2041</v>
      </c>
    </row>
    <row r="98" spans="1:20" ht="17.399999999999999" x14ac:dyDescent="0.4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s="5">
        <f t="shared" si="4"/>
        <v>217.37876614060258</v>
      </c>
      <c r="G98" t="s">
        <v>19</v>
      </c>
      <c r="H98">
        <v>2331</v>
      </c>
      <c r="I98" s="6">
        <f t="shared" si="5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32</v>
      </c>
      <c r="S98" t="s">
        <v>2038</v>
      </c>
      <c r="T98" t="s">
        <v>2039</v>
      </c>
    </row>
    <row r="99" spans="1:20" ht="17.399999999999999" x14ac:dyDescent="0.4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s="5">
        <f t="shared" si="4"/>
        <v>926.69230769230762</v>
      </c>
      <c r="G99" t="s">
        <v>19</v>
      </c>
      <c r="H99">
        <v>113</v>
      </c>
      <c r="I99" s="6">
        <f t="shared" si="5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16</v>
      </c>
      <c r="S99" t="s">
        <v>2032</v>
      </c>
      <c r="T99" t="s">
        <v>2033</v>
      </c>
    </row>
    <row r="100" spans="1:20" ht="17.399999999999999" x14ac:dyDescent="0.4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s="5">
        <f t="shared" si="4"/>
        <v>33.692229038854805</v>
      </c>
      <c r="G100" t="s">
        <v>13</v>
      </c>
      <c r="H100">
        <v>1220</v>
      </c>
      <c r="I100" s="6">
        <f t="shared" si="5"/>
        <v>27.009016393442622</v>
      </c>
      <c r="J100" t="s">
        <v>25</v>
      </c>
      <c r="K100" t="s">
        <v>26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88</v>
      </c>
      <c r="S100" t="s">
        <v>2049</v>
      </c>
      <c r="T100" t="s">
        <v>2050</v>
      </c>
    </row>
    <row r="101" spans="1:20" ht="33" x14ac:dyDescent="0.4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s="5">
        <f t="shared" si="4"/>
        <v>196.7236842105263</v>
      </c>
      <c r="G101" t="s">
        <v>19</v>
      </c>
      <c r="H101">
        <v>164</v>
      </c>
      <c r="I101" s="6">
        <f t="shared" si="5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32</v>
      </c>
      <c r="S101" t="s">
        <v>2038</v>
      </c>
      <c r="T101" t="s">
        <v>2039</v>
      </c>
    </row>
    <row r="102" spans="1:20" ht="17.399999999999999" x14ac:dyDescent="0.4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s="5">
        <f t="shared" si="4"/>
        <v>1</v>
      </c>
      <c r="G102" t="s">
        <v>13</v>
      </c>
      <c r="H102">
        <v>1</v>
      </c>
      <c r="I102" s="6">
        <f t="shared" si="5"/>
        <v>1</v>
      </c>
      <c r="J102" t="s">
        <v>20</v>
      </c>
      <c r="K102" t="s">
        <v>21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32</v>
      </c>
      <c r="S102" t="s">
        <v>2038</v>
      </c>
      <c r="T102" t="s">
        <v>2039</v>
      </c>
    </row>
    <row r="103" spans="1:20" ht="17.399999999999999" x14ac:dyDescent="0.4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s="5">
        <f t="shared" si="4"/>
        <v>1021.4444444444445</v>
      </c>
      <c r="G103" t="s">
        <v>19</v>
      </c>
      <c r="H103">
        <v>164</v>
      </c>
      <c r="I103" s="6">
        <f t="shared" si="5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49</v>
      </c>
      <c r="S103" t="s">
        <v>2034</v>
      </c>
      <c r="T103" t="s">
        <v>2042</v>
      </c>
    </row>
    <row r="104" spans="1:20" ht="17.399999999999999" x14ac:dyDescent="0.4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s="5">
        <f t="shared" si="4"/>
        <v>281.67567567567568</v>
      </c>
      <c r="G104" t="s">
        <v>19</v>
      </c>
      <c r="H104">
        <v>336</v>
      </c>
      <c r="I104" s="6">
        <f t="shared" si="5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64</v>
      </c>
      <c r="S104" t="s">
        <v>2036</v>
      </c>
      <c r="T104" t="s">
        <v>2045</v>
      </c>
    </row>
    <row r="105" spans="1:20" ht="17.399999999999999" x14ac:dyDescent="0.4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s="5">
        <f t="shared" si="4"/>
        <v>24.610000000000003</v>
      </c>
      <c r="G105" t="s">
        <v>13</v>
      </c>
      <c r="H105">
        <v>37</v>
      </c>
      <c r="I105" s="6">
        <f t="shared" si="5"/>
        <v>66.513513513513516</v>
      </c>
      <c r="J105" t="s">
        <v>106</v>
      </c>
      <c r="K105" t="s">
        <v>107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49</v>
      </c>
      <c r="S105" t="s">
        <v>2034</v>
      </c>
      <c r="T105" t="s">
        <v>2042</v>
      </c>
    </row>
    <row r="106" spans="1:20" ht="17.399999999999999" x14ac:dyDescent="0.4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s="5">
        <f t="shared" si="4"/>
        <v>143.14010067114094</v>
      </c>
      <c r="G106" t="s">
        <v>19</v>
      </c>
      <c r="H106">
        <v>1917</v>
      </c>
      <c r="I106" s="6">
        <f t="shared" si="5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59</v>
      </c>
      <c r="S106" t="s">
        <v>2034</v>
      </c>
      <c r="T106" t="s">
        <v>2044</v>
      </c>
    </row>
    <row r="107" spans="1:20" ht="17.399999999999999" x14ac:dyDescent="0.4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s="5">
        <f t="shared" si="4"/>
        <v>144.54411764705884</v>
      </c>
      <c r="G107" t="s">
        <v>19</v>
      </c>
      <c r="H107">
        <v>95</v>
      </c>
      <c r="I107" s="6">
        <f t="shared" si="5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27</v>
      </c>
      <c r="S107" t="s">
        <v>2036</v>
      </c>
      <c r="T107" t="s">
        <v>2037</v>
      </c>
    </row>
    <row r="108" spans="1:20" ht="17.399999999999999" x14ac:dyDescent="0.4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s="5">
        <f t="shared" si="4"/>
        <v>359.12820512820514</v>
      </c>
      <c r="G108" t="s">
        <v>19</v>
      </c>
      <c r="H108">
        <v>147</v>
      </c>
      <c r="I108" s="6">
        <f t="shared" si="5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32</v>
      </c>
      <c r="S108" t="s">
        <v>2038</v>
      </c>
      <c r="T108" t="s">
        <v>2039</v>
      </c>
    </row>
    <row r="109" spans="1:20" ht="33" x14ac:dyDescent="0.4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s="5">
        <f t="shared" si="4"/>
        <v>186.48571428571427</v>
      </c>
      <c r="G109" t="s">
        <v>19</v>
      </c>
      <c r="H109">
        <v>86</v>
      </c>
      <c r="I109" s="6">
        <f t="shared" si="5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32</v>
      </c>
      <c r="S109" t="s">
        <v>2038</v>
      </c>
      <c r="T109" t="s">
        <v>2039</v>
      </c>
    </row>
    <row r="110" spans="1:20" ht="33" x14ac:dyDescent="0.4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s="5">
        <f t="shared" si="4"/>
        <v>595.26666666666665</v>
      </c>
      <c r="G110" t="s">
        <v>19</v>
      </c>
      <c r="H110">
        <v>83</v>
      </c>
      <c r="I110" s="6">
        <f t="shared" si="5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41</v>
      </c>
      <c r="S110" t="s">
        <v>2040</v>
      </c>
      <c r="T110" t="s">
        <v>2041</v>
      </c>
    </row>
    <row r="111" spans="1:20" ht="17.399999999999999" x14ac:dyDescent="0.4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s="5">
        <f t="shared" si="4"/>
        <v>59.21153846153846</v>
      </c>
      <c r="G111" t="s">
        <v>13</v>
      </c>
      <c r="H111">
        <v>60</v>
      </c>
      <c r="I111" s="6">
        <f t="shared" si="5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268</v>
      </c>
      <c r="S111" t="s">
        <v>2040</v>
      </c>
      <c r="T111" t="s">
        <v>2059</v>
      </c>
    </row>
    <row r="112" spans="1:20" ht="33" x14ac:dyDescent="0.4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s="5">
        <f t="shared" si="4"/>
        <v>14.962780898876405</v>
      </c>
      <c r="G112" t="s">
        <v>13</v>
      </c>
      <c r="H112">
        <v>296</v>
      </c>
      <c r="I112" s="6">
        <f t="shared" si="5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16</v>
      </c>
      <c r="S112" t="s">
        <v>2032</v>
      </c>
      <c r="T112" t="s">
        <v>2033</v>
      </c>
    </row>
    <row r="113" spans="1:20" ht="17.399999999999999" x14ac:dyDescent="0.4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s="5">
        <f t="shared" si="4"/>
        <v>119.95602605863192</v>
      </c>
      <c r="G113" t="s">
        <v>19</v>
      </c>
      <c r="H113">
        <v>676</v>
      </c>
      <c r="I113" s="6">
        <f t="shared" si="5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132</v>
      </c>
      <c r="S113" t="s">
        <v>2046</v>
      </c>
      <c r="T113" t="s">
        <v>2055</v>
      </c>
    </row>
    <row r="114" spans="1:20" ht="17.399999999999999" x14ac:dyDescent="0.4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s="5">
        <f t="shared" si="4"/>
        <v>268.82978723404256</v>
      </c>
      <c r="G114" t="s">
        <v>19</v>
      </c>
      <c r="H114">
        <v>361</v>
      </c>
      <c r="I114" s="6">
        <f t="shared" si="5"/>
        <v>35</v>
      </c>
      <c r="J114" t="s">
        <v>25</v>
      </c>
      <c r="K114" t="s">
        <v>26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27</v>
      </c>
      <c r="S114" t="s">
        <v>2036</v>
      </c>
      <c r="T114" t="s">
        <v>2037</v>
      </c>
    </row>
    <row r="115" spans="1:20" ht="17.399999999999999" x14ac:dyDescent="0.4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s="5">
        <f t="shared" si="4"/>
        <v>376.87878787878788</v>
      </c>
      <c r="G115" t="s">
        <v>19</v>
      </c>
      <c r="H115">
        <v>131</v>
      </c>
      <c r="I115" s="6">
        <f t="shared" si="5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16</v>
      </c>
      <c r="S115" t="s">
        <v>2032</v>
      </c>
      <c r="T115" t="s">
        <v>2033</v>
      </c>
    </row>
    <row r="116" spans="1:20" ht="17.399999999999999" x14ac:dyDescent="0.4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s="5">
        <f t="shared" si="4"/>
        <v>727.15789473684208</v>
      </c>
      <c r="G116" t="s">
        <v>19</v>
      </c>
      <c r="H116">
        <v>126</v>
      </c>
      <c r="I116" s="6">
        <f t="shared" si="5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64</v>
      </c>
      <c r="S116" t="s">
        <v>2036</v>
      </c>
      <c r="T116" t="s">
        <v>2045</v>
      </c>
    </row>
    <row r="117" spans="1:20" ht="17.399999999999999" x14ac:dyDescent="0.4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s="5">
        <f t="shared" si="4"/>
        <v>87.211757648470297</v>
      </c>
      <c r="G117" t="s">
        <v>13</v>
      </c>
      <c r="H117">
        <v>3304</v>
      </c>
      <c r="I117" s="6">
        <f t="shared" si="5"/>
        <v>44.001815980629537</v>
      </c>
      <c r="J117" t="s">
        <v>106</v>
      </c>
      <c r="K117" t="s">
        <v>107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118</v>
      </c>
      <c r="S117" t="s">
        <v>2046</v>
      </c>
      <c r="T117" t="s">
        <v>2052</v>
      </c>
    </row>
    <row r="118" spans="1:20" ht="33" x14ac:dyDescent="0.4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s="5">
        <f t="shared" si="4"/>
        <v>88</v>
      </c>
      <c r="G118" t="s">
        <v>13</v>
      </c>
      <c r="H118">
        <v>73</v>
      </c>
      <c r="I118" s="6">
        <f t="shared" si="5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32</v>
      </c>
      <c r="S118" t="s">
        <v>2038</v>
      </c>
      <c r="T118" t="s">
        <v>2039</v>
      </c>
    </row>
    <row r="119" spans="1:20" ht="17.399999999999999" x14ac:dyDescent="0.4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s="5">
        <f t="shared" si="4"/>
        <v>173.9387755102041</v>
      </c>
      <c r="G119" t="s">
        <v>19</v>
      </c>
      <c r="H119">
        <v>275</v>
      </c>
      <c r="I119" s="6">
        <f t="shared" si="5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268</v>
      </c>
      <c r="S119" t="s">
        <v>2040</v>
      </c>
      <c r="T119" t="s">
        <v>2059</v>
      </c>
    </row>
    <row r="120" spans="1:20" ht="17.399999999999999" x14ac:dyDescent="0.4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s="5">
        <f t="shared" si="4"/>
        <v>117.61111111111111</v>
      </c>
      <c r="G120" t="s">
        <v>19</v>
      </c>
      <c r="H120">
        <v>67</v>
      </c>
      <c r="I120" s="6">
        <f t="shared" si="5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121</v>
      </c>
      <c r="S120" t="s">
        <v>2053</v>
      </c>
      <c r="T120" t="s">
        <v>2054</v>
      </c>
    </row>
    <row r="121" spans="1:20" ht="33" x14ac:dyDescent="0.4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s="5">
        <f t="shared" si="4"/>
        <v>214.96</v>
      </c>
      <c r="G121" t="s">
        <v>19</v>
      </c>
      <c r="H121">
        <v>154</v>
      </c>
      <c r="I121" s="6">
        <f t="shared" si="5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41</v>
      </c>
      <c r="S121" t="s">
        <v>2040</v>
      </c>
      <c r="T121" t="s">
        <v>2041</v>
      </c>
    </row>
    <row r="122" spans="1:20" ht="17.399999999999999" x14ac:dyDescent="0.4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s="5">
        <f t="shared" si="4"/>
        <v>149.49667110519306</v>
      </c>
      <c r="G122" t="s">
        <v>19</v>
      </c>
      <c r="H122">
        <v>1782</v>
      </c>
      <c r="I122" s="6">
        <f t="shared" si="5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291</v>
      </c>
      <c r="S122" t="s">
        <v>2049</v>
      </c>
      <c r="T122" t="s">
        <v>2060</v>
      </c>
    </row>
    <row r="123" spans="1:20" ht="17.399999999999999" x14ac:dyDescent="0.4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s="5">
        <f t="shared" si="4"/>
        <v>219.33995584988963</v>
      </c>
      <c r="G123" t="s">
        <v>19</v>
      </c>
      <c r="H123">
        <v>903</v>
      </c>
      <c r="I123" s="6">
        <f t="shared" si="5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88</v>
      </c>
      <c r="S123" t="s">
        <v>2049</v>
      </c>
      <c r="T123" t="s">
        <v>2050</v>
      </c>
    </row>
    <row r="124" spans="1:20" ht="17.399999999999999" x14ac:dyDescent="0.4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s="5">
        <f t="shared" si="4"/>
        <v>64.367690058479525</v>
      </c>
      <c r="G124" t="s">
        <v>13</v>
      </c>
      <c r="H124">
        <v>3387</v>
      </c>
      <c r="I124" s="6">
        <f t="shared" si="5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118</v>
      </c>
      <c r="S124" t="s">
        <v>2046</v>
      </c>
      <c r="T124" t="s">
        <v>2052</v>
      </c>
    </row>
    <row r="125" spans="1:20" ht="17.399999999999999" x14ac:dyDescent="0.4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s="5">
        <f t="shared" si="4"/>
        <v>18.622397298818232</v>
      </c>
      <c r="G125" t="s">
        <v>13</v>
      </c>
      <c r="H125">
        <v>662</v>
      </c>
      <c r="I125" s="6">
        <f t="shared" si="5"/>
        <v>49.987915407854985</v>
      </c>
      <c r="J125" t="s">
        <v>14</v>
      </c>
      <c r="K125" t="s">
        <v>15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32</v>
      </c>
      <c r="S125" t="s">
        <v>2038</v>
      </c>
      <c r="T125" t="s">
        <v>2039</v>
      </c>
    </row>
    <row r="126" spans="1:20" ht="17.399999999999999" x14ac:dyDescent="0.4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s="5">
        <f t="shared" si="4"/>
        <v>367.76923076923077</v>
      </c>
      <c r="G126" t="s">
        <v>19</v>
      </c>
      <c r="H126">
        <v>94</v>
      </c>
      <c r="I126" s="6">
        <f t="shared" si="5"/>
        <v>101.72340425531915</v>
      </c>
      <c r="J126" t="s">
        <v>106</v>
      </c>
      <c r="K126" t="s">
        <v>107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121</v>
      </c>
      <c r="S126" t="s">
        <v>2053</v>
      </c>
      <c r="T126" t="s">
        <v>2054</v>
      </c>
    </row>
    <row r="127" spans="1:20" ht="17.399999999999999" x14ac:dyDescent="0.4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s="5">
        <f t="shared" si="4"/>
        <v>159.90566037735849</v>
      </c>
      <c r="G127" t="s">
        <v>19</v>
      </c>
      <c r="H127">
        <v>180</v>
      </c>
      <c r="I127" s="6">
        <f t="shared" si="5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32</v>
      </c>
      <c r="S127" t="s">
        <v>2038</v>
      </c>
      <c r="T127" t="s">
        <v>2039</v>
      </c>
    </row>
    <row r="128" spans="1:20" ht="17.399999999999999" x14ac:dyDescent="0.4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s="5">
        <f t="shared" si="4"/>
        <v>38.633185349611544</v>
      </c>
      <c r="G128" t="s">
        <v>13</v>
      </c>
      <c r="H128">
        <v>774</v>
      </c>
      <c r="I128" s="6">
        <f t="shared" si="5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32</v>
      </c>
      <c r="S128" t="s">
        <v>2038</v>
      </c>
      <c r="T128" t="s">
        <v>2039</v>
      </c>
    </row>
    <row r="129" spans="1:20" ht="17.399999999999999" x14ac:dyDescent="0.4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s="5">
        <f t="shared" si="4"/>
        <v>51.42151162790698</v>
      </c>
      <c r="G129" t="s">
        <v>13</v>
      </c>
      <c r="H129">
        <v>672</v>
      </c>
      <c r="I129" s="6">
        <f t="shared" si="5"/>
        <v>78.96875</v>
      </c>
      <c r="J129" t="s">
        <v>14</v>
      </c>
      <c r="K129" t="s">
        <v>15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32</v>
      </c>
      <c r="S129" t="s">
        <v>2038</v>
      </c>
      <c r="T129" t="s">
        <v>2039</v>
      </c>
    </row>
    <row r="130" spans="1:20" ht="17.399999999999999" x14ac:dyDescent="0.4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s="5">
        <f t="shared" si="4"/>
        <v>60.334277620396605</v>
      </c>
      <c r="G130" t="s">
        <v>73</v>
      </c>
      <c r="H130">
        <v>532</v>
      </c>
      <c r="I130" s="6">
        <f t="shared" si="5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22</v>
      </c>
      <c r="S130" t="s">
        <v>2034</v>
      </c>
      <c r="T130" t="s">
        <v>2035</v>
      </c>
    </row>
    <row r="131" spans="1:20" ht="17.399999999999999" x14ac:dyDescent="0.4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73</v>
      </c>
      <c r="H131">
        <v>55</v>
      </c>
      <c r="I131" s="6">
        <f t="shared" ref="I131:I194" si="9">E131/H131</f>
        <v>86.472727272727269</v>
      </c>
      <c r="J131" t="s">
        <v>25</v>
      </c>
      <c r="K131" t="s">
        <v>26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16</v>
      </c>
      <c r="S131" t="s">
        <v>2032</v>
      </c>
      <c r="T131" t="s">
        <v>2033</v>
      </c>
    </row>
    <row r="132" spans="1:20" ht="17.399999999999999" x14ac:dyDescent="0.4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s="5">
        <f t="shared" si="8"/>
        <v>155.46875</v>
      </c>
      <c r="G132" t="s">
        <v>19</v>
      </c>
      <c r="H132">
        <v>533</v>
      </c>
      <c r="I132" s="6">
        <f t="shared" si="9"/>
        <v>28.001876172607879</v>
      </c>
      <c r="J132" t="s">
        <v>35</v>
      </c>
      <c r="K132" t="s">
        <v>36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52</v>
      </c>
      <c r="S132" t="s">
        <v>2040</v>
      </c>
      <c r="T132" t="s">
        <v>2043</v>
      </c>
    </row>
    <row r="133" spans="1:20" ht="33" x14ac:dyDescent="0.4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s="5">
        <f t="shared" si="8"/>
        <v>100.85974499089254</v>
      </c>
      <c r="G133" t="s">
        <v>19</v>
      </c>
      <c r="H133">
        <v>2443</v>
      </c>
      <c r="I133" s="6">
        <f t="shared" si="9"/>
        <v>67.996725337699544</v>
      </c>
      <c r="J133" t="s">
        <v>39</v>
      </c>
      <c r="K133" t="s">
        <v>40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27</v>
      </c>
      <c r="S133" t="s">
        <v>2036</v>
      </c>
      <c r="T133" t="s">
        <v>2037</v>
      </c>
    </row>
    <row r="134" spans="1:20" ht="17.399999999999999" x14ac:dyDescent="0.4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s="5">
        <f t="shared" si="8"/>
        <v>116.18181818181819</v>
      </c>
      <c r="G134" t="s">
        <v>19</v>
      </c>
      <c r="H134">
        <v>89</v>
      </c>
      <c r="I134" s="6">
        <f t="shared" si="9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32</v>
      </c>
      <c r="S134" t="s">
        <v>2038</v>
      </c>
      <c r="T134" t="s">
        <v>2039</v>
      </c>
    </row>
    <row r="135" spans="1:20" ht="17.399999999999999" x14ac:dyDescent="0.4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s="5">
        <f t="shared" si="8"/>
        <v>310.77777777777777</v>
      </c>
      <c r="G135" t="s">
        <v>19</v>
      </c>
      <c r="H135">
        <v>159</v>
      </c>
      <c r="I135" s="6">
        <f t="shared" si="9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318</v>
      </c>
      <c r="S135" t="s">
        <v>2034</v>
      </c>
      <c r="T135" t="s">
        <v>2061</v>
      </c>
    </row>
    <row r="136" spans="1:20" ht="17.399999999999999" x14ac:dyDescent="0.4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s="5">
        <f t="shared" si="8"/>
        <v>89.73668341708543</v>
      </c>
      <c r="G136" t="s">
        <v>13</v>
      </c>
      <c r="H136">
        <v>940</v>
      </c>
      <c r="I136" s="6">
        <f t="shared" si="9"/>
        <v>94.987234042553197</v>
      </c>
      <c r="J136" t="s">
        <v>97</v>
      </c>
      <c r="K136" t="s">
        <v>98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41</v>
      </c>
      <c r="S136" t="s">
        <v>2040</v>
      </c>
      <c r="T136" t="s">
        <v>2041</v>
      </c>
    </row>
    <row r="137" spans="1:20" ht="17.399999999999999" x14ac:dyDescent="0.4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s="5">
        <f t="shared" si="8"/>
        <v>71.27272727272728</v>
      </c>
      <c r="G137" t="s">
        <v>13</v>
      </c>
      <c r="H137">
        <v>117</v>
      </c>
      <c r="I137" s="6">
        <f t="shared" si="9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32</v>
      </c>
      <c r="S137" t="s">
        <v>2038</v>
      </c>
      <c r="T137" t="s">
        <v>2039</v>
      </c>
    </row>
    <row r="138" spans="1:20" ht="33" x14ac:dyDescent="0.4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s="5">
        <f t="shared" si="8"/>
        <v>3.2862318840579712</v>
      </c>
      <c r="G138" t="s">
        <v>73</v>
      </c>
      <c r="H138">
        <v>58</v>
      </c>
      <c r="I138" s="6">
        <f t="shared" si="9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52</v>
      </c>
      <c r="S138" t="s">
        <v>2040</v>
      </c>
      <c r="T138" t="s">
        <v>2043</v>
      </c>
    </row>
    <row r="139" spans="1:20" ht="17.399999999999999" x14ac:dyDescent="0.4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s="5">
        <f t="shared" si="8"/>
        <v>261.77777777777777</v>
      </c>
      <c r="G139" t="s">
        <v>19</v>
      </c>
      <c r="H139">
        <v>50</v>
      </c>
      <c r="I139" s="6">
        <f t="shared" si="9"/>
        <v>94.24</v>
      </c>
      <c r="J139" t="s">
        <v>20</v>
      </c>
      <c r="K139" t="s">
        <v>21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67</v>
      </c>
      <c r="S139" t="s">
        <v>2046</v>
      </c>
      <c r="T139" t="s">
        <v>2047</v>
      </c>
    </row>
    <row r="140" spans="1:20" ht="33" x14ac:dyDescent="0.4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s="5">
        <f t="shared" si="8"/>
        <v>96</v>
      </c>
      <c r="G140" t="s">
        <v>13</v>
      </c>
      <c r="H140">
        <v>115</v>
      </c>
      <c r="I140" s="6">
        <f t="shared" si="9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291</v>
      </c>
      <c r="S140" t="s">
        <v>2049</v>
      </c>
      <c r="T140" t="s">
        <v>2060</v>
      </c>
    </row>
    <row r="141" spans="1:20" ht="17.399999999999999" x14ac:dyDescent="0.4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s="5">
        <f t="shared" si="8"/>
        <v>20.896851248642779</v>
      </c>
      <c r="G141" t="s">
        <v>13</v>
      </c>
      <c r="H141">
        <v>326</v>
      </c>
      <c r="I141" s="6">
        <f t="shared" si="9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64</v>
      </c>
      <c r="S141" t="s">
        <v>2036</v>
      </c>
      <c r="T141" t="s">
        <v>2045</v>
      </c>
    </row>
    <row r="142" spans="1:20" ht="33" x14ac:dyDescent="0.4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s="5">
        <f t="shared" si="8"/>
        <v>223.16363636363636</v>
      </c>
      <c r="G142" t="s">
        <v>19</v>
      </c>
      <c r="H142">
        <v>186</v>
      </c>
      <c r="I142" s="6">
        <f t="shared" si="9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41</v>
      </c>
      <c r="S142" t="s">
        <v>2040</v>
      </c>
      <c r="T142" t="s">
        <v>2041</v>
      </c>
    </row>
    <row r="143" spans="1:20" ht="17.399999999999999" x14ac:dyDescent="0.4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s="5">
        <f t="shared" si="8"/>
        <v>101.59097978227061</v>
      </c>
      <c r="G143" t="s">
        <v>19</v>
      </c>
      <c r="H143">
        <v>1071</v>
      </c>
      <c r="I143" s="6">
        <f t="shared" si="9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27</v>
      </c>
      <c r="S143" t="s">
        <v>2036</v>
      </c>
      <c r="T143" t="s">
        <v>2037</v>
      </c>
    </row>
    <row r="144" spans="1:20" ht="33" x14ac:dyDescent="0.4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s="5">
        <f t="shared" si="8"/>
        <v>230.03999999999996</v>
      </c>
      <c r="G144" t="s">
        <v>19</v>
      </c>
      <c r="H144">
        <v>117</v>
      </c>
      <c r="I144" s="6">
        <f t="shared" si="9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27</v>
      </c>
      <c r="S144" t="s">
        <v>2036</v>
      </c>
      <c r="T144" t="s">
        <v>2037</v>
      </c>
    </row>
    <row r="145" spans="1:20" ht="17.399999999999999" x14ac:dyDescent="0.4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s="5">
        <f t="shared" si="8"/>
        <v>135.59259259259261</v>
      </c>
      <c r="G145" t="s">
        <v>19</v>
      </c>
      <c r="H145">
        <v>70</v>
      </c>
      <c r="I145" s="6">
        <f t="shared" si="9"/>
        <v>104.6</v>
      </c>
      <c r="J145" t="s">
        <v>20</v>
      </c>
      <c r="K145" t="s">
        <v>21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59</v>
      </c>
      <c r="S145" t="s">
        <v>2034</v>
      </c>
      <c r="T145" t="s">
        <v>2044</v>
      </c>
    </row>
    <row r="146" spans="1:20" ht="17.399999999999999" x14ac:dyDescent="0.4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s="5">
        <f t="shared" si="8"/>
        <v>129.1</v>
      </c>
      <c r="G146" t="s">
        <v>19</v>
      </c>
      <c r="H146">
        <v>135</v>
      </c>
      <c r="I146" s="6">
        <f t="shared" si="9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32</v>
      </c>
      <c r="S146" t="s">
        <v>2038</v>
      </c>
      <c r="T146" t="s">
        <v>2039</v>
      </c>
    </row>
    <row r="147" spans="1:20" ht="17.399999999999999" x14ac:dyDescent="0.4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s="5">
        <f t="shared" si="8"/>
        <v>236.512</v>
      </c>
      <c r="G147" t="s">
        <v>19</v>
      </c>
      <c r="H147">
        <v>768</v>
      </c>
      <c r="I147" s="6">
        <f t="shared" si="9"/>
        <v>76.989583333333329</v>
      </c>
      <c r="J147" t="s">
        <v>97</v>
      </c>
      <c r="K147" t="s">
        <v>98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64</v>
      </c>
      <c r="S147" t="s">
        <v>2036</v>
      </c>
      <c r="T147" t="s">
        <v>2045</v>
      </c>
    </row>
    <row r="148" spans="1:20" ht="33" x14ac:dyDescent="0.4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s="5">
        <f t="shared" si="8"/>
        <v>17.25</v>
      </c>
      <c r="G148" t="s">
        <v>73</v>
      </c>
      <c r="H148">
        <v>51</v>
      </c>
      <c r="I148" s="6">
        <f t="shared" si="9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32</v>
      </c>
      <c r="S148" t="s">
        <v>2038</v>
      </c>
      <c r="T148" t="s">
        <v>2039</v>
      </c>
    </row>
    <row r="149" spans="1:20" ht="33" x14ac:dyDescent="0.4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s="5">
        <f t="shared" si="8"/>
        <v>112.49397590361446</v>
      </c>
      <c r="G149" t="s">
        <v>19</v>
      </c>
      <c r="H149">
        <v>199</v>
      </c>
      <c r="I149" s="6">
        <f t="shared" si="9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32</v>
      </c>
      <c r="S149" t="s">
        <v>2038</v>
      </c>
      <c r="T149" t="s">
        <v>2039</v>
      </c>
    </row>
    <row r="150" spans="1:20" ht="17.399999999999999" x14ac:dyDescent="0.4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s="5">
        <f t="shared" si="8"/>
        <v>121.02150537634408</v>
      </c>
      <c r="G150" t="s">
        <v>19</v>
      </c>
      <c r="H150">
        <v>107</v>
      </c>
      <c r="I150" s="6">
        <f t="shared" si="9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64</v>
      </c>
      <c r="S150" t="s">
        <v>2036</v>
      </c>
      <c r="T150" t="s">
        <v>2045</v>
      </c>
    </row>
    <row r="151" spans="1:20" ht="17.399999999999999" x14ac:dyDescent="0.4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s="5">
        <f t="shared" si="8"/>
        <v>219.87096774193549</v>
      </c>
      <c r="G151" t="s">
        <v>19</v>
      </c>
      <c r="H151">
        <v>195</v>
      </c>
      <c r="I151" s="6">
        <f t="shared" si="9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59</v>
      </c>
      <c r="S151" t="s">
        <v>2034</v>
      </c>
      <c r="T151" t="s">
        <v>2044</v>
      </c>
    </row>
    <row r="152" spans="1:20" ht="17.399999999999999" x14ac:dyDescent="0.4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s="5">
        <f t="shared" si="8"/>
        <v>1</v>
      </c>
      <c r="G152" t="s">
        <v>13</v>
      </c>
      <c r="H152">
        <v>1</v>
      </c>
      <c r="I152" s="6">
        <f t="shared" si="9"/>
        <v>1</v>
      </c>
      <c r="J152" t="s">
        <v>20</v>
      </c>
      <c r="K152" t="s">
        <v>21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22</v>
      </c>
      <c r="S152" t="s">
        <v>2034</v>
      </c>
      <c r="T152" t="s">
        <v>2035</v>
      </c>
    </row>
    <row r="153" spans="1:20" ht="17.399999999999999" x14ac:dyDescent="0.4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s="5">
        <f t="shared" si="8"/>
        <v>64.166909620991248</v>
      </c>
      <c r="G153" t="s">
        <v>13</v>
      </c>
      <c r="H153">
        <v>1467</v>
      </c>
      <c r="I153" s="6">
        <f t="shared" si="9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49</v>
      </c>
      <c r="S153" t="s">
        <v>2034</v>
      </c>
      <c r="T153" t="s">
        <v>2042</v>
      </c>
    </row>
    <row r="154" spans="1:20" ht="17.399999999999999" x14ac:dyDescent="0.4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s="5">
        <f t="shared" si="8"/>
        <v>423.06746987951806</v>
      </c>
      <c r="G154" t="s">
        <v>19</v>
      </c>
      <c r="H154">
        <v>3376</v>
      </c>
      <c r="I154" s="6">
        <f t="shared" si="9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59</v>
      </c>
      <c r="S154" t="s">
        <v>2034</v>
      </c>
      <c r="T154" t="s">
        <v>2044</v>
      </c>
    </row>
    <row r="155" spans="1:20" ht="17.399999999999999" x14ac:dyDescent="0.4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s="5">
        <f t="shared" si="8"/>
        <v>92.984160506863773</v>
      </c>
      <c r="G155" t="s">
        <v>13</v>
      </c>
      <c r="H155">
        <v>5681</v>
      </c>
      <c r="I155" s="6">
        <f t="shared" si="9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32</v>
      </c>
      <c r="S155" t="s">
        <v>2038</v>
      </c>
      <c r="T155" t="s">
        <v>2039</v>
      </c>
    </row>
    <row r="156" spans="1:20" ht="17.399999999999999" x14ac:dyDescent="0.4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s="5">
        <f t="shared" si="8"/>
        <v>58.756567425569173</v>
      </c>
      <c r="G156" t="s">
        <v>13</v>
      </c>
      <c r="H156">
        <v>1059</v>
      </c>
      <c r="I156" s="6">
        <f t="shared" si="9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59</v>
      </c>
      <c r="S156" t="s">
        <v>2034</v>
      </c>
      <c r="T156" t="s">
        <v>2044</v>
      </c>
    </row>
    <row r="157" spans="1:20" ht="17.399999999999999" x14ac:dyDescent="0.4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s="5">
        <f t="shared" si="8"/>
        <v>65.022222222222226</v>
      </c>
      <c r="G157" t="s">
        <v>13</v>
      </c>
      <c r="H157">
        <v>1194</v>
      </c>
      <c r="I157" s="6">
        <f t="shared" si="9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32</v>
      </c>
      <c r="S157" t="s">
        <v>2038</v>
      </c>
      <c r="T157" t="s">
        <v>2039</v>
      </c>
    </row>
    <row r="158" spans="1:20" ht="17.399999999999999" x14ac:dyDescent="0.4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s="5">
        <f t="shared" si="8"/>
        <v>73.939560439560438</v>
      </c>
      <c r="G158" t="s">
        <v>73</v>
      </c>
      <c r="H158">
        <v>379</v>
      </c>
      <c r="I158" s="6">
        <f t="shared" si="9"/>
        <v>71.013192612137203</v>
      </c>
      <c r="J158" t="s">
        <v>25</v>
      </c>
      <c r="K158" t="s">
        <v>26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22</v>
      </c>
      <c r="S158" t="s">
        <v>2034</v>
      </c>
      <c r="T158" t="s">
        <v>2035</v>
      </c>
    </row>
    <row r="159" spans="1:20" ht="17.399999999999999" x14ac:dyDescent="0.4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s="5">
        <f t="shared" si="8"/>
        <v>52.666666666666664</v>
      </c>
      <c r="G159" t="s">
        <v>13</v>
      </c>
      <c r="H159">
        <v>30</v>
      </c>
      <c r="I159" s="6">
        <f t="shared" si="9"/>
        <v>73.733333333333334</v>
      </c>
      <c r="J159" t="s">
        <v>25</v>
      </c>
      <c r="K159" t="s">
        <v>26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121</v>
      </c>
      <c r="S159" t="s">
        <v>2053</v>
      </c>
      <c r="T159" t="s">
        <v>2054</v>
      </c>
    </row>
    <row r="160" spans="1:20" ht="17.399999999999999" x14ac:dyDescent="0.4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s="5">
        <f t="shared" si="8"/>
        <v>220.95238095238096</v>
      </c>
      <c r="G160" t="s">
        <v>19</v>
      </c>
      <c r="H160">
        <v>41</v>
      </c>
      <c r="I160" s="6">
        <f t="shared" si="9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22</v>
      </c>
      <c r="S160" t="s">
        <v>2034</v>
      </c>
      <c r="T160" t="s">
        <v>2035</v>
      </c>
    </row>
    <row r="161" spans="1:20" ht="17.399999999999999" x14ac:dyDescent="0.4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s="5">
        <f t="shared" si="8"/>
        <v>100.01150627615063</v>
      </c>
      <c r="G161" t="s">
        <v>19</v>
      </c>
      <c r="H161">
        <v>1821</v>
      </c>
      <c r="I161" s="6">
        <f t="shared" si="9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32</v>
      </c>
      <c r="S161" t="s">
        <v>2038</v>
      </c>
      <c r="T161" t="s">
        <v>2039</v>
      </c>
    </row>
    <row r="162" spans="1:20" ht="17.399999999999999" x14ac:dyDescent="0.4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s="5">
        <f t="shared" si="8"/>
        <v>162.3125</v>
      </c>
      <c r="G162" t="s">
        <v>19</v>
      </c>
      <c r="H162">
        <v>164</v>
      </c>
      <c r="I162" s="6">
        <f t="shared" si="9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64</v>
      </c>
      <c r="S162" t="s">
        <v>2036</v>
      </c>
      <c r="T162" t="s">
        <v>2045</v>
      </c>
    </row>
    <row r="163" spans="1:20" ht="33" x14ac:dyDescent="0.4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s="5">
        <f t="shared" si="8"/>
        <v>78.181818181818187</v>
      </c>
      <c r="G163" t="s">
        <v>13</v>
      </c>
      <c r="H163">
        <v>75</v>
      </c>
      <c r="I163" s="6">
        <f t="shared" si="9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27</v>
      </c>
      <c r="S163" t="s">
        <v>2036</v>
      </c>
      <c r="T163" t="s">
        <v>2037</v>
      </c>
    </row>
    <row r="164" spans="1:20" ht="33" x14ac:dyDescent="0.4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s="5">
        <f t="shared" si="8"/>
        <v>149.73770491803279</v>
      </c>
      <c r="G164" t="s">
        <v>19</v>
      </c>
      <c r="H164">
        <v>157</v>
      </c>
      <c r="I164" s="6">
        <f t="shared" si="9"/>
        <v>58.178343949044589</v>
      </c>
      <c r="J164" t="s">
        <v>97</v>
      </c>
      <c r="K164" t="s">
        <v>98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22</v>
      </c>
      <c r="S164" t="s">
        <v>2034</v>
      </c>
      <c r="T164" t="s">
        <v>2035</v>
      </c>
    </row>
    <row r="165" spans="1:20" ht="17.399999999999999" x14ac:dyDescent="0.4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s="5">
        <f t="shared" si="8"/>
        <v>253.25714285714284</v>
      </c>
      <c r="G165" t="s">
        <v>19</v>
      </c>
      <c r="H165">
        <v>246</v>
      </c>
      <c r="I165" s="6">
        <f t="shared" si="9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121</v>
      </c>
      <c r="S165" t="s">
        <v>2053</v>
      </c>
      <c r="T165" t="s">
        <v>2054</v>
      </c>
    </row>
    <row r="166" spans="1:20" ht="17.399999999999999" x14ac:dyDescent="0.4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s="5">
        <f t="shared" si="8"/>
        <v>100.16943521594683</v>
      </c>
      <c r="G166" t="s">
        <v>19</v>
      </c>
      <c r="H166">
        <v>1396</v>
      </c>
      <c r="I166" s="6">
        <f t="shared" si="9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32</v>
      </c>
      <c r="S166" t="s">
        <v>2038</v>
      </c>
      <c r="T166" t="s">
        <v>2039</v>
      </c>
    </row>
    <row r="167" spans="1:20" ht="17.399999999999999" x14ac:dyDescent="0.4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s="5">
        <f t="shared" si="8"/>
        <v>121.99004424778761</v>
      </c>
      <c r="G167" t="s">
        <v>19</v>
      </c>
      <c r="H167">
        <v>2506</v>
      </c>
      <c r="I167" s="6">
        <f t="shared" si="9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27</v>
      </c>
      <c r="S167" t="s">
        <v>2036</v>
      </c>
      <c r="T167" t="s">
        <v>2037</v>
      </c>
    </row>
    <row r="168" spans="1:20" ht="17.399999999999999" x14ac:dyDescent="0.4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s="5">
        <f t="shared" si="8"/>
        <v>137.13265306122449</v>
      </c>
      <c r="G168" t="s">
        <v>19</v>
      </c>
      <c r="H168">
        <v>244</v>
      </c>
      <c r="I168" s="6">
        <f t="shared" si="9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121</v>
      </c>
      <c r="S168" t="s">
        <v>2053</v>
      </c>
      <c r="T168" t="s">
        <v>2054</v>
      </c>
    </row>
    <row r="169" spans="1:20" ht="17.399999999999999" x14ac:dyDescent="0.4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s="5">
        <f t="shared" si="8"/>
        <v>415.53846153846149</v>
      </c>
      <c r="G169" t="s">
        <v>19</v>
      </c>
      <c r="H169">
        <v>146</v>
      </c>
      <c r="I169" s="6">
        <f t="shared" si="9"/>
        <v>74</v>
      </c>
      <c r="J169" t="s">
        <v>25</v>
      </c>
      <c r="K169" t="s">
        <v>26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32</v>
      </c>
      <c r="S169" t="s">
        <v>2038</v>
      </c>
      <c r="T169" t="s">
        <v>2039</v>
      </c>
    </row>
    <row r="170" spans="1:20" ht="17.399999999999999" x14ac:dyDescent="0.4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s="5">
        <f t="shared" si="8"/>
        <v>31.30913348946136</v>
      </c>
      <c r="G170" t="s">
        <v>13</v>
      </c>
      <c r="H170">
        <v>955</v>
      </c>
      <c r="I170" s="6">
        <f t="shared" si="9"/>
        <v>41.996858638743454</v>
      </c>
      <c r="J170" t="s">
        <v>35</v>
      </c>
      <c r="K170" t="s">
        <v>36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59</v>
      </c>
      <c r="S170" t="s">
        <v>2034</v>
      </c>
      <c r="T170" t="s">
        <v>2044</v>
      </c>
    </row>
    <row r="171" spans="1:20" ht="17.399999999999999" x14ac:dyDescent="0.4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s="5">
        <f t="shared" si="8"/>
        <v>424.08154506437768</v>
      </c>
      <c r="G171" t="s">
        <v>19</v>
      </c>
      <c r="H171">
        <v>1267</v>
      </c>
      <c r="I171" s="6">
        <f t="shared" si="9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99</v>
      </c>
      <c r="S171" t="s">
        <v>2040</v>
      </c>
      <c r="T171" t="s">
        <v>2051</v>
      </c>
    </row>
    <row r="172" spans="1:20" ht="17.399999999999999" x14ac:dyDescent="0.4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s="5">
        <f t="shared" si="8"/>
        <v>2.93886230728336</v>
      </c>
      <c r="G172" t="s">
        <v>13</v>
      </c>
      <c r="H172">
        <v>67</v>
      </c>
      <c r="I172" s="6">
        <f t="shared" si="9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59</v>
      </c>
      <c r="S172" t="s">
        <v>2034</v>
      </c>
      <c r="T172" t="s">
        <v>2044</v>
      </c>
    </row>
    <row r="173" spans="1:20" ht="33" x14ac:dyDescent="0.4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s="5">
        <f t="shared" si="8"/>
        <v>10.63265306122449</v>
      </c>
      <c r="G173" t="s">
        <v>13</v>
      </c>
      <c r="H173">
        <v>5</v>
      </c>
      <c r="I173" s="6">
        <f t="shared" si="9"/>
        <v>104.2</v>
      </c>
      <c r="J173" t="s">
        <v>20</v>
      </c>
      <c r="K173" t="s">
        <v>21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205</v>
      </c>
      <c r="S173" t="s">
        <v>2046</v>
      </c>
      <c r="T173" t="s">
        <v>2058</v>
      </c>
    </row>
    <row r="174" spans="1:20" ht="17.399999999999999" x14ac:dyDescent="0.4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s="5">
        <f t="shared" si="8"/>
        <v>82.875</v>
      </c>
      <c r="G174" t="s">
        <v>13</v>
      </c>
      <c r="H174">
        <v>26</v>
      </c>
      <c r="I174" s="6">
        <f t="shared" si="9"/>
        <v>25.5</v>
      </c>
      <c r="J174" t="s">
        <v>20</v>
      </c>
      <c r="K174" t="s">
        <v>21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41</v>
      </c>
      <c r="S174" t="s">
        <v>2040</v>
      </c>
      <c r="T174" t="s">
        <v>2041</v>
      </c>
    </row>
    <row r="175" spans="1:20" ht="33" x14ac:dyDescent="0.4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s="5">
        <f t="shared" si="8"/>
        <v>163.01447776628748</v>
      </c>
      <c r="G175" t="s">
        <v>19</v>
      </c>
      <c r="H175">
        <v>1561</v>
      </c>
      <c r="I175" s="6">
        <f t="shared" si="9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32</v>
      </c>
      <c r="S175" t="s">
        <v>2038</v>
      </c>
      <c r="T175" t="s">
        <v>2039</v>
      </c>
    </row>
    <row r="176" spans="1:20" ht="17.399999999999999" x14ac:dyDescent="0.4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s="5">
        <f t="shared" si="8"/>
        <v>894.66666666666674</v>
      </c>
      <c r="G176" t="s">
        <v>19</v>
      </c>
      <c r="H176">
        <v>48</v>
      </c>
      <c r="I176" s="6">
        <f t="shared" si="9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64</v>
      </c>
      <c r="S176" t="s">
        <v>2036</v>
      </c>
      <c r="T176" t="s">
        <v>2045</v>
      </c>
    </row>
    <row r="177" spans="1:20" ht="17.399999999999999" x14ac:dyDescent="0.4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s="5">
        <f t="shared" si="8"/>
        <v>26.191501103752756</v>
      </c>
      <c r="G177" t="s">
        <v>13</v>
      </c>
      <c r="H177">
        <v>1130</v>
      </c>
      <c r="I177" s="6">
        <f t="shared" si="9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32</v>
      </c>
      <c r="S177" t="s">
        <v>2038</v>
      </c>
      <c r="T177" t="s">
        <v>2039</v>
      </c>
    </row>
    <row r="178" spans="1:20" ht="33" x14ac:dyDescent="0.4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s="5">
        <f t="shared" si="8"/>
        <v>74.834782608695647</v>
      </c>
      <c r="G178" t="s">
        <v>13</v>
      </c>
      <c r="H178">
        <v>782</v>
      </c>
      <c r="I178" s="6">
        <f t="shared" si="9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32</v>
      </c>
      <c r="S178" t="s">
        <v>2038</v>
      </c>
      <c r="T178" t="s">
        <v>2039</v>
      </c>
    </row>
    <row r="179" spans="1:20" ht="17.399999999999999" x14ac:dyDescent="0.4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s="5">
        <f t="shared" si="8"/>
        <v>416.47680412371136</v>
      </c>
      <c r="G179" t="s">
        <v>19</v>
      </c>
      <c r="H179">
        <v>2739</v>
      </c>
      <c r="I179" s="6">
        <f t="shared" si="9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32</v>
      </c>
      <c r="S179" t="s">
        <v>2038</v>
      </c>
      <c r="T179" t="s">
        <v>2039</v>
      </c>
    </row>
    <row r="180" spans="1:20" ht="17.399999999999999" x14ac:dyDescent="0.4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s="5">
        <f t="shared" si="8"/>
        <v>96.208333333333329</v>
      </c>
      <c r="G180" t="s">
        <v>13</v>
      </c>
      <c r="H180">
        <v>210</v>
      </c>
      <c r="I180" s="6">
        <f t="shared" si="9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16</v>
      </c>
      <c r="S180" t="s">
        <v>2032</v>
      </c>
      <c r="T180" t="s">
        <v>2033</v>
      </c>
    </row>
    <row r="181" spans="1:20" ht="33" x14ac:dyDescent="0.4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s="5">
        <f t="shared" si="8"/>
        <v>357.71910112359546</v>
      </c>
      <c r="G181" t="s">
        <v>19</v>
      </c>
      <c r="H181">
        <v>3537</v>
      </c>
      <c r="I181" s="6">
        <f t="shared" si="9"/>
        <v>45.005654509471306</v>
      </c>
      <c r="J181" t="s">
        <v>14</v>
      </c>
      <c r="K181" t="s">
        <v>15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32</v>
      </c>
      <c r="S181" t="s">
        <v>2038</v>
      </c>
      <c r="T181" t="s">
        <v>2039</v>
      </c>
    </row>
    <row r="182" spans="1:20" ht="17.399999999999999" x14ac:dyDescent="0.4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s="5">
        <f t="shared" si="8"/>
        <v>308.45714285714286</v>
      </c>
      <c r="G182" t="s">
        <v>19</v>
      </c>
      <c r="H182">
        <v>2107</v>
      </c>
      <c r="I182" s="6">
        <f t="shared" si="9"/>
        <v>81.98196487897485</v>
      </c>
      <c r="J182" t="s">
        <v>25</v>
      </c>
      <c r="K182" t="s">
        <v>26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64</v>
      </c>
      <c r="S182" t="s">
        <v>2036</v>
      </c>
      <c r="T182" t="s">
        <v>2045</v>
      </c>
    </row>
    <row r="183" spans="1:20" ht="17.399999999999999" x14ac:dyDescent="0.4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s="5">
        <f t="shared" si="8"/>
        <v>61.802325581395344</v>
      </c>
      <c r="G183" t="s">
        <v>13</v>
      </c>
      <c r="H183">
        <v>136</v>
      </c>
      <c r="I183" s="6">
        <f t="shared" si="9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27</v>
      </c>
      <c r="S183" t="s">
        <v>2036</v>
      </c>
      <c r="T183" t="s">
        <v>2037</v>
      </c>
    </row>
    <row r="184" spans="1:20" ht="33" x14ac:dyDescent="0.4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s="5">
        <f t="shared" si="8"/>
        <v>722.32472324723244</v>
      </c>
      <c r="G184" t="s">
        <v>19</v>
      </c>
      <c r="H184">
        <v>3318</v>
      </c>
      <c r="I184" s="6">
        <f t="shared" si="9"/>
        <v>58.996383363471971</v>
      </c>
      <c r="J184" t="s">
        <v>35</v>
      </c>
      <c r="K184" t="s">
        <v>36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32</v>
      </c>
      <c r="S184" t="s">
        <v>2038</v>
      </c>
      <c r="T184" t="s">
        <v>2039</v>
      </c>
    </row>
    <row r="185" spans="1:20" ht="33" x14ac:dyDescent="0.4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s="5">
        <f t="shared" si="8"/>
        <v>69.117647058823522</v>
      </c>
      <c r="G185" t="s">
        <v>13</v>
      </c>
      <c r="H185">
        <v>86</v>
      </c>
      <c r="I185" s="6">
        <f t="shared" si="9"/>
        <v>40.988372093023258</v>
      </c>
      <c r="J185" t="s">
        <v>14</v>
      </c>
      <c r="K185" t="s">
        <v>15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22</v>
      </c>
      <c r="S185" t="s">
        <v>2034</v>
      </c>
      <c r="T185" t="s">
        <v>2035</v>
      </c>
    </row>
    <row r="186" spans="1:20" ht="17.399999999999999" x14ac:dyDescent="0.4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s="5">
        <f t="shared" si="8"/>
        <v>293.05555555555554</v>
      </c>
      <c r="G186" t="s">
        <v>19</v>
      </c>
      <c r="H186">
        <v>340</v>
      </c>
      <c r="I186" s="6">
        <f t="shared" si="9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32</v>
      </c>
      <c r="S186" t="s">
        <v>2038</v>
      </c>
      <c r="T186" t="s">
        <v>2039</v>
      </c>
    </row>
    <row r="187" spans="1:20" ht="17.399999999999999" x14ac:dyDescent="0.4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s="5">
        <f t="shared" si="8"/>
        <v>71.8</v>
      </c>
      <c r="G187" t="s">
        <v>13</v>
      </c>
      <c r="H187">
        <v>19</v>
      </c>
      <c r="I187" s="6">
        <f t="shared" si="9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268</v>
      </c>
      <c r="S187" t="s">
        <v>2040</v>
      </c>
      <c r="T187" t="s">
        <v>2059</v>
      </c>
    </row>
    <row r="188" spans="1:20" ht="17.399999999999999" x14ac:dyDescent="0.4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s="5">
        <f t="shared" si="8"/>
        <v>31.934684684684683</v>
      </c>
      <c r="G188" t="s">
        <v>13</v>
      </c>
      <c r="H188">
        <v>886</v>
      </c>
      <c r="I188" s="6">
        <f t="shared" si="9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32</v>
      </c>
      <c r="S188" t="s">
        <v>2038</v>
      </c>
      <c r="T188" t="s">
        <v>2039</v>
      </c>
    </row>
    <row r="189" spans="1:20" ht="17.399999999999999" x14ac:dyDescent="0.4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s="5">
        <f t="shared" si="8"/>
        <v>229.87375415282392</v>
      </c>
      <c r="G189" t="s">
        <v>19</v>
      </c>
      <c r="H189">
        <v>1442</v>
      </c>
      <c r="I189" s="6">
        <f t="shared" si="9"/>
        <v>95.966712898751737</v>
      </c>
      <c r="J189" t="s">
        <v>14</v>
      </c>
      <c r="K189" t="s">
        <v>15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99</v>
      </c>
      <c r="S189" t="s">
        <v>2040</v>
      </c>
      <c r="T189" t="s">
        <v>2051</v>
      </c>
    </row>
    <row r="190" spans="1:20" ht="17.399999999999999" x14ac:dyDescent="0.4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s="5">
        <f t="shared" si="8"/>
        <v>32.012195121951223</v>
      </c>
      <c r="G190" t="s">
        <v>13</v>
      </c>
      <c r="H190">
        <v>35</v>
      </c>
      <c r="I190" s="6">
        <f t="shared" si="9"/>
        <v>75</v>
      </c>
      <c r="J190" t="s">
        <v>106</v>
      </c>
      <c r="K190" t="s">
        <v>107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32</v>
      </c>
      <c r="S190" t="s">
        <v>2038</v>
      </c>
      <c r="T190" t="s">
        <v>2039</v>
      </c>
    </row>
    <row r="191" spans="1:20" ht="17.399999999999999" x14ac:dyDescent="0.4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s="5">
        <f t="shared" si="8"/>
        <v>23.525352848928385</v>
      </c>
      <c r="G191" t="s">
        <v>73</v>
      </c>
      <c r="H191">
        <v>441</v>
      </c>
      <c r="I191" s="6">
        <f t="shared" si="9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32</v>
      </c>
      <c r="S191" t="s">
        <v>2038</v>
      </c>
      <c r="T191" t="s">
        <v>2039</v>
      </c>
    </row>
    <row r="192" spans="1:20" ht="17.399999999999999" x14ac:dyDescent="0.4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s="5">
        <f t="shared" si="8"/>
        <v>68.594594594594597</v>
      </c>
      <c r="G192" t="s">
        <v>13</v>
      </c>
      <c r="H192">
        <v>24</v>
      </c>
      <c r="I192" s="6">
        <f t="shared" si="9"/>
        <v>105.75</v>
      </c>
      <c r="J192" t="s">
        <v>20</v>
      </c>
      <c r="K192" t="s">
        <v>21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32</v>
      </c>
      <c r="S192" t="s">
        <v>2038</v>
      </c>
      <c r="T192" t="s">
        <v>2039</v>
      </c>
    </row>
    <row r="193" spans="1:20" ht="17.399999999999999" x14ac:dyDescent="0.4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s="5">
        <f t="shared" si="8"/>
        <v>37.952380952380956</v>
      </c>
      <c r="G193" t="s">
        <v>13</v>
      </c>
      <c r="H193">
        <v>86</v>
      </c>
      <c r="I193" s="6">
        <f t="shared" si="9"/>
        <v>37.069767441860463</v>
      </c>
      <c r="J193" t="s">
        <v>106</v>
      </c>
      <c r="K193" t="s">
        <v>107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32</v>
      </c>
      <c r="S193" t="s">
        <v>2038</v>
      </c>
      <c r="T193" t="s">
        <v>2039</v>
      </c>
    </row>
    <row r="194" spans="1:20" ht="33" x14ac:dyDescent="0.4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s="5">
        <f t="shared" si="8"/>
        <v>19.992957746478872</v>
      </c>
      <c r="G194" t="s">
        <v>13</v>
      </c>
      <c r="H194">
        <v>243</v>
      </c>
      <c r="I194" s="6">
        <f t="shared" si="9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22</v>
      </c>
      <c r="S194" t="s">
        <v>2034</v>
      </c>
      <c r="T194" t="s">
        <v>2035</v>
      </c>
    </row>
    <row r="195" spans="1:20" ht="17.399999999999999" x14ac:dyDescent="0.4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13</v>
      </c>
      <c r="H195">
        <v>65</v>
      </c>
      <c r="I195" s="6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59</v>
      </c>
      <c r="S195" t="s">
        <v>2034</v>
      </c>
      <c r="T195" t="s">
        <v>2044</v>
      </c>
    </row>
    <row r="196" spans="1:20" ht="17.399999999999999" x14ac:dyDescent="0.4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s="5">
        <f t="shared" si="12"/>
        <v>122.7605633802817</v>
      </c>
      <c r="G196" t="s">
        <v>19</v>
      </c>
      <c r="H196">
        <v>126</v>
      </c>
      <c r="I196" s="6">
        <f t="shared" si="13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147</v>
      </c>
      <c r="S196" t="s">
        <v>2034</v>
      </c>
      <c r="T196" t="s">
        <v>2056</v>
      </c>
    </row>
    <row r="197" spans="1:20" ht="17.399999999999999" x14ac:dyDescent="0.4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s="5">
        <f t="shared" si="12"/>
        <v>361.75316455696202</v>
      </c>
      <c r="G197" t="s">
        <v>19</v>
      </c>
      <c r="H197">
        <v>524</v>
      </c>
      <c r="I197" s="6">
        <f t="shared" si="1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49</v>
      </c>
      <c r="S197" t="s">
        <v>2034</v>
      </c>
      <c r="T197" t="s">
        <v>2042</v>
      </c>
    </row>
    <row r="198" spans="1:20" ht="17.399999999999999" x14ac:dyDescent="0.4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s="5">
        <f t="shared" si="12"/>
        <v>63.146341463414636</v>
      </c>
      <c r="G198" t="s">
        <v>13</v>
      </c>
      <c r="H198">
        <v>100</v>
      </c>
      <c r="I198" s="6">
        <f t="shared" si="13"/>
        <v>51.78</v>
      </c>
      <c r="J198" t="s">
        <v>35</v>
      </c>
      <c r="K198" t="s">
        <v>36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64</v>
      </c>
      <c r="S198" t="s">
        <v>2036</v>
      </c>
      <c r="T198" t="s">
        <v>2045</v>
      </c>
    </row>
    <row r="199" spans="1:20" ht="17.399999999999999" x14ac:dyDescent="0.4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s="5">
        <f t="shared" si="12"/>
        <v>298.20475319926874</v>
      </c>
      <c r="G199" t="s">
        <v>19</v>
      </c>
      <c r="H199">
        <v>1989</v>
      </c>
      <c r="I199" s="6">
        <f t="shared" si="1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52</v>
      </c>
      <c r="S199" t="s">
        <v>2040</v>
      </c>
      <c r="T199" t="s">
        <v>2043</v>
      </c>
    </row>
    <row r="200" spans="1:20" ht="17.399999999999999" x14ac:dyDescent="0.4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s="5">
        <f t="shared" si="12"/>
        <v>9.5585443037974684</v>
      </c>
      <c r="G200" t="s">
        <v>13</v>
      </c>
      <c r="H200">
        <v>168</v>
      </c>
      <c r="I200" s="6">
        <f t="shared" si="1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49</v>
      </c>
      <c r="S200" t="s">
        <v>2034</v>
      </c>
      <c r="T200" t="s">
        <v>2042</v>
      </c>
    </row>
    <row r="201" spans="1:20" ht="17.399999999999999" x14ac:dyDescent="0.4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s="5">
        <f t="shared" si="12"/>
        <v>53.777777777777779</v>
      </c>
      <c r="G201" t="s">
        <v>13</v>
      </c>
      <c r="H201">
        <v>13</v>
      </c>
      <c r="I201" s="6">
        <f t="shared" si="1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22</v>
      </c>
      <c r="S201" t="s">
        <v>2034</v>
      </c>
      <c r="T201" t="s">
        <v>2035</v>
      </c>
    </row>
    <row r="202" spans="1:20" ht="17.399999999999999" x14ac:dyDescent="0.4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s="5">
        <f t="shared" si="12"/>
        <v>2</v>
      </c>
      <c r="G202" t="s">
        <v>13</v>
      </c>
      <c r="H202">
        <v>1</v>
      </c>
      <c r="I202" s="6">
        <f t="shared" si="13"/>
        <v>2</v>
      </c>
      <c r="J202" t="s">
        <v>14</v>
      </c>
      <c r="K202" t="s">
        <v>15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32</v>
      </c>
      <c r="S202" t="s">
        <v>2038</v>
      </c>
      <c r="T202" t="s">
        <v>2039</v>
      </c>
    </row>
    <row r="203" spans="1:20" ht="33" x14ac:dyDescent="0.4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s="5">
        <f t="shared" si="12"/>
        <v>681.19047619047615</v>
      </c>
      <c r="G203" t="s">
        <v>19</v>
      </c>
      <c r="H203">
        <v>157</v>
      </c>
      <c r="I203" s="6">
        <f t="shared" si="1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27</v>
      </c>
      <c r="S203" t="s">
        <v>2036</v>
      </c>
      <c r="T203" t="s">
        <v>2037</v>
      </c>
    </row>
    <row r="204" spans="1:20" ht="17.399999999999999" x14ac:dyDescent="0.4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s="5">
        <f t="shared" si="12"/>
        <v>78.831325301204828</v>
      </c>
      <c r="G204" t="s">
        <v>73</v>
      </c>
      <c r="H204">
        <v>82</v>
      </c>
      <c r="I204" s="6">
        <f t="shared" si="1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16</v>
      </c>
      <c r="S204" t="s">
        <v>2032</v>
      </c>
      <c r="T204" t="s">
        <v>2033</v>
      </c>
    </row>
    <row r="205" spans="1:20" ht="33" x14ac:dyDescent="0.4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s="5">
        <f t="shared" si="12"/>
        <v>134.40792216817235</v>
      </c>
      <c r="G205" t="s">
        <v>19</v>
      </c>
      <c r="H205">
        <v>4498</v>
      </c>
      <c r="I205" s="6">
        <f t="shared" si="13"/>
        <v>42.999777678968428</v>
      </c>
      <c r="J205" t="s">
        <v>25</v>
      </c>
      <c r="K205" t="s">
        <v>26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32</v>
      </c>
      <c r="S205" t="s">
        <v>2038</v>
      </c>
      <c r="T205" t="s">
        <v>2039</v>
      </c>
    </row>
    <row r="206" spans="1:20" ht="17.399999999999999" x14ac:dyDescent="0.4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s="5">
        <f t="shared" si="12"/>
        <v>3.3719999999999999</v>
      </c>
      <c r="G206" t="s">
        <v>13</v>
      </c>
      <c r="H206">
        <v>40</v>
      </c>
      <c r="I206" s="6">
        <f t="shared" si="1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158</v>
      </c>
      <c r="S206" t="s">
        <v>2034</v>
      </c>
      <c r="T206" t="s">
        <v>2057</v>
      </c>
    </row>
    <row r="207" spans="1:20" ht="17.399999999999999" x14ac:dyDescent="0.4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s="5">
        <f t="shared" si="12"/>
        <v>431.84615384615387</v>
      </c>
      <c r="G207" t="s">
        <v>19</v>
      </c>
      <c r="H207">
        <v>80</v>
      </c>
      <c r="I207" s="6">
        <f t="shared" si="1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32</v>
      </c>
      <c r="S207" t="s">
        <v>2038</v>
      </c>
      <c r="T207" t="s">
        <v>2039</v>
      </c>
    </row>
    <row r="208" spans="1:20" ht="17.399999999999999" x14ac:dyDescent="0.4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s="5">
        <f t="shared" si="12"/>
        <v>38.844444444444441</v>
      </c>
      <c r="G208" t="s">
        <v>73</v>
      </c>
      <c r="H208">
        <v>57</v>
      </c>
      <c r="I208" s="6">
        <f t="shared" si="1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118</v>
      </c>
      <c r="S208" t="s">
        <v>2046</v>
      </c>
      <c r="T208" t="s">
        <v>2052</v>
      </c>
    </row>
    <row r="209" spans="1:20" ht="33" x14ac:dyDescent="0.4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s="5">
        <f t="shared" si="12"/>
        <v>425.7</v>
      </c>
      <c r="G209" t="s">
        <v>19</v>
      </c>
      <c r="H209">
        <v>43</v>
      </c>
      <c r="I209" s="6">
        <f t="shared" si="13"/>
        <v>99</v>
      </c>
      <c r="J209" t="s">
        <v>20</v>
      </c>
      <c r="K209" t="s">
        <v>21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22</v>
      </c>
      <c r="S209" t="s">
        <v>2034</v>
      </c>
      <c r="T209" t="s">
        <v>2035</v>
      </c>
    </row>
    <row r="210" spans="1:20" ht="17.399999999999999" x14ac:dyDescent="0.4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s="5">
        <f t="shared" si="12"/>
        <v>101.12239715591672</v>
      </c>
      <c r="G210" t="s">
        <v>19</v>
      </c>
      <c r="H210">
        <v>2053</v>
      </c>
      <c r="I210" s="6">
        <f t="shared" si="1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41</v>
      </c>
      <c r="S210" t="s">
        <v>2040</v>
      </c>
      <c r="T210" t="s">
        <v>2041</v>
      </c>
    </row>
    <row r="211" spans="1:20" ht="33" x14ac:dyDescent="0.4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s="5">
        <f t="shared" si="12"/>
        <v>21.188688946015425</v>
      </c>
      <c r="G211" t="s">
        <v>46</v>
      </c>
      <c r="H211">
        <v>808</v>
      </c>
      <c r="I211" s="6">
        <f t="shared" si="13"/>
        <v>51.004950495049506</v>
      </c>
      <c r="J211" t="s">
        <v>25</v>
      </c>
      <c r="K211" t="s">
        <v>26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41</v>
      </c>
      <c r="S211" t="s">
        <v>2040</v>
      </c>
      <c r="T211" t="s">
        <v>2041</v>
      </c>
    </row>
    <row r="212" spans="1:20" ht="17.399999999999999" x14ac:dyDescent="0.4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s="5">
        <f t="shared" si="12"/>
        <v>67.425531914893625</v>
      </c>
      <c r="G212" t="s">
        <v>13</v>
      </c>
      <c r="H212">
        <v>226</v>
      </c>
      <c r="I212" s="6">
        <f t="shared" si="13"/>
        <v>28.044247787610619</v>
      </c>
      <c r="J212" t="s">
        <v>35</v>
      </c>
      <c r="K212" t="s">
        <v>36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473</v>
      </c>
      <c r="S212" t="s">
        <v>2040</v>
      </c>
      <c r="T212" t="s">
        <v>2062</v>
      </c>
    </row>
    <row r="213" spans="1:20" ht="33" x14ac:dyDescent="0.4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s="5">
        <f t="shared" si="12"/>
        <v>94.923371647509583</v>
      </c>
      <c r="G213" t="s">
        <v>13</v>
      </c>
      <c r="H213">
        <v>1625</v>
      </c>
      <c r="I213" s="6">
        <f t="shared" si="1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32</v>
      </c>
      <c r="S213" t="s">
        <v>2038</v>
      </c>
      <c r="T213" t="s">
        <v>2039</v>
      </c>
    </row>
    <row r="214" spans="1:20" ht="33" x14ac:dyDescent="0.4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s="5">
        <f t="shared" si="12"/>
        <v>151.85185185185185</v>
      </c>
      <c r="G214" t="s">
        <v>19</v>
      </c>
      <c r="H214">
        <v>168</v>
      </c>
      <c r="I214" s="6">
        <f t="shared" si="1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32</v>
      </c>
      <c r="S214" t="s">
        <v>2038</v>
      </c>
      <c r="T214" t="s">
        <v>2039</v>
      </c>
    </row>
    <row r="215" spans="1:20" ht="33" x14ac:dyDescent="0.4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s="5">
        <f t="shared" si="12"/>
        <v>195.16382252559728</v>
      </c>
      <c r="G215" t="s">
        <v>19</v>
      </c>
      <c r="H215">
        <v>4289</v>
      </c>
      <c r="I215" s="6">
        <f t="shared" si="1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59</v>
      </c>
      <c r="S215" t="s">
        <v>2034</v>
      </c>
      <c r="T215" t="s">
        <v>2044</v>
      </c>
    </row>
    <row r="216" spans="1:20" ht="17.399999999999999" x14ac:dyDescent="0.4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s="5">
        <f t="shared" si="12"/>
        <v>1023.1428571428571</v>
      </c>
      <c r="G216" t="s">
        <v>19</v>
      </c>
      <c r="H216">
        <v>165</v>
      </c>
      <c r="I216" s="6">
        <f t="shared" si="1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22</v>
      </c>
      <c r="S216" t="s">
        <v>2034</v>
      </c>
      <c r="T216" t="s">
        <v>2035</v>
      </c>
    </row>
    <row r="217" spans="1:20" ht="17.399999999999999" x14ac:dyDescent="0.4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s="5">
        <f t="shared" si="12"/>
        <v>3.841836734693878</v>
      </c>
      <c r="G217" t="s">
        <v>13</v>
      </c>
      <c r="H217">
        <v>143</v>
      </c>
      <c r="I217" s="6">
        <f t="shared" si="1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32</v>
      </c>
      <c r="S217" t="s">
        <v>2038</v>
      </c>
      <c r="T217" t="s">
        <v>2039</v>
      </c>
    </row>
    <row r="218" spans="1:20" ht="17.399999999999999" x14ac:dyDescent="0.4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s="5">
        <f t="shared" si="12"/>
        <v>155.07066557107643</v>
      </c>
      <c r="G218" t="s">
        <v>19</v>
      </c>
      <c r="H218">
        <v>1815</v>
      </c>
      <c r="I218" s="6">
        <f t="shared" si="1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32</v>
      </c>
      <c r="S218" t="s">
        <v>2038</v>
      </c>
      <c r="T218" t="s">
        <v>2039</v>
      </c>
    </row>
    <row r="219" spans="1:20" ht="17.399999999999999" x14ac:dyDescent="0.4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s="5">
        <f t="shared" si="12"/>
        <v>44.753477588871718</v>
      </c>
      <c r="G219" t="s">
        <v>13</v>
      </c>
      <c r="H219">
        <v>934</v>
      </c>
      <c r="I219" s="6">
        <f t="shared" si="1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473</v>
      </c>
      <c r="S219" t="s">
        <v>2040</v>
      </c>
      <c r="T219" t="s">
        <v>2062</v>
      </c>
    </row>
    <row r="220" spans="1:20" ht="17.399999999999999" x14ac:dyDescent="0.4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s="5">
        <f t="shared" si="12"/>
        <v>215.94736842105263</v>
      </c>
      <c r="G220" t="s">
        <v>19</v>
      </c>
      <c r="H220">
        <v>397</v>
      </c>
      <c r="I220" s="6">
        <f t="shared" si="13"/>
        <v>31.005037783375315</v>
      </c>
      <c r="J220" t="s">
        <v>39</v>
      </c>
      <c r="K220" t="s">
        <v>40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99</v>
      </c>
      <c r="S220" t="s">
        <v>2040</v>
      </c>
      <c r="T220" t="s">
        <v>2051</v>
      </c>
    </row>
    <row r="221" spans="1:20" ht="17.399999999999999" x14ac:dyDescent="0.4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s="5">
        <f t="shared" si="12"/>
        <v>332.12709832134288</v>
      </c>
      <c r="G221" t="s">
        <v>19</v>
      </c>
      <c r="H221">
        <v>1539</v>
      </c>
      <c r="I221" s="6">
        <f t="shared" si="1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70</v>
      </c>
      <c r="S221" t="s">
        <v>2040</v>
      </c>
      <c r="T221" t="s">
        <v>2048</v>
      </c>
    </row>
    <row r="222" spans="1:20" ht="17.399999999999999" x14ac:dyDescent="0.4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s="5">
        <f t="shared" si="12"/>
        <v>8.4430379746835449</v>
      </c>
      <c r="G222" t="s">
        <v>13</v>
      </c>
      <c r="H222">
        <v>17</v>
      </c>
      <c r="I222" s="6">
        <f t="shared" si="1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32</v>
      </c>
      <c r="S222" t="s">
        <v>2038</v>
      </c>
      <c r="T222" t="s">
        <v>2039</v>
      </c>
    </row>
    <row r="223" spans="1:20" ht="33" x14ac:dyDescent="0.4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s="5">
        <f t="shared" si="12"/>
        <v>98.625514403292186</v>
      </c>
      <c r="G223" t="s">
        <v>13</v>
      </c>
      <c r="H223">
        <v>2179</v>
      </c>
      <c r="I223" s="6">
        <f t="shared" si="1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16</v>
      </c>
      <c r="S223" t="s">
        <v>2032</v>
      </c>
      <c r="T223" t="s">
        <v>2033</v>
      </c>
    </row>
    <row r="224" spans="1:20" ht="17.399999999999999" x14ac:dyDescent="0.4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s="5">
        <f t="shared" si="12"/>
        <v>137.97916666666669</v>
      </c>
      <c r="G224" t="s">
        <v>19</v>
      </c>
      <c r="H224">
        <v>138</v>
      </c>
      <c r="I224" s="6">
        <f t="shared" si="1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121</v>
      </c>
      <c r="S224" t="s">
        <v>2053</v>
      </c>
      <c r="T224" t="s">
        <v>2054</v>
      </c>
    </row>
    <row r="225" spans="1:20" ht="17.399999999999999" x14ac:dyDescent="0.4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s="5">
        <f t="shared" si="12"/>
        <v>93.81099656357388</v>
      </c>
      <c r="G225" t="s">
        <v>13</v>
      </c>
      <c r="H225">
        <v>931</v>
      </c>
      <c r="I225" s="6">
        <f t="shared" si="1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32</v>
      </c>
      <c r="S225" t="s">
        <v>2038</v>
      </c>
      <c r="T225" t="s">
        <v>2039</v>
      </c>
    </row>
    <row r="226" spans="1:20" ht="17.399999999999999" x14ac:dyDescent="0.4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s="5">
        <f t="shared" si="12"/>
        <v>403.63930885529157</v>
      </c>
      <c r="G226" t="s">
        <v>19</v>
      </c>
      <c r="H226">
        <v>3594</v>
      </c>
      <c r="I226" s="6">
        <f t="shared" si="1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473</v>
      </c>
      <c r="S226" t="s">
        <v>2040</v>
      </c>
      <c r="T226" t="s">
        <v>2062</v>
      </c>
    </row>
    <row r="227" spans="1:20" ht="17.399999999999999" x14ac:dyDescent="0.4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s="5">
        <f t="shared" si="12"/>
        <v>260.1740412979351</v>
      </c>
      <c r="G227" t="s">
        <v>19</v>
      </c>
      <c r="H227">
        <v>5880</v>
      </c>
      <c r="I227" s="6">
        <f t="shared" si="1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22</v>
      </c>
      <c r="S227" t="s">
        <v>2034</v>
      </c>
      <c r="T227" t="s">
        <v>2035</v>
      </c>
    </row>
    <row r="228" spans="1:20" ht="17.399999999999999" x14ac:dyDescent="0.4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s="5">
        <f t="shared" si="12"/>
        <v>366.63333333333333</v>
      </c>
      <c r="G228" t="s">
        <v>19</v>
      </c>
      <c r="H228">
        <v>112</v>
      </c>
      <c r="I228" s="6">
        <f t="shared" si="1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121</v>
      </c>
      <c r="S228" t="s">
        <v>2053</v>
      </c>
      <c r="T228" t="s">
        <v>2054</v>
      </c>
    </row>
    <row r="229" spans="1:20" ht="33" x14ac:dyDescent="0.4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s="5">
        <f t="shared" si="12"/>
        <v>168.72085385878489</v>
      </c>
      <c r="G229" t="s">
        <v>19</v>
      </c>
      <c r="H229">
        <v>943</v>
      </c>
      <c r="I229" s="6">
        <f t="shared" si="1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291</v>
      </c>
      <c r="S229" t="s">
        <v>2049</v>
      </c>
      <c r="T229" t="s">
        <v>2060</v>
      </c>
    </row>
    <row r="230" spans="1:20" ht="17.399999999999999" x14ac:dyDescent="0.4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s="5">
        <f t="shared" si="12"/>
        <v>119.90717911530093</v>
      </c>
      <c r="G230" t="s">
        <v>19</v>
      </c>
      <c r="H230">
        <v>2468</v>
      </c>
      <c r="I230" s="6">
        <f t="shared" si="1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70</v>
      </c>
      <c r="S230" t="s">
        <v>2040</v>
      </c>
      <c r="T230" t="s">
        <v>2048</v>
      </c>
    </row>
    <row r="231" spans="1:20" ht="17.399999999999999" x14ac:dyDescent="0.4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s="5">
        <f t="shared" si="12"/>
        <v>193.68925233644859</v>
      </c>
      <c r="G231" t="s">
        <v>19</v>
      </c>
      <c r="H231">
        <v>2551</v>
      </c>
      <c r="I231" s="6">
        <f t="shared" si="1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291</v>
      </c>
      <c r="S231" t="s">
        <v>2049</v>
      </c>
      <c r="T231" t="s">
        <v>2060</v>
      </c>
    </row>
    <row r="232" spans="1:20" ht="17.399999999999999" x14ac:dyDescent="0.4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s="5">
        <f t="shared" si="12"/>
        <v>420.16666666666669</v>
      </c>
      <c r="G232" t="s">
        <v>19</v>
      </c>
      <c r="H232">
        <v>101</v>
      </c>
      <c r="I232" s="6">
        <f t="shared" si="1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88</v>
      </c>
      <c r="S232" t="s">
        <v>2049</v>
      </c>
      <c r="T232" t="s">
        <v>2050</v>
      </c>
    </row>
    <row r="233" spans="1:20" ht="17.399999999999999" x14ac:dyDescent="0.4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s="5">
        <f t="shared" si="12"/>
        <v>76.708333333333329</v>
      </c>
      <c r="G233" t="s">
        <v>73</v>
      </c>
      <c r="H233">
        <v>67</v>
      </c>
      <c r="I233" s="6">
        <f t="shared" si="1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32</v>
      </c>
      <c r="S233" t="s">
        <v>2038</v>
      </c>
      <c r="T233" t="s">
        <v>2039</v>
      </c>
    </row>
    <row r="234" spans="1:20" ht="17.399999999999999" x14ac:dyDescent="0.4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s="5">
        <f t="shared" si="12"/>
        <v>171.26470588235293</v>
      </c>
      <c r="G234" t="s">
        <v>19</v>
      </c>
      <c r="H234">
        <v>92</v>
      </c>
      <c r="I234" s="6">
        <f t="shared" si="1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32</v>
      </c>
      <c r="S234" t="s">
        <v>2038</v>
      </c>
      <c r="T234" t="s">
        <v>2039</v>
      </c>
    </row>
    <row r="235" spans="1:20" ht="17.399999999999999" x14ac:dyDescent="0.4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s="5">
        <f t="shared" si="12"/>
        <v>157.89473684210526</v>
      </c>
      <c r="G235" t="s">
        <v>19</v>
      </c>
      <c r="H235">
        <v>62</v>
      </c>
      <c r="I235" s="6">
        <f t="shared" si="1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70</v>
      </c>
      <c r="S235" t="s">
        <v>2040</v>
      </c>
      <c r="T235" t="s">
        <v>2048</v>
      </c>
    </row>
    <row r="236" spans="1:20" ht="17.399999999999999" x14ac:dyDescent="0.4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s="5">
        <f t="shared" si="12"/>
        <v>109.08</v>
      </c>
      <c r="G236" t="s">
        <v>19</v>
      </c>
      <c r="H236">
        <v>149</v>
      </c>
      <c r="I236" s="6">
        <f t="shared" si="13"/>
        <v>54.906040268456373</v>
      </c>
      <c r="J236" t="s">
        <v>106</v>
      </c>
      <c r="K236" t="s">
        <v>107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88</v>
      </c>
      <c r="S236" t="s">
        <v>2049</v>
      </c>
      <c r="T236" t="s">
        <v>2050</v>
      </c>
    </row>
    <row r="237" spans="1:20" ht="33" x14ac:dyDescent="0.4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s="5">
        <f t="shared" si="12"/>
        <v>41.732558139534881</v>
      </c>
      <c r="G237" t="s">
        <v>13</v>
      </c>
      <c r="H237">
        <v>92</v>
      </c>
      <c r="I237" s="6">
        <f t="shared" si="1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70</v>
      </c>
      <c r="S237" t="s">
        <v>2040</v>
      </c>
      <c r="T237" t="s">
        <v>2048</v>
      </c>
    </row>
    <row r="238" spans="1:20" ht="17.399999999999999" x14ac:dyDescent="0.4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s="5">
        <f t="shared" si="12"/>
        <v>10.944303797468354</v>
      </c>
      <c r="G238" t="s">
        <v>13</v>
      </c>
      <c r="H238">
        <v>57</v>
      </c>
      <c r="I238" s="6">
        <f t="shared" si="13"/>
        <v>75.84210526315789</v>
      </c>
      <c r="J238" t="s">
        <v>25</v>
      </c>
      <c r="K238" t="s">
        <v>26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22</v>
      </c>
      <c r="S238" t="s">
        <v>2034</v>
      </c>
      <c r="T238" t="s">
        <v>2035</v>
      </c>
    </row>
    <row r="239" spans="1:20" ht="33" x14ac:dyDescent="0.4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s="5">
        <f t="shared" si="12"/>
        <v>159.3763440860215</v>
      </c>
      <c r="G239" t="s">
        <v>19</v>
      </c>
      <c r="H239">
        <v>329</v>
      </c>
      <c r="I239" s="6">
        <f t="shared" si="1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70</v>
      </c>
      <c r="S239" t="s">
        <v>2040</v>
      </c>
      <c r="T239" t="s">
        <v>2048</v>
      </c>
    </row>
    <row r="240" spans="1:20" ht="17.399999999999999" x14ac:dyDescent="0.4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s="5">
        <f t="shared" si="12"/>
        <v>422.41666666666669</v>
      </c>
      <c r="G240" t="s">
        <v>19</v>
      </c>
      <c r="H240">
        <v>97</v>
      </c>
      <c r="I240" s="6">
        <f t="shared" si="13"/>
        <v>104.51546391752578</v>
      </c>
      <c r="J240" t="s">
        <v>35</v>
      </c>
      <c r="K240" t="s">
        <v>36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32</v>
      </c>
      <c r="S240" t="s">
        <v>2038</v>
      </c>
      <c r="T240" t="s">
        <v>2039</v>
      </c>
    </row>
    <row r="241" spans="1:20" ht="33" x14ac:dyDescent="0.4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s="5">
        <f t="shared" si="12"/>
        <v>97.71875</v>
      </c>
      <c r="G241" t="s">
        <v>13</v>
      </c>
      <c r="H241">
        <v>41</v>
      </c>
      <c r="I241" s="6">
        <f t="shared" si="1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64</v>
      </c>
      <c r="S241" t="s">
        <v>2036</v>
      </c>
      <c r="T241" t="s">
        <v>2045</v>
      </c>
    </row>
    <row r="242" spans="1:20" ht="17.399999999999999" x14ac:dyDescent="0.4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s="5">
        <f t="shared" si="12"/>
        <v>418.78911564625849</v>
      </c>
      <c r="G242" t="s">
        <v>19</v>
      </c>
      <c r="H242">
        <v>1784</v>
      </c>
      <c r="I242" s="6">
        <f t="shared" si="1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32</v>
      </c>
      <c r="S242" t="s">
        <v>2038</v>
      </c>
      <c r="T242" t="s">
        <v>2039</v>
      </c>
    </row>
    <row r="243" spans="1:20" ht="33" x14ac:dyDescent="0.4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s="5">
        <f t="shared" si="12"/>
        <v>101.91632047477745</v>
      </c>
      <c r="G243" t="s">
        <v>19</v>
      </c>
      <c r="H243">
        <v>1684</v>
      </c>
      <c r="I243" s="6">
        <f t="shared" si="13"/>
        <v>101.97684085510689</v>
      </c>
      <c r="J243" t="s">
        <v>25</v>
      </c>
      <c r="K243" t="s">
        <v>26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67</v>
      </c>
      <c r="S243" t="s">
        <v>2046</v>
      </c>
      <c r="T243" t="s">
        <v>2047</v>
      </c>
    </row>
    <row r="244" spans="1:20" ht="17.399999999999999" x14ac:dyDescent="0.4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s="5">
        <f t="shared" si="12"/>
        <v>127.72619047619047</v>
      </c>
      <c r="G244" t="s">
        <v>19</v>
      </c>
      <c r="H244">
        <v>250</v>
      </c>
      <c r="I244" s="6">
        <f t="shared" si="1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22</v>
      </c>
      <c r="S244" t="s">
        <v>2034</v>
      </c>
      <c r="T244" t="s">
        <v>2035</v>
      </c>
    </row>
    <row r="245" spans="1:20" ht="33" x14ac:dyDescent="0.4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s="5">
        <f t="shared" si="12"/>
        <v>445.21739130434781</v>
      </c>
      <c r="G245" t="s">
        <v>19</v>
      </c>
      <c r="H245">
        <v>238</v>
      </c>
      <c r="I245" s="6">
        <f t="shared" si="1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32</v>
      </c>
      <c r="S245" t="s">
        <v>2038</v>
      </c>
      <c r="T245" t="s">
        <v>2039</v>
      </c>
    </row>
    <row r="246" spans="1:20" ht="33" x14ac:dyDescent="0.4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s="5">
        <f t="shared" si="12"/>
        <v>569.71428571428578</v>
      </c>
      <c r="G246" t="s">
        <v>19</v>
      </c>
      <c r="H246">
        <v>53</v>
      </c>
      <c r="I246" s="6">
        <f t="shared" si="1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32</v>
      </c>
      <c r="S246" t="s">
        <v>2038</v>
      </c>
      <c r="T246" t="s">
        <v>2039</v>
      </c>
    </row>
    <row r="247" spans="1:20" ht="17.399999999999999" x14ac:dyDescent="0.4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s="5">
        <f t="shared" si="12"/>
        <v>509.34482758620686</v>
      </c>
      <c r="G247" t="s">
        <v>19</v>
      </c>
      <c r="H247">
        <v>214</v>
      </c>
      <c r="I247" s="6">
        <f t="shared" si="1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32</v>
      </c>
      <c r="S247" t="s">
        <v>2038</v>
      </c>
      <c r="T247" t="s">
        <v>2039</v>
      </c>
    </row>
    <row r="248" spans="1:20" ht="33" x14ac:dyDescent="0.4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s="5">
        <f t="shared" si="12"/>
        <v>325.5333333333333</v>
      </c>
      <c r="G248" t="s">
        <v>19</v>
      </c>
      <c r="H248">
        <v>222</v>
      </c>
      <c r="I248" s="6">
        <f t="shared" si="1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27</v>
      </c>
      <c r="S248" t="s">
        <v>2036</v>
      </c>
      <c r="T248" t="s">
        <v>2037</v>
      </c>
    </row>
    <row r="249" spans="1:20" ht="17.399999999999999" x14ac:dyDescent="0.4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s="5">
        <f t="shared" si="12"/>
        <v>932.61616161616166</v>
      </c>
      <c r="G249" t="s">
        <v>19</v>
      </c>
      <c r="H249">
        <v>1884</v>
      </c>
      <c r="I249" s="6">
        <f t="shared" si="1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118</v>
      </c>
      <c r="S249" t="s">
        <v>2046</v>
      </c>
      <c r="T249" t="s">
        <v>2052</v>
      </c>
    </row>
    <row r="250" spans="1:20" ht="17.399999999999999" x14ac:dyDescent="0.4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s="5">
        <f t="shared" si="12"/>
        <v>211.33870967741933</v>
      </c>
      <c r="G250" t="s">
        <v>19</v>
      </c>
      <c r="H250">
        <v>218</v>
      </c>
      <c r="I250" s="6">
        <f t="shared" si="13"/>
        <v>60.105504587155963</v>
      </c>
      <c r="J250" t="s">
        <v>25</v>
      </c>
      <c r="K250" t="s">
        <v>26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291</v>
      </c>
      <c r="S250" t="s">
        <v>2049</v>
      </c>
      <c r="T250" t="s">
        <v>2060</v>
      </c>
    </row>
    <row r="251" spans="1:20" ht="17.399999999999999" x14ac:dyDescent="0.4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s="5">
        <f t="shared" si="12"/>
        <v>273.32520325203251</v>
      </c>
      <c r="G251" t="s">
        <v>19</v>
      </c>
      <c r="H251">
        <v>6465</v>
      </c>
      <c r="I251" s="6">
        <f t="shared" si="1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205</v>
      </c>
      <c r="S251" t="s">
        <v>2046</v>
      </c>
      <c r="T251" t="s">
        <v>2058</v>
      </c>
    </row>
    <row r="252" spans="1:20" ht="17.399999999999999" x14ac:dyDescent="0.4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s="5">
        <f t="shared" si="12"/>
        <v>3</v>
      </c>
      <c r="G252" t="s">
        <v>13</v>
      </c>
      <c r="H252">
        <v>1</v>
      </c>
      <c r="I252" s="6">
        <f t="shared" si="13"/>
        <v>3</v>
      </c>
      <c r="J252" t="s">
        <v>20</v>
      </c>
      <c r="K252" t="s">
        <v>21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22</v>
      </c>
      <c r="S252" t="s">
        <v>2034</v>
      </c>
      <c r="T252" t="s">
        <v>2035</v>
      </c>
    </row>
    <row r="253" spans="1:20" ht="17.399999999999999" x14ac:dyDescent="0.4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s="5">
        <f t="shared" si="12"/>
        <v>54.084507042253513</v>
      </c>
      <c r="G253" t="s">
        <v>13</v>
      </c>
      <c r="H253">
        <v>101</v>
      </c>
      <c r="I253" s="6">
        <f t="shared" si="1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32</v>
      </c>
      <c r="S253" t="s">
        <v>2038</v>
      </c>
      <c r="T253" t="s">
        <v>2039</v>
      </c>
    </row>
    <row r="254" spans="1:20" ht="33" x14ac:dyDescent="0.4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s="5">
        <f t="shared" si="12"/>
        <v>626.29999999999995</v>
      </c>
      <c r="G254" t="s">
        <v>19</v>
      </c>
      <c r="H254">
        <v>59</v>
      </c>
      <c r="I254" s="6">
        <f t="shared" si="1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32</v>
      </c>
      <c r="S254" t="s">
        <v>2038</v>
      </c>
      <c r="T254" t="s">
        <v>2039</v>
      </c>
    </row>
    <row r="255" spans="1:20" ht="17.399999999999999" x14ac:dyDescent="0.4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s="5">
        <f t="shared" si="12"/>
        <v>89.021399176954731</v>
      </c>
      <c r="G255" t="s">
        <v>13</v>
      </c>
      <c r="H255">
        <v>1335</v>
      </c>
      <c r="I255" s="6">
        <f t="shared" si="13"/>
        <v>81.019475655430711</v>
      </c>
      <c r="J255" t="s">
        <v>14</v>
      </c>
      <c r="K255" t="s">
        <v>15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52</v>
      </c>
      <c r="S255" t="s">
        <v>2040</v>
      </c>
      <c r="T255" t="s">
        <v>2043</v>
      </c>
    </row>
    <row r="256" spans="1:20" ht="33" x14ac:dyDescent="0.4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s="5">
        <f t="shared" si="12"/>
        <v>184.89130434782609</v>
      </c>
      <c r="G256" t="s">
        <v>19</v>
      </c>
      <c r="H256">
        <v>88</v>
      </c>
      <c r="I256" s="6">
        <f t="shared" si="1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67</v>
      </c>
      <c r="S256" t="s">
        <v>2046</v>
      </c>
      <c r="T256" t="s">
        <v>2047</v>
      </c>
    </row>
    <row r="257" spans="1:20" ht="33" x14ac:dyDescent="0.4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s="5">
        <f t="shared" si="12"/>
        <v>120.16770186335404</v>
      </c>
      <c r="G257" t="s">
        <v>19</v>
      </c>
      <c r="H257">
        <v>1697</v>
      </c>
      <c r="I257" s="6">
        <f t="shared" si="1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22</v>
      </c>
      <c r="S257" t="s">
        <v>2034</v>
      </c>
      <c r="T257" t="s">
        <v>2035</v>
      </c>
    </row>
    <row r="258" spans="1:20" ht="17.399999999999999" x14ac:dyDescent="0.4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s="5">
        <f t="shared" si="12"/>
        <v>23.390243902439025</v>
      </c>
      <c r="G258" t="s">
        <v>13</v>
      </c>
      <c r="H258">
        <v>15</v>
      </c>
      <c r="I258" s="6">
        <f t="shared" si="13"/>
        <v>63.93333333333333</v>
      </c>
      <c r="J258" t="s">
        <v>39</v>
      </c>
      <c r="K258" t="s">
        <v>40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22</v>
      </c>
      <c r="S258" t="s">
        <v>2034</v>
      </c>
      <c r="T258" t="s">
        <v>2035</v>
      </c>
    </row>
    <row r="259" spans="1:20" ht="17.399999999999999" x14ac:dyDescent="0.4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s="5">
        <f t="shared" ref="F259:F322" si="16">(E259/D259)*100</f>
        <v>146</v>
      </c>
      <c r="G259" t="s">
        <v>19</v>
      </c>
      <c r="H259">
        <v>92</v>
      </c>
      <c r="I259" s="6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32</v>
      </c>
      <c r="S259" t="s">
        <v>2038</v>
      </c>
      <c r="T259" t="s">
        <v>2039</v>
      </c>
    </row>
    <row r="260" spans="1:20" ht="17.399999999999999" x14ac:dyDescent="0.4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s="5">
        <f t="shared" si="16"/>
        <v>268.48</v>
      </c>
      <c r="G260" t="s">
        <v>19</v>
      </c>
      <c r="H260">
        <v>186</v>
      </c>
      <c r="I260" s="6">
        <f t="shared" si="17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32</v>
      </c>
      <c r="S260" t="s">
        <v>2038</v>
      </c>
      <c r="T260" t="s">
        <v>2039</v>
      </c>
    </row>
    <row r="261" spans="1:20" ht="33" x14ac:dyDescent="0.4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s="5">
        <f t="shared" si="16"/>
        <v>597.5</v>
      </c>
      <c r="G261" t="s">
        <v>19</v>
      </c>
      <c r="H261">
        <v>138</v>
      </c>
      <c r="I261" s="6">
        <f t="shared" si="17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121</v>
      </c>
      <c r="S261" t="s">
        <v>2053</v>
      </c>
      <c r="T261" t="s">
        <v>2054</v>
      </c>
    </row>
    <row r="262" spans="1:20" ht="17.399999999999999" x14ac:dyDescent="0.4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s="5">
        <f t="shared" si="16"/>
        <v>157.69841269841268</v>
      </c>
      <c r="G262" t="s">
        <v>19</v>
      </c>
      <c r="H262">
        <v>261</v>
      </c>
      <c r="I262" s="6">
        <f t="shared" si="17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22</v>
      </c>
      <c r="S262" t="s">
        <v>2034</v>
      </c>
      <c r="T262" t="s">
        <v>2035</v>
      </c>
    </row>
    <row r="263" spans="1:20" ht="33" x14ac:dyDescent="0.4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s="5">
        <f t="shared" si="16"/>
        <v>31.201660735468568</v>
      </c>
      <c r="G263" t="s">
        <v>13</v>
      </c>
      <c r="H263">
        <v>454</v>
      </c>
      <c r="I263" s="6">
        <f t="shared" si="17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22</v>
      </c>
      <c r="S263" t="s">
        <v>2034</v>
      </c>
      <c r="T263" t="s">
        <v>2035</v>
      </c>
    </row>
    <row r="264" spans="1:20" ht="17.399999999999999" x14ac:dyDescent="0.4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s="5">
        <f t="shared" si="16"/>
        <v>313.41176470588238</v>
      </c>
      <c r="G264" t="s">
        <v>19</v>
      </c>
      <c r="H264">
        <v>107</v>
      </c>
      <c r="I264" s="6">
        <f t="shared" si="17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59</v>
      </c>
      <c r="S264" t="s">
        <v>2034</v>
      </c>
      <c r="T264" t="s">
        <v>2044</v>
      </c>
    </row>
    <row r="265" spans="1:20" ht="17.399999999999999" x14ac:dyDescent="0.4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s="5">
        <f t="shared" si="16"/>
        <v>370.89655172413791</v>
      </c>
      <c r="G265" t="s">
        <v>19</v>
      </c>
      <c r="H265">
        <v>199</v>
      </c>
      <c r="I265" s="6">
        <f t="shared" si="17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121</v>
      </c>
      <c r="S265" t="s">
        <v>2053</v>
      </c>
      <c r="T265" t="s">
        <v>2054</v>
      </c>
    </row>
    <row r="266" spans="1:20" ht="17.399999999999999" x14ac:dyDescent="0.4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s="5">
        <f t="shared" si="16"/>
        <v>362.66447368421052</v>
      </c>
      <c r="G266" t="s">
        <v>19</v>
      </c>
      <c r="H266">
        <v>5512</v>
      </c>
      <c r="I266" s="6">
        <f t="shared" si="17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32</v>
      </c>
      <c r="S266" t="s">
        <v>2038</v>
      </c>
      <c r="T266" t="s">
        <v>2039</v>
      </c>
    </row>
    <row r="267" spans="1:20" ht="17.399999999999999" x14ac:dyDescent="0.4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s="5">
        <f t="shared" si="16"/>
        <v>123.08163265306122</v>
      </c>
      <c r="G267" t="s">
        <v>19</v>
      </c>
      <c r="H267">
        <v>86</v>
      </c>
      <c r="I267" s="6">
        <f t="shared" si="17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32</v>
      </c>
      <c r="S267" t="s">
        <v>2038</v>
      </c>
      <c r="T267" t="s">
        <v>2039</v>
      </c>
    </row>
    <row r="268" spans="1:20" ht="17.399999999999999" x14ac:dyDescent="0.4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s="5">
        <f t="shared" si="16"/>
        <v>76.766756032171585</v>
      </c>
      <c r="G268" t="s">
        <v>13</v>
      </c>
      <c r="H268">
        <v>3182</v>
      </c>
      <c r="I268" s="6">
        <f t="shared" si="17"/>
        <v>26.996228786926462</v>
      </c>
      <c r="J268" t="s">
        <v>106</v>
      </c>
      <c r="K268" t="s">
        <v>107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158</v>
      </c>
      <c r="S268" t="s">
        <v>2034</v>
      </c>
      <c r="T268" t="s">
        <v>2057</v>
      </c>
    </row>
    <row r="269" spans="1:20" ht="17.399999999999999" x14ac:dyDescent="0.4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s="5">
        <f t="shared" si="16"/>
        <v>233.62012987012989</v>
      </c>
      <c r="G269" t="s">
        <v>19</v>
      </c>
      <c r="H269">
        <v>2768</v>
      </c>
      <c r="I269" s="6">
        <f t="shared" si="17"/>
        <v>51.990606936416185</v>
      </c>
      <c r="J269" t="s">
        <v>25</v>
      </c>
      <c r="K269" t="s">
        <v>26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32</v>
      </c>
      <c r="S269" t="s">
        <v>2038</v>
      </c>
      <c r="T269" t="s">
        <v>2039</v>
      </c>
    </row>
    <row r="270" spans="1:20" ht="17.399999999999999" x14ac:dyDescent="0.4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s="5">
        <f t="shared" si="16"/>
        <v>180.53333333333333</v>
      </c>
      <c r="G270" t="s">
        <v>19</v>
      </c>
      <c r="H270">
        <v>48</v>
      </c>
      <c r="I270" s="6">
        <f t="shared" si="17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41</v>
      </c>
      <c r="S270" t="s">
        <v>2040</v>
      </c>
      <c r="T270" t="s">
        <v>2041</v>
      </c>
    </row>
    <row r="271" spans="1:20" ht="17.399999999999999" x14ac:dyDescent="0.4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s="5">
        <f t="shared" si="16"/>
        <v>252.62857142857143</v>
      </c>
      <c r="G271" t="s">
        <v>19</v>
      </c>
      <c r="H271">
        <v>87</v>
      </c>
      <c r="I271" s="6">
        <f t="shared" si="17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268</v>
      </c>
      <c r="S271" t="s">
        <v>2040</v>
      </c>
      <c r="T271" t="s">
        <v>2059</v>
      </c>
    </row>
    <row r="272" spans="1:20" ht="17.399999999999999" x14ac:dyDescent="0.4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s="5">
        <f t="shared" si="16"/>
        <v>27.176538240368025</v>
      </c>
      <c r="G272" t="s">
        <v>73</v>
      </c>
      <c r="H272">
        <v>1890</v>
      </c>
      <c r="I272" s="6">
        <f t="shared" si="17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88</v>
      </c>
      <c r="S272" t="s">
        <v>2049</v>
      </c>
      <c r="T272" t="s">
        <v>2050</v>
      </c>
    </row>
    <row r="273" spans="1:20" ht="33" x14ac:dyDescent="0.4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s="5">
        <f t="shared" si="16"/>
        <v>1.2706571242680547</v>
      </c>
      <c r="G273" t="s">
        <v>46</v>
      </c>
      <c r="H273">
        <v>61</v>
      </c>
      <c r="I273" s="6">
        <f t="shared" si="17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121</v>
      </c>
      <c r="S273" t="s">
        <v>2053</v>
      </c>
      <c r="T273" t="s">
        <v>2054</v>
      </c>
    </row>
    <row r="274" spans="1:20" ht="17.399999999999999" x14ac:dyDescent="0.4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s="5">
        <f t="shared" si="16"/>
        <v>304.0097847358121</v>
      </c>
      <c r="G274" t="s">
        <v>19</v>
      </c>
      <c r="H274">
        <v>1894</v>
      </c>
      <c r="I274" s="6">
        <f t="shared" si="17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32</v>
      </c>
      <c r="S274" t="s">
        <v>2038</v>
      </c>
      <c r="T274" t="s">
        <v>2039</v>
      </c>
    </row>
    <row r="275" spans="1:20" ht="17.399999999999999" x14ac:dyDescent="0.4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s="5">
        <f t="shared" si="16"/>
        <v>137.23076923076923</v>
      </c>
      <c r="G275" t="s">
        <v>19</v>
      </c>
      <c r="H275">
        <v>282</v>
      </c>
      <c r="I275" s="6">
        <f t="shared" si="17"/>
        <v>37.957446808510639</v>
      </c>
      <c r="J275" t="s">
        <v>14</v>
      </c>
      <c r="K275" t="s">
        <v>15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32</v>
      </c>
      <c r="S275" t="s">
        <v>2038</v>
      </c>
      <c r="T275" t="s">
        <v>2039</v>
      </c>
    </row>
    <row r="276" spans="1:20" ht="33" x14ac:dyDescent="0.4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s="5">
        <f t="shared" si="16"/>
        <v>32.208333333333336</v>
      </c>
      <c r="G276" t="s">
        <v>13</v>
      </c>
      <c r="H276">
        <v>15</v>
      </c>
      <c r="I276" s="6">
        <f t="shared" si="17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32</v>
      </c>
      <c r="S276" t="s">
        <v>2038</v>
      </c>
      <c r="T276" t="s">
        <v>2039</v>
      </c>
    </row>
    <row r="277" spans="1:20" ht="33" x14ac:dyDescent="0.4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s="5">
        <f t="shared" si="16"/>
        <v>241.51282051282053</v>
      </c>
      <c r="G277" t="s">
        <v>19</v>
      </c>
      <c r="H277">
        <v>116</v>
      </c>
      <c r="I277" s="6">
        <f t="shared" si="17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205</v>
      </c>
      <c r="S277" t="s">
        <v>2046</v>
      </c>
      <c r="T277" t="s">
        <v>2058</v>
      </c>
    </row>
    <row r="278" spans="1:20" ht="17.399999999999999" x14ac:dyDescent="0.4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s="5">
        <f t="shared" si="16"/>
        <v>96.8</v>
      </c>
      <c r="G278" t="s">
        <v>13</v>
      </c>
      <c r="H278">
        <v>133</v>
      </c>
      <c r="I278" s="6">
        <f t="shared" si="17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88</v>
      </c>
      <c r="S278" t="s">
        <v>2049</v>
      </c>
      <c r="T278" t="s">
        <v>2050</v>
      </c>
    </row>
    <row r="279" spans="1:20" ht="33" x14ac:dyDescent="0.4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s="5">
        <f t="shared" si="16"/>
        <v>1066.4285714285716</v>
      </c>
      <c r="G279" t="s">
        <v>19</v>
      </c>
      <c r="H279">
        <v>83</v>
      </c>
      <c r="I279" s="6">
        <f t="shared" si="17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32</v>
      </c>
      <c r="S279" t="s">
        <v>2038</v>
      </c>
      <c r="T279" t="s">
        <v>2039</v>
      </c>
    </row>
    <row r="280" spans="1:20" ht="17.399999999999999" x14ac:dyDescent="0.4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s="5">
        <f t="shared" si="16"/>
        <v>325.88888888888891</v>
      </c>
      <c r="G280" t="s">
        <v>19</v>
      </c>
      <c r="H280">
        <v>91</v>
      </c>
      <c r="I280" s="6">
        <f t="shared" si="17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27</v>
      </c>
      <c r="S280" t="s">
        <v>2036</v>
      </c>
      <c r="T280" t="s">
        <v>2037</v>
      </c>
    </row>
    <row r="281" spans="1:20" ht="33" x14ac:dyDescent="0.4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s="5">
        <f t="shared" si="16"/>
        <v>170.70000000000002</v>
      </c>
      <c r="G281" t="s">
        <v>19</v>
      </c>
      <c r="H281">
        <v>546</v>
      </c>
      <c r="I281" s="6">
        <f t="shared" si="17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32</v>
      </c>
      <c r="S281" t="s">
        <v>2038</v>
      </c>
      <c r="T281" t="s">
        <v>2039</v>
      </c>
    </row>
    <row r="282" spans="1:20" ht="33" x14ac:dyDescent="0.4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s="5">
        <f t="shared" si="16"/>
        <v>581.44000000000005</v>
      </c>
      <c r="G282" t="s">
        <v>19</v>
      </c>
      <c r="H282">
        <v>393</v>
      </c>
      <c r="I282" s="6">
        <f t="shared" si="17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70</v>
      </c>
      <c r="S282" t="s">
        <v>2040</v>
      </c>
      <c r="T282" t="s">
        <v>2048</v>
      </c>
    </row>
    <row r="283" spans="1:20" ht="17.399999999999999" x14ac:dyDescent="0.4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s="5">
        <f t="shared" si="16"/>
        <v>91.520972644376897</v>
      </c>
      <c r="G283" t="s">
        <v>13</v>
      </c>
      <c r="H283">
        <v>2062</v>
      </c>
      <c r="I283" s="6">
        <f t="shared" si="17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32</v>
      </c>
      <c r="S283" t="s">
        <v>2038</v>
      </c>
      <c r="T283" t="s">
        <v>2039</v>
      </c>
    </row>
    <row r="284" spans="1:20" ht="17.399999999999999" x14ac:dyDescent="0.4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s="5">
        <f t="shared" si="16"/>
        <v>108.04761904761904</v>
      </c>
      <c r="G284" t="s">
        <v>19</v>
      </c>
      <c r="H284">
        <v>133</v>
      </c>
      <c r="I284" s="6">
        <f t="shared" si="17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268</v>
      </c>
      <c r="S284" t="s">
        <v>2040</v>
      </c>
      <c r="T284" t="s">
        <v>2059</v>
      </c>
    </row>
    <row r="285" spans="1:20" ht="33" x14ac:dyDescent="0.4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s="5">
        <f t="shared" si="16"/>
        <v>18.728395061728396</v>
      </c>
      <c r="G285" t="s">
        <v>13</v>
      </c>
      <c r="H285">
        <v>29</v>
      </c>
      <c r="I285" s="6">
        <f t="shared" si="17"/>
        <v>52.310344827586206</v>
      </c>
      <c r="J285" t="s">
        <v>35</v>
      </c>
      <c r="K285" t="s">
        <v>36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22</v>
      </c>
      <c r="S285" t="s">
        <v>2034</v>
      </c>
      <c r="T285" t="s">
        <v>2035</v>
      </c>
    </row>
    <row r="286" spans="1:20" ht="17.399999999999999" x14ac:dyDescent="0.4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s="5">
        <f t="shared" si="16"/>
        <v>83.193877551020407</v>
      </c>
      <c r="G286" t="s">
        <v>13</v>
      </c>
      <c r="H286">
        <v>132</v>
      </c>
      <c r="I286" s="6">
        <f t="shared" si="17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27</v>
      </c>
      <c r="S286" t="s">
        <v>2036</v>
      </c>
      <c r="T286" t="s">
        <v>2037</v>
      </c>
    </row>
    <row r="287" spans="1:20" ht="17.399999999999999" x14ac:dyDescent="0.4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s="5">
        <f t="shared" si="16"/>
        <v>706.33333333333337</v>
      </c>
      <c r="G287" t="s">
        <v>19</v>
      </c>
      <c r="H287">
        <v>254</v>
      </c>
      <c r="I287" s="6">
        <f t="shared" si="17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32</v>
      </c>
      <c r="S287" t="s">
        <v>2038</v>
      </c>
      <c r="T287" t="s">
        <v>2039</v>
      </c>
    </row>
    <row r="288" spans="1:20" ht="17.399999999999999" x14ac:dyDescent="0.4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s="5">
        <f t="shared" si="16"/>
        <v>17.446030330062445</v>
      </c>
      <c r="G288" t="s">
        <v>73</v>
      </c>
      <c r="H288">
        <v>184</v>
      </c>
      <c r="I288" s="6">
        <f t="shared" si="17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32</v>
      </c>
      <c r="S288" t="s">
        <v>2038</v>
      </c>
      <c r="T288" t="s">
        <v>2039</v>
      </c>
    </row>
    <row r="289" spans="1:20" ht="17.399999999999999" x14ac:dyDescent="0.4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s="5">
        <f t="shared" si="16"/>
        <v>209.73015873015873</v>
      </c>
      <c r="G289" t="s">
        <v>19</v>
      </c>
      <c r="H289">
        <v>176</v>
      </c>
      <c r="I289" s="6">
        <f t="shared" si="17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49</v>
      </c>
      <c r="S289" t="s">
        <v>2034</v>
      </c>
      <c r="T289" t="s">
        <v>2042</v>
      </c>
    </row>
    <row r="290" spans="1:20" ht="17.399999999999999" x14ac:dyDescent="0.4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s="5">
        <f t="shared" si="16"/>
        <v>97.785714285714292</v>
      </c>
      <c r="G290" t="s">
        <v>13</v>
      </c>
      <c r="H290">
        <v>137</v>
      </c>
      <c r="I290" s="6">
        <f t="shared" si="17"/>
        <v>39.970802919708028</v>
      </c>
      <c r="J290" t="s">
        <v>35</v>
      </c>
      <c r="K290" t="s">
        <v>36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147</v>
      </c>
      <c r="S290" t="s">
        <v>2034</v>
      </c>
      <c r="T290" t="s">
        <v>2056</v>
      </c>
    </row>
    <row r="291" spans="1:20" ht="17.399999999999999" x14ac:dyDescent="0.4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s="5">
        <f t="shared" si="16"/>
        <v>1684.25</v>
      </c>
      <c r="G291" t="s">
        <v>19</v>
      </c>
      <c r="H291">
        <v>337</v>
      </c>
      <c r="I291" s="6">
        <f t="shared" si="17"/>
        <v>39.982195845697326</v>
      </c>
      <c r="J291" t="s">
        <v>14</v>
      </c>
      <c r="K291" t="s">
        <v>15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32</v>
      </c>
      <c r="S291" t="s">
        <v>2038</v>
      </c>
      <c r="T291" t="s">
        <v>2039</v>
      </c>
    </row>
    <row r="292" spans="1:20" ht="17.399999999999999" x14ac:dyDescent="0.4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s="5">
        <f t="shared" si="16"/>
        <v>54.402135231316727</v>
      </c>
      <c r="G292" t="s">
        <v>13</v>
      </c>
      <c r="H292">
        <v>908</v>
      </c>
      <c r="I292" s="6">
        <f t="shared" si="17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41</v>
      </c>
      <c r="S292" t="s">
        <v>2040</v>
      </c>
      <c r="T292" t="s">
        <v>2041</v>
      </c>
    </row>
    <row r="293" spans="1:20" ht="17.399999999999999" x14ac:dyDescent="0.4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s="5">
        <f t="shared" si="16"/>
        <v>456.61111111111109</v>
      </c>
      <c r="G293" t="s">
        <v>19</v>
      </c>
      <c r="H293">
        <v>107</v>
      </c>
      <c r="I293" s="6">
        <f t="shared" si="17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27</v>
      </c>
      <c r="S293" t="s">
        <v>2036</v>
      </c>
      <c r="T293" t="s">
        <v>2037</v>
      </c>
    </row>
    <row r="294" spans="1:20" ht="17.399999999999999" x14ac:dyDescent="0.4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s="5">
        <f t="shared" si="16"/>
        <v>9.8219178082191778</v>
      </c>
      <c r="G294" t="s">
        <v>13</v>
      </c>
      <c r="H294">
        <v>10</v>
      </c>
      <c r="I294" s="6">
        <f t="shared" si="17"/>
        <v>71.7</v>
      </c>
      <c r="J294" t="s">
        <v>20</v>
      </c>
      <c r="K294" t="s">
        <v>21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16</v>
      </c>
      <c r="S294" t="s">
        <v>2032</v>
      </c>
      <c r="T294" t="s">
        <v>2033</v>
      </c>
    </row>
    <row r="295" spans="1:20" ht="17.399999999999999" x14ac:dyDescent="0.4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s="5">
        <f t="shared" si="16"/>
        <v>16.384615384615383</v>
      </c>
      <c r="G295" t="s">
        <v>73</v>
      </c>
      <c r="H295">
        <v>32</v>
      </c>
      <c r="I295" s="6">
        <f t="shared" si="17"/>
        <v>33.28125</v>
      </c>
      <c r="J295" t="s">
        <v>106</v>
      </c>
      <c r="K295" t="s">
        <v>107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32</v>
      </c>
      <c r="S295" t="s">
        <v>2038</v>
      </c>
      <c r="T295" t="s">
        <v>2039</v>
      </c>
    </row>
    <row r="296" spans="1:20" ht="17.399999999999999" x14ac:dyDescent="0.4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s="5">
        <f t="shared" si="16"/>
        <v>1339.6666666666667</v>
      </c>
      <c r="G296" t="s">
        <v>19</v>
      </c>
      <c r="H296">
        <v>183</v>
      </c>
      <c r="I296" s="6">
        <f t="shared" si="17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32</v>
      </c>
      <c r="S296" t="s">
        <v>2038</v>
      </c>
      <c r="T296" t="s">
        <v>2039</v>
      </c>
    </row>
    <row r="297" spans="1:20" ht="33" x14ac:dyDescent="0.4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s="5">
        <f t="shared" si="16"/>
        <v>35.650077760497666</v>
      </c>
      <c r="G297" t="s">
        <v>13</v>
      </c>
      <c r="H297">
        <v>1910</v>
      </c>
      <c r="I297" s="6">
        <f t="shared" si="17"/>
        <v>36.004712041884815</v>
      </c>
      <c r="J297" t="s">
        <v>97</v>
      </c>
      <c r="K297" t="s">
        <v>98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32</v>
      </c>
      <c r="S297" t="s">
        <v>2038</v>
      </c>
      <c r="T297" t="s">
        <v>2039</v>
      </c>
    </row>
    <row r="298" spans="1:20" ht="33" x14ac:dyDescent="0.4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s="5">
        <f t="shared" si="16"/>
        <v>54.950819672131146</v>
      </c>
      <c r="G298" t="s">
        <v>13</v>
      </c>
      <c r="H298">
        <v>38</v>
      </c>
      <c r="I298" s="6">
        <f t="shared" si="17"/>
        <v>88.21052631578948</v>
      </c>
      <c r="J298" t="s">
        <v>25</v>
      </c>
      <c r="K298" t="s">
        <v>26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32</v>
      </c>
      <c r="S298" t="s">
        <v>2038</v>
      </c>
      <c r="T298" t="s">
        <v>2039</v>
      </c>
    </row>
    <row r="299" spans="1:20" ht="17.399999999999999" x14ac:dyDescent="0.4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s="5">
        <f t="shared" si="16"/>
        <v>94.236111111111114</v>
      </c>
      <c r="G299" t="s">
        <v>13</v>
      </c>
      <c r="H299">
        <v>104</v>
      </c>
      <c r="I299" s="6">
        <f t="shared" si="17"/>
        <v>65.240384615384613</v>
      </c>
      <c r="J299" t="s">
        <v>25</v>
      </c>
      <c r="K299" t="s">
        <v>26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32</v>
      </c>
      <c r="S299" t="s">
        <v>2038</v>
      </c>
      <c r="T299" t="s">
        <v>2039</v>
      </c>
    </row>
    <row r="300" spans="1:20" ht="17.399999999999999" x14ac:dyDescent="0.4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s="5">
        <f t="shared" si="16"/>
        <v>143.91428571428571</v>
      </c>
      <c r="G300" t="s">
        <v>19</v>
      </c>
      <c r="H300">
        <v>72</v>
      </c>
      <c r="I300" s="6">
        <f t="shared" si="17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22</v>
      </c>
      <c r="S300" t="s">
        <v>2034</v>
      </c>
      <c r="T300" t="s">
        <v>2035</v>
      </c>
    </row>
    <row r="301" spans="1:20" ht="33" x14ac:dyDescent="0.4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s="5">
        <f t="shared" si="16"/>
        <v>51.421052631578945</v>
      </c>
      <c r="G301" t="s">
        <v>13</v>
      </c>
      <c r="H301">
        <v>49</v>
      </c>
      <c r="I301" s="6">
        <f t="shared" si="17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16</v>
      </c>
      <c r="S301" t="s">
        <v>2032</v>
      </c>
      <c r="T301" t="s">
        <v>2033</v>
      </c>
    </row>
    <row r="302" spans="1:20" ht="17.399999999999999" x14ac:dyDescent="0.4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s="5">
        <f t="shared" si="16"/>
        <v>5</v>
      </c>
      <c r="G302" t="s">
        <v>13</v>
      </c>
      <c r="H302">
        <v>1</v>
      </c>
      <c r="I302" s="6">
        <f t="shared" si="17"/>
        <v>5</v>
      </c>
      <c r="J302" t="s">
        <v>35</v>
      </c>
      <c r="K302" t="s">
        <v>36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67</v>
      </c>
      <c r="S302" t="s">
        <v>2046</v>
      </c>
      <c r="T302" t="s">
        <v>2047</v>
      </c>
    </row>
    <row r="303" spans="1:20" ht="33" x14ac:dyDescent="0.4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s="5">
        <f t="shared" si="16"/>
        <v>1344.6666666666667</v>
      </c>
      <c r="G303" t="s">
        <v>19</v>
      </c>
      <c r="H303">
        <v>295</v>
      </c>
      <c r="I303" s="6">
        <f t="shared" si="17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41</v>
      </c>
      <c r="S303" t="s">
        <v>2040</v>
      </c>
      <c r="T303" t="s">
        <v>2041</v>
      </c>
    </row>
    <row r="304" spans="1:20" ht="17.399999999999999" x14ac:dyDescent="0.4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s="5">
        <f t="shared" si="16"/>
        <v>31.844940867279899</v>
      </c>
      <c r="G304" t="s">
        <v>13</v>
      </c>
      <c r="H304">
        <v>245</v>
      </c>
      <c r="I304" s="6">
        <f t="shared" si="17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32</v>
      </c>
      <c r="S304" t="s">
        <v>2038</v>
      </c>
      <c r="T304" t="s">
        <v>2039</v>
      </c>
    </row>
    <row r="305" spans="1:20" ht="17.399999999999999" x14ac:dyDescent="0.4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s="5">
        <f t="shared" si="16"/>
        <v>82.617647058823536</v>
      </c>
      <c r="G305" t="s">
        <v>13</v>
      </c>
      <c r="H305">
        <v>32</v>
      </c>
      <c r="I305" s="6">
        <f t="shared" si="17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59</v>
      </c>
      <c r="S305" t="s">
        <v>2034</v>
      </c>
      <c r="T305" t="s">
        <v>2044</v>
      </c>
    </row>
    <row r="306" spans="1:20" ht="17.399999999999999" x14ac:dyDescent="0.4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s="5">
        <f t="shared" si="16"/>
        <v>546.14285714285722</v>
      </c>
      <c r="G306" t="s">
        <v>19</v>
      </c>
      <c r="H306">
        <v>142</v>
      </c>
      <c r="I306" s="6">
        <f t="shared" si="17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41</v>
      </c>
      <c r="S306" t="s">
        <v>2040</v>
      </c>
      <c r="T306" t="s">
        <v>2041</v>
      </c>
    </row>
    <row r="307" spans="1:20" ht="17.399999999999999" x14ac:dyDescent="0.4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s="5">
        <f t="shared" si="16"/>
        <v>286.21428571428572</v>
      </c>
      <c r="G307" t="s">
        <v>19</v>
      </c>
      <c r="H307">
        <v>85</v>
      </c>
      <c r="I307" s="6">
        <f t="shared" si="17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32</v>
      </c>
      <c r="S307" t="s">
        <v>2038</v>
      </c>
      <c r="T307" t="s">
        <v>2039</v>
      </c>
    </row>
    <row r="308" spans="1:20" ht="33" x14ac:dyDescent="0.4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s="5">
        <f t="shared" si="16"/>
        <v>7.9076923076923071</v>
      </c>
      <c r="G308" t="s">
        <v>13</v>
      </c>
      <c r="H308">
        <v>7</v>
      </c>
      <c r="I308" s="6">
        <f t="shared" si="17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32</v>
      </c>
      <c r="S308" t="s">
        <v>2038</v>
      </c>
      <c r="T308" t="s">
        <v>2039</v>
      </c>
    </row>
    <row r="309" spans="1:20" ht="33" x14ac:dyDescent="0.4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s="5">
        <f t="shared" si="16"/>
        <v>132.13677811550153</v>
      </c>
      <c r="G309" t="s">
        <v>19</v>
      </c>
      <c r="H309">
        <v>659</v>
      </c>
      <c r="I309" s="6">
        <f t="shared" si="17"/>
        <v>65.968133535660087</v>
      </c>
      <c r="J309" t="s">
        <v>35</v>
      </c>
      <c r="K309" t="s">
        <v>36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118</v>
      </c>
      <c r="S309" t="s">
        <v>2046</v>
      </c>
      <c r="T309" t="s">
        <v>2052</v>
      </c>
    </row>
    <row r="310" spans="1:20" ht="17.399999999999999" x14ac:dyDescent="0.4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s="5">
        <f t="shared" si="16"/>
        <v>74.077834179357026</v>
      </c>
      <c r="G310" t="s">
        <v>13</v>
      </c>
      <c r="H310">
        <v>803</v>
      </c>
      <c r="I310" s="6">
        <f t="shared" si="17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32</v>
      </c>
      <c r="S310" t="s">
        <v>2038</v>
      </c>
      <c r="T310" t="s">
        <v>2039</v>
      </c>
    </row>
    <row r="311" spans="1:20" ht="17.399999999999999" x14ac:dyDescent="0.4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s="5">
        <f t="shared" si="16"/>
        <v>75.292682926829272</v>
      </c>
      <c r="G311" t="s">
        <v>73</v>
      </c>
      <c r="H311">
        <v>75</v>
      </c>
      <c r="I311" s="6">
        <f t="shared" si="17"/>
        <v>41.16</v>
      </c>
      <c r="J311" t="s">
        <v>20</v>
      </c>
      <c r="K311" t="s">
        <v>21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59</v>
      </c>
      <c r="S311" t="s">
        <v>2034</v>
      </c>
      <c r="T311" t="s">
        <v>2044</v>
      </c>
    </row>
    <row r="312" spans="1:20" ht="17.399999999999999" x14ac:dyDescent="0.4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s="5">
        <f t="shared" si="16"/>
        <v>20.333333333333332</v>
      </c>
      <c r="G312" t="s">
        <v>13</v>
      </c>
      <c r="H312">
        <v>16</v>
      </c>
      <c r="I312" s="6">
        <f t="shared" si="17"/>
        <v>99.125</v>
      </c>
      <c r="J312" t="s">
        <v>20</v>
      </c>
      <c r="K312" t="s">
        <v>21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88</v>
      </c>
      <c r="S312" t="s">
        <v>2049</v>
      </c>
      <c r="T312" t="s">
        <v>2050</v>
      </c>
    </row>
    <row r="313" spans="1:20" ht="17.399999999999999" x14ac:dyDescent="0.4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s="5">
        <f t="shared" si="16"/>
        <v>203.36507936507937</v>
      </c>
      <c r="G313" t="s">
        <v>19</v>
      </c>
      <c r="H313">
        <v>121</v>
      </c>
      <c r="I313" s="6">
        <f t="shared" si="17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32</v>
      </c>
      <c r="S313" t="s">
        <v>2038</v>
      </c>
      <c r="T313" t="s">
        <v>2039</v>
      </c>
    </row>
    <row r="314" spans="1:20" ht="17.399999999999999" x14ac:dyDescent="0.4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s="5">
        <f t="shared" si="16"/>
        <v>310.2284263959391</v>
      </c>
      <c r="G314" t="s">
        <v>19</v>
      </c>
      <c r="H314">
        <v>3742</v>
      </c>
      <c r="I314" s="6">
        <f t="shared" si="17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32</v>
      </c>
      <c r="S314" t="s">
        <v>2038</v>
      </c>
      <c r="T314" t="s">
        <v>2039</v>
      </c>
    </row>
    <row r="315" spans="1:20" ht="17.399999999999999" x14ac:dyDescent="0.4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s="5">
        <f t="shared" si="16"/>
        <v>395.31818181818181</v>
      </c>
      <c r="G315" t="s">
        <v>19</v>
      </c>
      <c r="H315">
        <v>223</v>
      </c>
      <c r="I315" s="6">
        <f t="shared" si="17"/>
        <v>39</v>
      </c>
      <c r="J315" t="s">
        <v>20</v>
      </c>
      <c r="K315" t="s">
        <v>21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22</v>
      </c>
      <c r="S315" t="s">
        <v>2034</v>
      </c>
      <c r="T315" t="s">
        <v>2035</v>
      </c>
    </row>
    <row r="316" spans="1:20" ht="17.399999999999999" x14ac:dyDescent="0.4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s="5">
        <f t="shared" si="16"/>
        <v>294.71428571428572</v>
      </c>
      <c r="G316" t="s">
        <v>19</v>
      </c>
      <c r="H316">
        <v>133</v>
      </c>
      <c r="I316" s="6">
        <f t="shared" si="17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41</v>
      </c>
      <c r="S316" t="s">
        <v>2040</v>
      </c>
      <c r="T316" t="s">
        <v>2041</v>
      </c>
    </row>
    <row r="317" spans="1:20" ht="33" x14ac:dyDescent="0.4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s="5">
        <f t="shared" si="16"/>
        <v>33.89473684210526</v>
      </c>
      <c r="G317" t="s">
        <v>13</v>
      </c>
      <c r="H317">
        <v>31</v>
      </c>
      <c r="I317" s="6">
        <f t="shared" si="17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32</v>
      </c>
      <c r="S317" t="s">
        <v>2038</v>
      </c>
      <c r="T317" t="s">
        <v>2039</v>
      </c>
    </row>
    <row r="318" spans="1:20" ht="17.399999999999999" x14ac:dyDescent="0.4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s="5">
        <f t="shared" si="16"/>
        <v>66.677083333333329</v>
      </c>
      <c r="G318" t="s">
        <v>13</v>
      </c>
      <c r="H318">
        <v>108</v>
      </c>
      <c r="I318" s="6">
        <f t="shared" si="17"/>
        <v>59.268518518518519</v>
      </c>
      <c r="J318" t="s">
        <v>106</v>
      </c>
      <c r="K318" t="s">
        <v>107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16</v>
      </c>
      <c r="S318" t="s">
        <v>2032</v>
      </c>
      <c r="T318" t="s">
        <v>2033</v>
      </c>
    </row>
    <row r="319" spans="1:20" ht="17.399999999999999" x14ac:dyDescent="0.4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s="5">
        <f t="shared" si="16"/>
        <v>19.227272727272727</v>
      </c>
      <c r="G319" t="s">
        <v>13</v>
      </c>
      <c r="H319">
        <v>30</v>
      </c>
      <c r="I319" s="6">
        <f t="shared" si="17"/>
        <v>42.3</v>
      </c>
      <c r="J319" t="s">
        <v>20</v>
      </c>
      <c r="K319" t="s">
        <v>21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32</v>
      </c>
      <c r="S319" t="s">
        <v>2038</v>
      </c>
      <c r="T319" t="s">
        <v>2039</v>
      </c>
    </row>
    <row r="320" spans="1:20" ht="33" x14ac:dyDescent="0.4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s="5">
        <f t="shared" si="16"/>
        <v>15.842105263157894</v>
      </c>
      <c r="G320" t="s">
        <v>13</v>
      </c>
      <c r="H320">
        <v>17</v>
      </c>
      <c r="I320" s="6">
        <f t="shared" si="17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22</v>
      </c>
      <c r="S320" t="s">
        <v>2034</v>
      </c>
      <c r="T320" t="s">
        <v>2035</v>
      </c>
    </row>
    <row r="321" spans="1:20" ht="17.399999999999999" x14ac:dyDescent="0.4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s="5">
        <f t="shared" si="16"/>
        <v>38.702380952380956</v>
      </c>
      <c r="G321" t="s">
        <v>73</v>
      </c>
      <c r="H321">
        <v>64</v>
      </c>
      <c r="I321" s="6">
        <f t="shared" si="17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27</v>
      </c>
      <c r="S321" t="s">
        <v>2036</v>
      </c>
      <c r="T321" t="s">
        <v>2037</v>
      </c>
    </row>
    <row r="322" spans="1:20" ht="17.399999999999999" x14ac:dyDescent="0.4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s="5">
        <f t="shared" si="16"/>
        <v>9.5876777251184837</v>
      </c>
      <c r="G322" t="s">
        <v>13</v>
      </c>
      <c r="H322">
        <v>80</v>
      </c>
      <c r="I322" s="6">
        <f t="shared" si="17"/>
        <v>101.15</v>
      </c>
      <c r="J322" t="s">
        <v>20</v>
      </c>
      <c r="K322" t="s">
        <v>21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118</v>
      </c>
      <c r="S322" t="s">
        <v>2046</v>
      </c>
      <c r="T322" t="s">
        <v>2052</v>
      </c>
    </row>
    <row r="323" spans="1:20" ht="33" x14ac:dyDescent="0.4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13</v>
      </c>
      <c r="H323">
        <v>2468</v>
      </c>
      <c r="I323" s="6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99</v>
      </c>
      <c r="S323" t="s">
        <v>2040</v>
      </c>
      <c r="T323" t="s">
        <v>2051</v>
      </c>
    </row>
    <row r="324" spans="1:20" ht="33" x14ac:dyDescent="0.4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s="5">
        <f t="shared" si="20"/>
        <v>166.56234096692114</v>
      </c>
      <c r="G324" t="s">
        <v>19</v>
      </c>
      <c r="H324">
        <v>5168</v>
      </c>
      <c r="I324" s="6">
        <f t="shared" si="21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32</v>
      </c>
      <c r="S324" t="s">
        <v>2038</v>
      </c>
      <c r="T324" t="s">
        <v>2039</v>
      </c>
    </row>
    <row r="325" spans="1:20" ht="17.399999999999999" x14ac:dyDescent="0.4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s="5">
        <f t="shared" si="20"/>
        <v>24.134831460674157</v>
      </c>
      <c r="G325" t="s">
        <v>13</v>
      </c>
      <c r="H325">
        <v>26</v>
      </c>
      <c r="I325" s="6">
        <f t="shared" si="21"/>
        <v>82.615384615384613</v>
      </c>
      <c r="J325" t="s">
        <v>39</v>
      </c>
      <c r="K325" t="s">
        <v>40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41</v>
      </c>
      <c r="S325" t="s">
        <v>2040</v>
      </c>
      <c r="T325" t="s">
        <v>2041</v>
      </c>
    </row>
    <row r="326" spans="1:20" ht="17.399999999999999" x14ac:dyDescent="0.4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s="5">
        <f t="shared" si="20"/>
        <v>164.05633802816902</v>
      </c>
      <c r="G326" t="s">
        <v>19</v>
      </c>
      <c r="H326">
        <v>307</v>
      </c>
      <c r="I326" s="6">
        <f t="shared" si="21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32</v>
      </c>
      <c r="S326" t="s">
        <v>2038</v>
      </c>
      <c r="T326" t="s">
        <v>2039</v>
      </c>
    </row>
    <row r="327" spans="1:20" ht="33" x14ac:dyDescent="0.4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s="5">
        <f t="shared" si="20"/>
        <v>90.723076923076931</v>
      </c>
      <c r="G327" t="s">
        <v>13</v>
      </c>
      <c r="H327">
        <v>73</v>
      </c>
      <c r="I327" s="6">
        <f t="shared" si="21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32</v>
      </c>
      <c r="S327" t="s">
        <v>2038</v>
      </c>
      <c r="T327" t="s">
        <v>2039</v>
      </c>
    </row>
    <row r="328" spans="1:20" ht="33" x14ac:dyDescent="0.4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s="5">
        <f t="shared" si="20"/>
        <v>46.194444444444443</v>
      </c>
      <c r="G328" t="s">
        <v>13</v>
      </c>
      <c r="H328">
        <v>128</v>
      </c>
      <c r="I328" s="6">
        <f t="shared" si="21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70</v>
      </c>
      <c r="S328" t="s">
        <v>2040</v>
      </c>
      <c r="T328" t="s">
        <v>2048</v>
      </c>
    </row>
    <row r="329" spans="1:20" ht="17.399999999999999" x14ac:dyDescent="0.4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s="5">
        <f t="shared" si="20"/>
        <v>38.53846153846154</v>
      </c>
      <c r="G329" t="s">
        <v>13</v>
      </c>
      <c r="H329">
        <v>33</v>
      </c>
      <c r="I329" s="6">
        <f t="shared" si="21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32</v>
      </c>
      <c r="S329" t="s">
        <v>2038</v>
      </c>
      <c r="T329" t="s">
        <v>2039</v>
      </c>
    </row>
    <row r="330" spans="1:20" ht="33" x14ac:dyDescent="0.4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s="5">
        <f t="shared" si="20"/>
        <v>133.56231003039514</v>
      </c>
      <c r="G330" t="s">
        <v>19</v>
      </c>
      <c r="H330">
        <v>2441</v>
      </c>
      <c r="I330" s="6">
        <f t="shared" si="21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22</v>
      </c>
      <c r="S330" t="s">
        <v>2034</v>
      </c>
      <c r="T330" t="s">
        <v>2035</v>
      </c>
    </row>
    <row r="331" spans="1:20" ht="17.399999999999999" x14ac:dyDescent="0.4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s="5">
        <f t="shared" si="20"/>
        <v>22.896588486140725</v>
      </c>
      <c r="G331" t="s">
        <v>46</v>
      </c>
      <c r="H331">
        <v>211</v>
      </c>
      <c r="I331" s="6">
        <f t="shared" si="21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88</v>
      </c>
      <c r="S331" t="s">
        <v>2049</v>
      </c>
      <c r="T331" t="s">
        <v>2050</v>
      </c>
    </row>
    <row r="332" spans="1:20" ht="33" x14ac:dyDescent="0.4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s="5">
        <f t="shared" si="20"/>
        <v>184.95548961424333</v>
      </c>
      <c r="G332" t="s">
        <v>19</v>
      </c>
      <c r="H332">
        <v>1385</v>
      </c>
      <c r="I332" s="6">
        <f t="shared" si="21"/>
        <v>45.003610108303249</v>
      </c>
      <c r="J332" t="s">
        <v>39</v>
      </c>
      <c r="K332" t="s">
        <v>40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41</v>
      </c>
      <c r="S332" t="s">
        <v>2040</v>
      </c>
      <c r="T332" t="s">
        <v>2041</v>
      </c>
    </row>
    <row r="333" spans="1:20" ht="17.399999999999999" x14ac:dyDescent="0.4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s="5">
        <f t="shared" si="20"/>
        <v>443.72727272727275</v>
      </c>
      <c r="G333" t="s">
        <v>19</v>
      </c>
      <c r="H333">
        <v>190</v>
      </c>
      <c r="I333" s="6">
        <f t="shared" si="21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16</v>
      </c>
      <c r="S333" t="s">
        <v>2032</v>
      </c>
      <c r="T333" t="s">
        <v>2033</v>
      </c>
    </row>
    <row r="334" spans="1:20" ht="33" x14ac:dyDescent="0.4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s="5">
        <f t="shared" si="20"/>
        <v>199.9806763285024</v>
      </c>
      <c r="G334" t="s">
        <v>19</v>
      </c>
      <c r="H334">
        <v>470</v>
      </c>
      <c r="I334" s="6">
        <f t="shared" si="21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64</v>
      </c>
      <c r="S334" t="s">
        <v>2036</v>
      </c>
      <c r="T334" t="s">
        <v>2045</v>
      </c>
    </row>
    <row r="335" spans="1:20" ht="17.399999999999999" x14ac:dyDescent="0.4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s="5">
        <f t="shared" si="20"/>
        <v>123.95833333333333</v>
      </c>
      <c r="G335" t="s">
        <v>19</v>
      </c>
      <c r="H335">
        <v>253</v>
      </c>
      <c r="I335" s="6">
        <f t="shared" si="21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32</v>
      </c>
      <c r="S335" t="s">
        <v>2038</v>
      </c>
      <c r="T335" t="s">
        <v>2039</v>
      </c>
    </row>
    <row r="336" spans="1:20" ht="17.399999999999999" x14ac:dyDescent="0.4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s="5">
        <f t="shared" si="20"/>
        <v>186.61329305135951</v>
      </c>
      <c r="G336" t="s">
        <v>19</v>
      </c>
      <c r="H336">
        <v>1113</v>
      </c>
      <c r="I336" s="6">
        <f t="shared" si="21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22</v>
      </c>
      <c r="S336" t="s">
        <v>2034</v>
      </c>
      <c r="T336" t="s">
        <v>2035</v>
      </c>
    </row>
    <row r="337" spans="1:20" ht="17.399999999999999" x14ac:dyDescent="0.4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s="5">
        <f t="shared" si="20"/>
        <v>114.28538550057536</v>
      </c>
      <c r="G337" t="s">
        <v>19</v>
      </c>
      <c r="H337">
        <v>2283</v>
      </c>
      <c r="I337" s="6">
        <f t="shared" si="21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22</v>
      </c>
      <c r="S337" t="s">
        <v>2034</v>
      </c>
      <c r="T337" t="s">
        <v>2035</v>
      </c>
    </row>
    <row r="338" spans="1:20" ht="17.399999999999999" x14ac:dyDescent="0.4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s="5">
        <f t="shared" si="20"/>
        <v>97.032531824611041</v>
      </c>
      <c r="G338" t="s">
        <v>13</v>
      </c>
      <c r="H338">
        <v>1072</v>
      </c>
      <c r="I338" s="6">
        <f t="shared" si="21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22</v>
      </c>
      <c r="S338" t="s">
        <v>2034</v>
      </c>
      <c r="T338" t="s">
        <v>2035</v>
      </c>
    </row>
    <row r="339" spans="1:20" ht="17.399999999999999" x14ac:dyDescent="0.4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s="5">
        <f t="shared" si="20"/>
        <v>122.81904761904762</v>
      </c>
      <c r="G339" t="s">
        <v>19</v>
      </c>
      <c r="H339">
        <v>1095</v>
      </c>
      <c r="I339" s="6">
        <f t="shared" si="21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32</v>
      </c>
      <c r="S339" t="s">
        <v>2038</v>
      </c>
      <c r="T339" t="s">
        <v>2039</v>
      </c>
    </row>
    <row r="340" spans="1:20" ht="17.399999999999999" x14ac:dyDescent="0.4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s="5">
        <f t="shared" si="20"/>
        <v>179.14326647564468</v>
      </c>
      <c r="G340" t="s">
        <v>19</v>
      </c>
      <c r="H340">
        <v>1690</v>
      </c>
      <c r="I340" s="6">
        <f t="shared" si="21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32</v>
      </c>
      <c r="S340" t="s">
        <v>2038</v>
      </c>
      <c r="T340" t="s">
        <v>2039</v>
      </c>
    </row>
    <row r="341" spans="1:20" ht="17.399999999999999" x14ac:dyDescent="0.4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s="5">
        <f t="shared" si="20"/>
        <v>79.951577402787962</v>
      </c>
      <c r="G341" t="s">
        <v>73</v>
      </c>
      <c r="H341">
        <v>1297</v>
      </c>
      <c r="I341" s="6">
        <f t="shared" si="21"/>
        <v>84.02004626060139</v>
      </c>
      <c r="J341" t="s">
        <v>14</v>
      </c>
      <c r="K341" t="s">
        <v>15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32</v>
      </c>
      <c r="S341" t="s">
        <v>2038</v>
      </c>
      <c r="T341" t="s">
        <v>2039</v>
      </c>
    </row>
    <row r="342" spans="1:20" ht="17.399999999999999" x14ac:dyDescent="0.4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s="5">
        <f t="shared" si="20"/>
        <v>94.242587601078171</v>
      </c>
      <c r="G342" t="s">
        <v>13</v>
      </c>
      <c r="H342">
        <v>393</v>
      </c>
      <c r="I342" s="6">
        <f t="shared" si="21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121</v>
      </c>
      <c r="S342" t="s">
        <v>2053</v>
      </c>
      <c r="T342" t="s">
        <v>2054</v>
      </c>
    </row>
    <row r="343" spans="1:20" ht="33" x14ac:dyDescent="0.4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s="5">
        <f t="shared" si="20"/>
        <v>84.669291338582681</v>
      </c>
      <c r="G343" t="s">
        <v>13</v>
      </c>
      <c r="H343">
        <v>1257</v>
      </c>
      <c r="I343" s="6">
        <f t="shared" si="21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59</v>
      </c>
      <c r="S343" t="s">
        <v>2034</v>
      </c>
      <c r="T343" t="s">
        <v>2044</v>
      </c>
    </row>
    <row r="344" spans="1:20" ht="17.399999999999999" x14ac:dyDescent="0.4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s="5">
        <f t="shared" si="20"/>
        <v>66.521920668058456</v>
      </c>
      <c r="G344" t="s">
        <v>13</v>
      </c>
      <c r="H344">
        <v>328</v>
      </c>
      <c r="I344" s="6">
        <f t="shared" si="21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32</v>
      </c>
      <c r="S344" t="s">
        <v>2038</v>
      </c>
      <c r="T344" t="s">
        <v>2039</v>
      </c>
    </row>
    <row r="345" spans="1:20" ht="17.399999999999999" x14ac:dyDescent="0.4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s="5">
        <f t="shared" si="20"/>
        <v>53.922222222222224</v>
      </c>
      <c r="G345" t="s">
        <v>13</v>
      </c>
      <c r="H345">
        <v>147</v>
      </c>
      <c r="I345" s="6">
        <f t="shared" si="21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32</v>
      </c>
      <c r="S345" t="s">
        <v>2038</v>
      </c>
      <c r="T345" t="s">
        <v>2039</v>
      </c>
    </row>
    <row r="346" spans="1:20" ht="17.399999999999999" x14ac:dyDescent="0.4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s="5">
        <f t="shared" si="20"/>
        <v>41.983299595141702</v>
      </c>
      <c r="G346" t="s">
        <v>13</v>
      </c>
      <c r="H346">
        <v>830</v>
      </c>
      <c r="I346" s="6">
        <f t="shared" si="21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88</v>
      </c>
      <c r="S346" t="s">
        <v>2049</v>
      </c>
      <c r="T346" t="s">
        <v>2050</v>
      </c>
    </row>
    <row r="347" spans="1:20" ht="17.399999999999999" x14ac:dyDescent="0.4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s="5">
        <f t="shared" si="20"/>
        <v>14.69479695431472</v>
      </c>
      <c r="G347" t="s">
        <v>13</v>
      </c>
      <c r="H347">
        <v>331</v>
      </c>
      <c r="I347" s="6">
        <f t="shared" si="21"/>
        <v>69.966767371601208</v>
      </c>
      <c r="J347" t="s">
        <v>39</v>
      </c>
      <c r="K347" t="s">
        <v>40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52</v>
      </c>
      <c r="S347" t="s">
        <v>2040</v>
      </c>
      <c r="T347" t="s">
        <v>2043</v>
      </c>
    </row>
    <row r="348" spans="1:20" ht="17.399999999999999" x14ac:dyDescent="0.4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s="5">
        <f t="shared" si="20"/>
        <v>34.475000000000001</v>
      </c>
      <c r="G348" t="s">
        <v>13</v>
      </c>
      <c r="H348">
        <v>25</v>
      </c>
      <c r="I348" s="6">
        <f t="shared" si="21"/>
        <v>110.32</v>
      </c>
      <c r="J348" t="s">
        <v>20</v>
      </c>
      <c r="K348" t="s">
        <v>21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59</v>
      </c>
      <c r="S348" t="s">
        <v>2034</v>
      </c>
      <c r="T348" t="s">
        <v>2044</v>
      </c>
    </row>
    <row r="349" spans="1:20" ht="17.399999999999999" x14ac:dyDescent="0.4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s="5">
        <f t="shared" si="20"/>
        <v>1400.7777777777778</v>
      </c>
      <c r="G349" t="s">
        <v>19</v>
      </c>
      <c r="H349">
        <v>191</v>
      </c>
      <c r="I349" s="6">
        <f t="shared" si="21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27</v>
      </c>
      <c r="S349" t="s">
        <v>2036</v>
      </c>
      <c r="T349" t="s">
        <v>2037</v>
      </c>
    </row>
    <row r="350" spans="1:20" ht="17.399999999999999" x14ac:dyDescent="0.4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s="5">
        <f t="shared" si="20"/>
        <v>71.770351758793964</v>
      </c>
      <c r="G350" t="s">
        <v>13</v>
      </c>
      <c r="H350">
        <v>3483</v>
      </c>
      <c r="I350" s="6">
        <f t="shared" si="21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16</v>
      </c>
      <c r="S350" t="s">
        <v>2032</v>
      </c>
      <c r="T350" t="s">
        <v>2033</v>
      </c>
    </row>
    <row r="351" spans="1:20" ht="17.399999999999999" x14ac:dyDescent="0.4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s="5">
        <f t="shared" si="20"/>
        <v>53.074115044247783</v>
      </c>
      <c r="G351" t="s">
        <v>13</v>
      </c>
      <c r="H351">
        <v>923</v>
      </c>
      <c r="I351" s="6">
        <f t="shared" si="21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32</v>
      </c>
      <c r="S351" t="s">
        <v>2038</v>
      </c>
      <c r="T351" t="s">
        <v>2039</v>
      </c>
    </row>
    <row r="352" spans="1:20" ht="17.399999999999999" x14ac:dyDescent="0.4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s="5">
        <f t="shared" si="20"/>
        <v>5</v>
      </c>
      <c r="G352" t="s">
        <v>13</v>
      </c>
      <c r="H352">
        <v>1</v>
      </c>
      <c r="I352" s="6">
        <f t="shared" si="21"/>
        <v>5</v>
      </c>
      <c r="J352" t="s">
        <v>20</v>
      </c>
      <c r="K352" t="s">
        <v>21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158</v>
      </c>
      <c r="S352" t="s">
        <v>2034</v>
      </c>
      <c r="T352" t="s">
        <v>2057</v>
      </c>
    </row>
    <row r="353" spans="1:20" ht="17.399999999999999" x14ac:dyDescent="0.4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s="5">
        <f t="shared" si="20"/>
        <v>127.70715249662618</v>
      </c>
      <c r="G353" t="s">
        <v>19</v>
      </c>
      <c r="H353">
        <v>2013</v>
      </c>
      <c r="I353" s="6">
        <f t="shared" si="21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22</v>
      </c>
      <c r="S353" t="s">
        <v>2034</v>
      </c>
      <c r="T353" t="s">
        <v>2035</v>
      </c>
    </row>
    <row r="354" spans="1:20" ht="17.399999999999999" x14ac:dyDescent="0.4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s="5">
        <f t="shared" si="20"/>
        <v>34.892857142857139</v>
      </c>
      <c r="G354" t="s">
        <v>13</v>
      </c>
      <c r="H354">
        <v>33</v>
      </c>
      <c r="I354" s="6">
        <f t="shared" si="21"/>
        <v>29.606060606060606</v>
      </c>
      <c r="J354" t="s">
        <v>14</v>
      </c>
      <c r="K354" t="s">
        <v>15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32</v>
      </c>
      <c r="S354" t="s">
        <v>2038</v>
      </c>
      <c r="T354" t="s">
        <v>2039</v>
      </c>
    </row>
    <row r="355" spans="1:20" ht="17.399999999999999" x14ac:dyDescent="0.4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s="5">
        <f t="shared" si="20"/>
        <v>410.59821428571428</v>
      </c>
      <c r="G355" t="s">
        <v>19</v>
      </c>
      <c r="H355">
        <v>1703</v>
      </c>
      <c r="I355" s="6">
        <f t="shared" si="21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32</v>
      </c>
      <c r="S355" t="s">
        <v>2038</v>
      </c>
      <c r="T355" t="s">
        <v>2039</v>
      </c>
    </row>
    <row r="356" spans="1:20" ht="17.399999999999999" x14ac:dyDescent="0.4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s="5">
        <f t="shared" si="20"/>
        <v>123.73770491803278</v>
      </c>
      <c r="G356" t="s">
        <v>19</v>
      </c>
      <c r="H356">
        <v>80</v>
      </c>
      <c r="I356" s="6">
        <f t="shared" si="21"/>
        <v>94.35</v>
      </c>
      <c r="J356" t="s">
        <v>35</v>
      </c>
      <c r="K356" t="s">
        <v>36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41</v>
      </c>
      <c r="S356" t="s">
        <v>2040</v>
      </c>
      <c r="T356" t="s">
        <v>2041</v>
      </c>
    </row>
    <row r="357" spans="1:20" ht="17.399999999999999" x14ac:dyDescent="0.4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s="5">
        <f t="shared" si="20"/>
        <v>58.973684210526315</v>
      </c>
      <c r="G357" t="s">
        <v>46</v>
      </c>
      <c r="H357">
        <v>86</v>
      </c>
      <c r="I357" s="6">
        <f t="shared" si="21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64</v>
      </c>
      <c r="S357" t="s">
        <v>2036</v>
      </c>
      <c r="T357" t="s">
        <v>2045</v>
      </c>
    </row>
    <row r="358" spans="1:20" ht="17.399999999999999" x14ac:dyDescent="0.4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s="5">
        <f t="shared" si="20"/>
        <v>36.892473118279568</v>
      </c>
      <c r="G358" t="s">
        <v>13</v>
      </c>
      <c r="H358">
        <v>40</v>
      </c>
      <c r="I358" s="6">
        <f t="shared" si="21"/>
        <v>85.775000000000006</v>
      </c>
      <c r="J358" t="s">
        <v>106</v>
      </c>
      <c r="K358" t="s">
        <v>107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32</v>
      </c>
      <c r="S358" t="s">
        <v>2038</v>
      </c>
      <c r="T358" t="s">
        <v>2039</v>
      </c>
    </row>
    <row r="359" spans="1:20" ht="17.399999999999999" x14ac:dyDescent="0.4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s="5">
        <f t="shared" si="20"/>
        <v>184.91304347826087</v>
      </c>
      <c r="G359" t="s">
        <v>19</v>
      </c>
      <c r="H359">
        <v>41</v>
      </c>
      <c r="I359" s="6">
        <f t="shared" si="21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88</v>
      </c>
      <c r="S359" t="s">
        <v>2049</v>
      </c>
      <c r="T359" t="s">
        <v>2050</v>
      </c>
    </row>
    <row r="360" spans="1:20" ht="17.399999999999999" x14ac:dyDescent="0.4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s="5">
        <f t="shared" si="20"/>
        <v>11.814432989690722</v>
      </c>
      <c r="G360" t="s">
        <v>13</v>
      </c>
      <c r="H360">
        <v>23</v>
      </c>
      <c r="I360" s="6">
        <f t="shared" si="21"/>
        <v>49.826086956521742</v>
      </c>
      <c r="J360" t="s">
        <v>14</v>
      </c>
      <c r="K360" t="s">
        <v>15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121</v>
      </c>
      <c r="S360" t="s">
        <v>2053</v>
      </c>
      <c r="T360" t="s">
        <v>2054</v>
      </c>
    </row>
    <row r="361" spans="1:20" ht="17.399999999999999" x14ac:dyDescent="0.4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s="5">
        <f t="shared" si="20"/>
        <v>298.7</v>
      </c>
      <c r="G361" t="s">
        <v>19</v>
      </c>
      <c r="H361">
        <v>187</v>
      </c>
      <c r="I361" s="6">
        <f t="shared" si="21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70</v>
      </c>
      <c r="S361" t="s">
        <v>2040</v>
      </c>
      <c r="T361" t="s">
        <v>2048</v>
      </c>
    </row>
    <row r="362" spans="1:20" ht="17.399999999999999" x14ac:dyDescent="0.4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s="5">
        <f t="shared" si="20"/>
        <v>226.35175879396985</v>
      </c>
      <c r="G362" t="s">
        <v>19</v>
      </c>
      <c r="H362">
        <v>2875</v>
      </c>
      <c r="I362" s="6">
        <f t="shared" si="21"/>
        <v>47.002434782608695</v>
      </c>
      <c r="J362" t="s">
        <v>39</v>
      </c>
      <c r="K362" t="s">
        <v>40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32</v>
      </c>
      <c r="S362" t="s">
        <v>2038</v>
      </c>
      <c r="T362" t="s">
        <v>2039</v>
      </c>
    </row>
    <row r="363" spans="1:20" ht="17.399999999999999" x14ac:dyDescent="0.4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s="5">
        <f t="shared" si="20"/>
        <v>173.56363636363636</v>
      </c>
      <c r="G363" t="s">
        <v>19</v>
      </c>
      <c r="H363">
        <v>88</v>
      </c>
      <c r="I363" s="6">
        <f t="shared" si="21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32</v>
      </c>
      <c r="S363" t="s">
        <v>2038</v>
      </c>
      <c r="T363" t="s">
        <v>2039</v>
      </c>
    </row>
    <row r="364" spans="1:20" ht="17.399999999999999" x14ac:dyDescent="0.4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s="5">
        <f t="shared" si="20"/>
        <v>371.75675675675677</v>
      </c>
      <c r="G364" t="s">
        <v>19</v>
      </c>
      <c r="H364">
        <v>191</v>
      </c>
      <c r="I364" s="6">
        <f t="shared" si="21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22</v>
      </c>
      <c r="S364" t="s">
        <v>2034</v>
      </c>
      <c r="T364" t="s">
        <v>2035</v>
      </c>
    </row>
    <row r="365" spans="1:20" ht="17.399999999999999" x14ac:dyDescent="0.4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s="5">
        <f t="shared" si="20"/>
        <v>160.19230769230771</v>
      </c>
      <c r="G365" t="s">
        <v>19</v>
      </c>
      <c r="H365">
        <v>139</v>
      </c>
      <c r="I365" s="6">
        <f t="shared" si="21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22</v>
      </c>
      <c r="S365" t="s">
        <v>2034</v>
      </c>
      <c r="T365" t="s">
        <v>2035</v>
      </c>
    </row>
    <row r="366" spans="1:20" ht="17.399999999999999" x14ac:dyDescent="0.4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s="5">
        <f t="shared" si="20"/>
        <v>1616.3333333333335</v>
      </c>
      <c r="G366" t="s">
        <v>19</v>
      </c>
      <c r="H366">
        <v>186</v>
      </c>
      <c r="I366" s="6">
        <f t="shared" si="21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59</v>
      </c>
      <c r="S366" t="s">
        <v>2034</v>
      </c>
      <c r="T366" t="s">
        <v>2044</v>
      </c>
    </row>
    <row r="367" spans="1:20" ht="17.399999999999999" x14ac:dyDescent="0.4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s="5">
        <f t="shared" si="20"/>
        <v>733.4375</v>
      </c>
      <c r="G367" t="s">
        <v>19</v>
      </c>
      <c r="H367">
        <v>112</v>
      </c>
      <c r="I367" s="6">
        <f t="shared" si="21"/>
        <v>104.77678571428571</v>
      </c>
      <c r="J367" t="s">
        <v>25</v>
      </c>
      <c r="K367" t="s">
        <v>26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32</v>
      </c>
      <c r="S367" t="s">
        <v>2038</v>
      </c>
      <c r="T367" t="s">
        <v>2039</v>
      </c>
    </row>
    <row r="368" spans="1:20" ht="17.399999999999999" x14ac:dyDescent="0.4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s="5">
        <f t="shared" si="20"/>
        <v>592.11111111111109</v>
      </c>
      <c r="G368" t="s">
        <v>19</v>
      </c>
      <c r="H368">
        <v>101</v>
      </c>
      <c r="I368" s="6">
        <f t="shared" si="21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32</v>
      </c>
      <c r="S368" t="s">
        <v>2038</v>
      </c>
      <c r="T368" t="s">
        <v>2039</v>
      </c>
    </row>
    <row r="369" spans="1:20" ht="17.399999999999999" x14ac:dyDescent="0.4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s="5">
        <f t="shared" si="20"/>
        <v>18.888888888888889</v>
      </c>
      <c r="G369" t="s">
        <v>13</v>
      </c>
      <c r="H369">
        <v>75</v>
      </c>
      <c r="I369" s="6">
        <f t="shared" si="21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32</v>
      </c>
      <c r="S369" t="s">
        <v>2038</v>
      </c>
      <c r="T369" t="s">
        <v>2039</v>
      </c>
    </row>
    <row r="370" spans="1:20" ht="17.399999999999999" x14ac:dyDescent="0.4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s="5">
        <f t="shared" si="20"/>
        <v>276.80769230769232</v>
      </c>
      <c r="G370" t="s">
        <v>19</v>
      </c>
      <c r="H370">
        <v>206</v>
      </c>
      <c r="I370" s="6">
        <f t="shared" si="21"/>
        <v>69.873786407766985</v>
      </c>
      <c r="J370" t="s">
        <v>39</v>
      </c>
      <c r="K370" t="s">
        <v>40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41</v>
      </c>
      <c r="S370" t="s">
        <v>2040</v>
      </c>
      <c r="T370" t="s">
        <v>2041</v>
      </c>
    </row>
    <row r="371" spans="1:20" ht="17.399999999999999" x14ac:dyDescent="0.4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s="5">
        <f t="shared" si="20"/>
        <v>273.01851851851848</v>
      </c>
      <c r="G371" t="s">
        <v>19</v>
      </c>
      <c r="H371">
        <v>154</v>
      </c>
      <c r="I371" s="6">
        <f t="shared" si="21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268</v>
      </c>
      <c r="S371" t="s">
        <v>2040</v>
      </c>
      <c r="T371" t="s">
        <v>2059</v>
      </c>
    </row>
    <row r="372" spans="1:20" ht="17.399999999999999" x14ac:dyDescent="0.4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s="5">
        <f t="shared" si="20"/>
        <v>159.36331255565449</v>
      </c>
      <c r="G372" t="s">
        <v>19</v>
      </c>
      <c r="H372">
        <v>5966</v>
      </c>
      <c r="I372" s="6">
        <f t="shared" si="21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32</v>
      </c>
      <c r="S372" t="s">
        <v>2038</v>
      </c>
      <c r="T372" t="s">
        <v>2039</v>
      </c>
    </row>
    <row r="373" spans="1:20" ht="17.399999999999999" x14ac:dyDescent="0.4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s="5">
        <f t="shared" si="20"/>
        <v>67.869978858350947</v>
      </c>
      <c r="G373" t="s">
        <v>13</v>
      </c>
      <c r="H373">
        <v>2176</v>
      </c>
      <c r="I373" s="6">
        <f t="shared" si="21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32</v>
      </c>
      <c r="S373" t="s">
        <v>2038</v>
      </c>
      <c r="T373" t="s">
        <v>2039</v>
      </c>
    </row>
    <row r="374" spans="1:20" ht="33" x14ac:dyDescent="0.4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s="5">
        <f t="shared" si="20"/>
        <v>1591.5555555555554</v>
      </c>
      <c r="G374" t="s">
        <v>19</v>
      </c>
      <c r="H374">
        <v>169</v>
      </c>
      <c r="I374" s="6">
        <f t="shared" si="21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41</v>
      </c>
      <c r="S374" t="s">
        <v>2040</v>
      </c>
      <c r="T374" t="s">
        <v>2041</v>
      </c>
    </row>
    <row r="375" spans="1:20" ht="17.399999999999999" x14ac:dyDescent="0.4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s="5">
        <f t="shared" si="20"/>
        <v>730.18222222222221</v>
      </c>
      <c r="G375" t="s">
        <v>19</v>
      </c>
      <c r="H375">
        <v>2106</v>
      </c>
      <c r="I375" s="6">
        <f t="shared" si="21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32</v>
      </c>
      <c r="S375" t="s">
        <v>2038</v>
      </c>
      <c r="T375" t="s">
        <v>2039</v>
      </c>
    </row>
    <row r="376" spans="1:20" ht="33" x14ac:dyDescent="0.4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s="5">
        <f t="shared" si="20"/>
        <v>13.185782556750297</v>
      </c>
      <c r="G376" t="s">
        <v>13</v>
      </c>
      <c r="H376">
        <v>441</v>
      </c>
      <c r="I376" s="6">
        <f t="shared" si="21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41</v>
      </c>
      <c r="S376" t="s">
        <v>2040</v>
      </c>
      <c r="T376" t="s">
        <v>2041</v>
      </c>
    </row>
    <row r="377" spans="1:20" ht="33" x14ac:dyDescent="0.4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s="5">
        <f t="shared" si="20"/>
        <v>54.777777777777779</v>
      </c>
      <c r="G377" t="s">
        <v>13</v>
      </c>
      <c r="H377">
        <v>25</v>
      </c>
      <c r="I377" s="6">
        <f t="shared" si="21"/>
        <v>59.16</v>
      </c>
      <c r="J377" t="s">
        <v>20</v>
      </c>
      <c r="K377" t="s">
        <v>21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59</v>
      </c>
      <c r="S377" t="s">
        <v>2034</v>
      </c>
      <c r="T377" t="s">
        <v>2044</v>
      </c>
    </row>
    <row r="378" spans="1:20" ht="17.399999999999999" x14ac:dyDescent="0.4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s="5">
        <f t="shared" si="20"/>
        <v>361.02941176470591</v>
      </c>
      <c r="G378" t="s">
        <v>19</v>
      </c>
      <c r="H378">
        <v>131</v>
      </c>
      <c r="I378" s="6">
        <f t="shared" si="21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22</v>
      </c>
      <c r="S378" t="s">
        <v>2034</v>
      </c>
      <c r="T378" t="s">
        <v>2035</v>
      </c>
    </row>
    <row r="379" spans="1:20" ht="17.399999999999999" x14ac:dyDescent="0.4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s="5">
        <f t="shared" si="20"/>
        <v>10.257545271629779</v>
      </c>
      <c r="G379" t="s">
        <v>13</v>
      </c>
      <c r="H379">
        <v>127</v>
      </c>
      <c r="I379" s="6">
        <f t="shared" si="21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32</v>
      </c>
      <c r="S379" t="s">
        <v>2038</v>
      </c>
      <c r="T379" t="s">
        <v>2039</v>
      </c>
    </row>
    <row r="380" spans="1:20" ht="17.399999999999999" x14ac:dyDescent="0.4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s="5">
        <f t="shared" si="20"/>
        <v>13.962962962962964</v>
      </c>
      <c r="G380" t="s">
        <v>13</v>
      </c>
      <c r="H380">
        <v>355</v>
      </c>
      <c r="I380" s="6">
        <f t="shared" si="21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41</v>
      </c>
      <c r="S380" t="s">
        <v>2040</v>
      </c>
      <c r="T380" t="s">
        <v>2041</v>
      </c>
    </row>
    <row r="381" spans="1:20" ht="17.399999999999999" x14ac:dyDescent="0.4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s="5">
        <f t="shared" si="20"/>
        <v>40.444444444444443</v>
      </c>
      <c r="G381" t="s">
        <v>13</v>
      </c>
      <c r="H381">
        <v>44</v>
      </c>
      <c r="I381" s="6">
        <f t="shared" si="21"/>
        <v>66.181818181818187</v>
      </c>
      <c r="J381" t="s">
        <v>39</v>
      </c>
      <c r="K381" t="s">
        <v>40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32</v>
      </c>
      <c r="S381" t="s">
        <v>2038</v>
      </c>
      <c r="T381" t="s">
        <v>2039</v>
      </c>
    </row>
    <row r="382" spans="1:20" ht="33" x14ac:dyDescent="0.4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s="5">
        <f t="shared" si="20"/>
        <v>160.32</v>
      </c>
      <c r="G382" t="s">
        <v>19</v>
      </c>
      <c r="H382">
        <v>84</v>
      </c>
      <c r="I382" s="6">
        <f t="shared" si="21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32</v>
      </c>
      <c r="S382" t="s">
        <v>2038</v>
      </c>
      <c r="T382" t="s">
        <v>2039</v>
      </c>
    </row>
    <row r="383" spans="1:20" ht="17.399999999999999" x14ac:dyDescent="0.4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s="5">
        <f t="shared" si="20"/>
        <v>183.9433962264151</v>
      </c>
      <c r="G383" t="s">
        <v>19</v>
      </c>
      <c r="H383">
        <v>155</v>
      </c>
      <c r="I383" s="6">
        <f t="shared" si="21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32</v>
      </c>
      <c r="S383" t="s">
        <v>2038</v>
      </c>
      <c r="T383" t="s">
        <v>2039</v>
      </c>
    </row>
    <row r="384" spans="1:20" ht="33" x14ac:dyDescent="0.4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s="5">
        <f t="shared" si="20"/>
        <v>63.769230769230766</v>
      </c>
      <c r="G384" t="s">
        <v>13</v>
      </c>
      <c r="H384">
        <v>67</v>
      </c>
      <c r="I384" s="6">
        <f t="shared" si="21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121</v>
      </c>
      <c r="S384" t="s">
        <v>2053</v>
      </c>
      <c r="T384" t="s">
        <v>2054</v>
      </c>
    </row>
    <row r="385" spans="1:20" ht="17.399999999999999" x14ac:dyDescent="0.4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s="5">
        <f t="shared" si="20"/>
        <v>225.38095238095238</v>
      </c>
      <c r="G385" t="s">
        <v>19</v>
      </c>
      <c r="H385">
        <v>189</v>
      </c>
      <c r="I385" s="6">
        <f t="shared" si="21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16</v>
      </c>
      <c r="S385" t="s">
        <v>2032</v>
      </c>
      <c r="T385" t="s">
        <v>2033</v>
      </c>
    </row>
    <row r="386" spans="1:20" ht="17.399999999999999" x14ac:dyDescent="0.4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s="5">
        <f t="shared" si="20"/>
        <v>172.00961538461539</v>
      </c>
      <c r="G386" t="s">
        <v>19</v>
      </c>
      <c r="H386">
        <v>4799</v>
      </c>
      <c r="I386" s="6">
        <f t="shared" si="21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41</v>
      </c>
      <c r="S386" t="s">
        <v>2040</v>
      </c>
      <c r="T386" t="s">
        <v>2041</v>
      </c>
    </row>
    <row r="387" spans="1:20" ht="33" x14ac:dyDescent="0.4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19</v>
      </c>
      <c r="H387">
        <v>1137</v>
      </c>
      <c r="I387" s="6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67</v>
      </c>
      <c r="S387" t="s">
        <v>2046</v>
      </c>
      <c r="T387" t="s">
        <v>2047</v>
      </c>
    </row>
    <row r="388" spans="1:20" ht="33" x14ac:dyDescent="0.4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s="5">
        <f t="shared" si="24"/>
        <v>76.42361623616236</v>
      </c>
      <c r="G388" t="s">
        <v>13</v>
      </c>
      <c r="H388">
        <v>1068</v>
      </c>
      <c r="I388" s="6">
        <f t="shared" si="25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32</v>
      </c>
      <c r="S388" t="s">
        <v>2038</v>
      </c>
      <c r="T388" t="s">
        <v>2039</v>
      </c>
    </row>
    <row r="389" spans="1:20" ht="17.399999999999999" x14ac:dyDescent="0.4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s="5">
        <f t="shared" si="24"/>
        <v>39.261467889908261</v>
      </c>
      <c r="G389" t="s">
        <v>13</v>
      </c>
      <c r="H389">
        <v>424</v>
      </c>
      <c r="I389" s="6">
        <f t="shared" si="25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64</v>
      </c>
      <c r="S389" t="s">
        <v>2036</v>
      </c>
      <c r="T389" t="s">
        <v>2045</v>
      </c>
    </row>
    <row r="390" spans="1:20" ht="17.399999999999999" x14ac:dyDescent="0.4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s="5">
        <f t="shared" si="24"/>
        <v>11.270034843205574</v>
      </c>
      <c r="G390" t="s">
        <v>73</v>
      </c>
      <c r="H390">
        <v>145</v>
      </c>
      <c r="I390" s="6">
        <f t="shared" si="25"/>
        <v>89.227586206896547</v>
      </c>
      <c r="J390" t="s">
        <v>97</v>
      </c>
      <c r="K390" t="s">
        <v>98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59</v>
      </c>
      <c r="S390" t="s">
        <v>2034</v>
      </c>
      <c r="T390" t="s">
        <v>2044</v>
      </c>
    </row>
    <row r="391" spans="1:20" ht="17.399999999999999" x14ac:dyDescent="0.4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s="5">
        <f t="shared" si="24"/>
        <v>122.11084337349398</v>
      </c>
      <c r="G391" t="s">
        <v>19</v>
      </c>
      <c r="H391">
        <v>1152</v>
      </c>
      <c r="I391" s="6">
        <f t="shared" si="25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32</v>
      </c>
      <c r="S391" t="s">
        <v>2038</v>
      </c>
      <c r="T391" t="s">
        <v>2039</v>
      </c>
    </row>
    <row r="392" spans="1:20" ht="17.399999999999999" x14ac:dyDescent="0.4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s="5">
        <f t="shared" si="24"/>
        <v>186.54166666666669</v>
      </c>
      <c r="G392" t="s">
        <v>19</v>
      </c>
      <c r="H392">
        <v>50</v>
      </c>
      <c r="I392" s="6">
        <f t="shared" si="25"/>
        <v>89.54</v>
      </c>
      <c r="J392" t="s">
        <v>20</v>
      </c>
      <c r="K392" t="s">
        <v>21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121</v>
      </c>
      <c r="S392" t="s">
        <v>2053</v>
      </c>
      <c r="T392" t="s">
        <v>2054</v>
      </c>
    </row>
    <row r="393" spans="1:20" ht="17.399999999999999" x14ac:dyDescent="0.4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s="5">
        <f t="shared" si="24"/>
        <v>7.2731788079470201</v>
      </c>
      <c r="G393" t="s">
        <v>13</v>
      </c>
      <c r="H393">
        <v>151</v>
      </c>
      <c r="I393" s="6">
        <f t="shared" si="25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67</v>
      </c>
      <c r="S393" t="s">
        <v>2046</v>
      </c>
      <c r="T393" t="s">
        <v>2047</v>
      </c>
    </row>
    <row r="394" spans="1:20" ht="33" x14ac:dyDescent="0.4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s="5">
        <f t="shared" si="24"/>
        <v>65.642371234207957</v>
      </c>
      <c r="G394" t="s">
        <v>13</v>
      </c>
      <c r="H394">
        <v>1608</v>
      </c>
      <c r="I394" s="6">
        <f t="shared" si="25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64</v>
      </c>
      <c r="S394" t="s">
        <v>2036</v>
      </c>
      <c r="T394" t="s">
        <v>2045</v>
      </c>
    </row>
    <row r="395" spans="1:20" ht="17.399999999999999" x14ac:dyDescent="0.4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s="5">
        <f t="shared" si="24"/>
        <v>228.96178343949046</v>
      </c>
      <c r="G395" t="s">
        <v>19</v>
      </c>
      <c r="H395">
        <v>3059</v>
      </c>
      <c r="I395" s="6">
        <f t="shared" si="25"/>
        <v>47.004903563255965</v>
      </c>
      <c r="J395" t="s">
        <v>14</v>
      </c>
      <c r="K395" t="s">
        <v>15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158</v>
      </c>
      <c r="S395" t="s">
        <v>2034</v>
      </c>
      <c r="T395" t="s">
        <v>2057</v>
      </c>
    </row>
    <row r="396" spans="1:20" ht="17.399999999999999" x14ac:dyDescent="0.4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s="5">
        <f t="shared" si="24"/>
        <v>469.37499999999994</v>
      </c>
      <c r="G396" t="s">
        <v>19</v>
      </c>
      <c r="H396">
        <v>34</v>
      </c>
      <c r="I396" s="6">
        <f t="shared" si="25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41</v>
      </c>
      <c r="S396" t="s">
        <v>2040</v>
      </c>
      <c r="T396" t="s">
        <v>2041</v>
      </c>
    </row>
    <row r="397" spans="1:20" ht="33" x14ac:dyDescent="0.4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s="5">
        <f t="shared" si="24"/>
        <v>130.11267605633802</v>
      </c>
      <c r="G397" t="s">
        <v>19</v>
      </c>
      <c r="H397">
        <v>220</v>
      </c>
      <c r="I397" s="6">
        <f t="shared" si="25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32</v>
      </c>
      <c r="S397" t="s">
        <v>2038</v>
      </c>
      <c r="T397" t="s">
        <v>2039</v>
      </c>
    </row>
    <row r="398" spans="1:20" ht="17.399999999999999" x14ac:dyDescent="0.4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s="5">
        <f t="shared" si="24"/>
        <v>167.05422993492408</v>
      </c>
      <c r="G398" t="s">
        <v>19</v>
      </c>
      <c r="H398">
        <v>1604</v>
      </c>
      <c r="I398" s="6">
        <f t="shared" si="25"/>
        <v>48.012468827930178</v>
      </c>
      <c r="J398" t="s">
        <v>25</v>
      </c>
      <c r="K398" t="s">
        <v>26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52</v>
      </c>
      <c r="S398" t="s">
        <v>2040</v>
      </c>
      <c r="T398" t="s">
        <v>2043</v>
      </c>
    </row>
    <row r="399" spans="1:20" ht="17.399999999999999" x14ac:dyDescent="0.4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s="5">
        <f t="shared" si="24"/>
        <v>173.8641975308642</v>
      </c>
      <c r="G399" t="s">
        <v>19</v>
      </c>
      <c r="H399">
        <v>454</v>
      </c>
      <c r="I399" s="6">
        <f t="shared" si="25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22</v>
      </c>
      <c r="S399" t="s">
        <v>2034</v>
      </c>
      <c r="T399" t="s">
        <v>2035</v>
      </c>
    </row>
    <row r="400" spans="1:20" ht="33" x14ac:dyDescent="0.4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s="5">
        <f t="shared" si="24"/>
        <v>717.76470588235293</v>
      </c>
      <c r="G400" t="s">
        <v>19</v>
      </c>
      <c r="H400">
        <v>123</v>
      </c>
      <c r="I400" s="6">
        <f t="shared" si="25"/>
        <v>99.203252032520325</v>
      </c>
      <c r="J400" t="s">
        <v>106</v>
      </c>
      <c r="K400" t="s">
        <v>107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70</v>
      </c>
      <c r="S400" t="s">
        <v>2040</v>
      </c>
      <c r="T400" t="s">
        <v>2048</v>
      </c>
    </row>
    <row r="401" spans="1:20" ht="17.399999999999999" x14ac:dyDescent="0.4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s="5">
        <f t="shared" si="24"/>
        <v>63.850976361767728</v>
      </c>
      <c r="G401" t="s">
        <v>13</v>
      </c>
      <c r="H401">
        <v>941</v>
      </c>
      <c r="I401" s="6">
        <f t="shared" si="25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59</v>
      </c>
      <c r="S401" t="s">
        <v>2034</v>
      </c>
      <c r="T401" t="s">
        <v>2044</v>
      </c>
    </row>
    <row r="402" spans="1:20" ht="33" x14ac:dyDescent="0.4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s="5">
        <f t="shared" si="24"/>
        <v>2</v>
      </c>
      <c r="G402" t="s">
        <v>13</v>
      </c>
      <c r="H402">
        <v>1</v>
      </c>
      <c r="I402" s="6">
        <f t="shared" si="25"/>
        <v>2</v>
      </c>
      <c r="J402" t="s">
        <v>20</v>
      </c>
      <c r="K402" t="s">
        <v>21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121</v>
      </c>
      <c r="S402" t="s">
        <v>2053</v>
      </c>
      <c r="T402" t="s">
        <v>2054</v>
      </c>
    </row>
    <row r="403" spans="1:20" ht="17.399999999999999" x14ac:dyDescent="0.4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s="5">
        <f t="shared" si="24"/>
        <v>1530.2222222222222</v>
      </c>
      <c r="G403" t="s">
        <v>19</v>
      </c>
      <c r="H403">
        <v>299</v>
      </c>
      <c r="I403" s="6">
        <f t="shared" si="25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32</v>
      </c>
      <c r="S403" t="s">
        <v>2038</v>
      </c>
      <c r="T403" t="s">
        <v>2039</v>
      </c>
    </row>
    <row r="404" spans="1:20" ht="17.399999999999999" x14ac:dyDescent="0.4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s="5">
        <f t="shared" si="24"/>
        <v>40.356164383561641</v>
      </c>
      <c r="G404" t="s">
        <v>13</v>
      </c>
      <c r="H404">
        <v>40</v>
      </c>
      <c r="I404" s="6">
        <f t="shared" si="25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99</v>
      </c>
      <c r="S404" t="s">
        <v>2040</v>
      </c>
      <c r="T404" t="s">
        <v>2051</v>
      </c>
    </row>
    <row r="405" spans="1:20" ht="17.399999999999999" x14ac:dyDescent="0.4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s="5">
        <f t="shared" si="24"/>
        <v>86.220633299284984</v>
      </c>
      <c r="G405" t="s">
        <v>13</v>
      </c>
      <c r="H405">
        <v>3015</v>
      </c>
      <c r="I405" s="6">
        <f t="shared" si="25"/>
        <v>55.99336650082919</v>
      </c>
      <c r="J405" t="s">
        <v>14</v>
      </c>
      <c r="K405" t="s">
        <v>15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32</v>
      </c>
      <c r="S405" t="s">
        <v>2038</v>
      </c>
      <c r="T405" t="s">
        <v>2039</v>
      </c>
    </row>
    <row r="406" spans="1:20" ht="17.399999999999999" x14ac:dyDescent="0.4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s="5">
        <f t="shared" si="24"/>
        <v>315.58486707566465</v>
      </c>
      <c r="G406" t="s">
        <v>19</v>
      </c>
      <c r="H406">
        <v>2237</v>
      </c>
      <c r="I406" s="6">
        <f t="shared" si="25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32</v>
      </c>
      <c r="S406" t="s">
        <v>2038</v>
      </c>
      <c r="T406" t="s">
        <v>2039</v>
      </c>
    </row>
    <row r="407" spans="1:20" ht="17.399999999999999" x14ac:dyDescent="0.4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s="5">
        <f t="shared" si="24"/>
        <v>89.618243243243242</v>
      </c>
      <c r="G407" t="s">
        <v>13</v>
      </c>
      <c r="H407">
        <v>435</v>
      </c>
      <c r="I407" s="6">
        <f t="shared" si="25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32</v>
      </c>
      <c r="S407" t="s">
        <v>2038</v>
      </c>
      <c r="T407" t="s">
        <v>2039</v>
      </c>
    </row>
    <row r="408" spans="1:20" ht="33" x14ac:dyDescent="0.4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s="5">
        <f t="shared" si="24"/>
        <v>182.14503816793894</v>
      </c>
      <c r="G408" t="s">
        <v>19</v>
      </c>
      <c r="H408">
        <v>645</v>
      </c>
      <c r="I408" s="6">
        <f t="shared" si="25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41</v>
      </c>
      <c r="S408" t="s">
        <v>2040</v>
      </c>
      <c r="T408" t="s">
        <v>2041</v>
      </c>
    </row>
    <row r="409" spans="1:20" ht="17.399999999999999" x14ac:dyDescent="0.4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s="5">
        <f t="shared" si="24"/>
        <v>355.88235294117646</v>
      </c>
      <c r="G409" t="s">
        <v>19</v>
      </c>
      <c r="H409">
        <v>484</v>
      </c>
      <c r="I409" s="6">
        <f t="shared" si="25"/>
        <v>25</v>
      </c>
      <c r="J409" t="s">
        <v>35</v>
      </c>
      <c r="K409" t="s">
        <v>36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32</v>
      </c>
      <c r="S409" t="s">
        <v>2038</v>
      </c>
      <c r="T409" t="s">
        <v>2039</v>
      </c>
    </row>
    <row r="410" spans="1:20" ht="17.399999999999999" x14ac:dyDescent="0.4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s="5">
        <f t="shared" si="24"/>
        <v>131.83695652173913</v>
      </c>
      <c r="G410" t="s">
        <v>19</v>
      </c>
      <c r="H410">
        <v>154</v>
      </c>
      <c r="I410" s="6">
        <f t="shared" si="25"/>
        <v>78.759740259740255</v>
      </c>
      <c r="J410" t="s">
        <v>14</v>
      </c>
      <c r="K410" t="s">
        <v>15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41</v>
      </c>
      <c r="S410" t="s">
        <v>2040</v>
      </c>
      <c r="T410" t="s">
        <v>2041</v>
      </c>
    </row>
    <row r="411" spans="1:20" ht="17.399999999999999" x14ac:dyDescent="0.4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s="5">
        <f t="shared" si="24"/>
        <v>46.315634218289084</v>
      </c>
      <c r="G411" t="s">
        <v>13</v>
      </c>
      <c r="H411">
        <v>714</v>
      </c>
      <c r="I411" s="6">
        <f t="shared" si="25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22</v>
      </c>
      <c r="S411" t="s">
        <v>2034</v>
      </c>
      <c r="T411" t="s">
        <v>2035</v>
      </c>
    </row>
    <row r="412" spans="1:20" ht="17.399999999999999" x14ac:dyDescent="0.4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s="5">
        <f t="shared" si="24"/>
        <v>36.132726089785294</v>
      </c>
      <c r="G412" t="s">
        <v>46</v>
      </c>
      <c r="H412">
        <v>1111</v>
      </c>
      <c r="I412" s="6">
        <f t="shared" si="25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291</v>
      </c>
      <c r="S412" t="s">
        <v>2049</v>
      </c>
      <c r="T412" t="s">
        <v>2060</v>
      </c>
    </row>
    <row r="413" spans="1:20" ht="17.399999999999999" x14ac:dyDescent="0.4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s="5">
        <f t="shared" si="24"/>
        <v>104.62820512820512</v>
      </c>
      <c r="G413" t="s">
        <v>19</v>
      </c>
      <c r="H413">
        <v>82</v>
      </c>
      <c r="I413" s="6">
        <f t="shared" si="25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32</v>
      </c>
      <c r="S413" t="s">
        <v>2038</v>
      </c>
      <c r="T413" t="s">
        <v>2039</v>
      </c>
    </row>
    <row r="414" spans="1:20" ht="17.399999999999999" x14ac:dyDescent="0.4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s="5">
        <f t="shared" si="24"/>
        <v>668.85714285714289</v>
      </c>
      <c r="G414" t="s">
        <v>19</v>
      </c>
      <c r="H414">
        <v>134</v>
      </c>
      <c r="I414" s="6">
        <f t="shared" si="25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118</v>
      </c>
      <c r="S414" t="s">
        <v>2046</v>
      </c>
      <c r="T414" t="s">
        <v>2052</v>
      </c>
    </row>
    <row r="415" spans="1:20" ht="17.399999999999999" x14ac:dyDescent="0.4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s="5">
        <f t="shared" si="24"/>
        <v>62.072823218997364</v>
      </c>
      <c r="G415" t="s">
        <v>46</v>
      </c>
      <c r="H415">
        <v>1089</v>
      </c>
      <c r="I415" s="6">
        <f t="shared" si="25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70</v>
      </c>
      <c r="S415" t="s">
        <v>2040</v>
      </c>
      <c r="T415" t="s">
        <v>2048</v>
      </c>
    </row>
    <row r="416" spans="1:20" ht="17.399999999999999" x14ac:dyDescent="0.4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s="5">
        <f t="shared" si="24"/>
        <v>84.699787460148784</v>
      </c>
      <c r="G416" t="s">
        <v>13</v>
      </c>
      <c r="H416">
        <v>5497</v>
      </c>
      <c r="I416" s="6">
        <f t="shared" si="25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16</v>
      </c>
      <c r="S416" t="s">
        <v>2032</v>
      </c>
      <c r="T416" t="s">
        <v>2033</v>
      </c>
    </row>
    <row r="417" spans="1:20" ht="17.399999999999999" x14ac:dyDescent="0.4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s="5">
        <f t="shared" si="24"/>
        <v>11.059030837004405</v>
      </c>
      <c r="G417" t="s">
        <v>13</v>
      </c>
      <c r="H417">
        <v>418</v>
      </c>
      <c r="I417" s="6">
        <f t="shared" si="25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32</v>
      </c>
      <c r="S417" t="s">
        <v>2038</v>
      </c>
      <c r="T417" t="s">
        <v>2039</v>
      </c>
    </row>
    <row r="418" spans="1:20" ht="33" x14ac:dyDescent="0.4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s="5">
        <f t="shared" si="24"/>
        <v>43.838781575037146</v>
      </c>
      <c r="G418" t="s">
        <v>13</v>
      </c>
      <c r="H418">
        <v>1439</v>
      </c>
      <c r="I418" s="6">
        <f t="shared" si="25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41</v>
      </c>
      <c r="S418" t="s">
        <v>2040</v>
      </c>
      <c r="T418" t="s">
        <v>2041</v>
      </c>
    </row>
    <row r="419" spans="1:20" ht="17.399999999999999" x14ac:dyDescent="0.4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s="5">
        <f t="shared" si="24"/>
        <v>55.470588235294116</v>
      </c>
      <c r="G419" t="s">
        <v>13</v>
      </c>
      <c r="H419">
        <v>15</v>
      </c>
      <c r="I419" s="6">
        <f t="shared" si="25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32</v>
      </c>
      <c r="S419" t="s">
        <v>2038</v>
      </c>
      <c r="T419" t="s">
        <v>2039</v>
      </c>
    </row>
    <row r="420" spans="1:20" ht="17.399999999999999" x14ac:dyDescent="0.4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s="5">
        <f t="shared" si="24"/>
        <v>57.399511301160658</v>
      </c>
      <c r="G420" t="s">
        <v>13</v>
      </c>
      <c r="H420">
        <v>1999</v>
      </c>
      <c r="I420" s="6">
        <f t="shared" si="25"/>
        <v>47.005002501250623</v>
      </c>
      <c r="J420" t="s">
        <v>14</v>
      </c>
      <c r="K420" t="s">
        <v>15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41</v>
      </c>
      <c r="S420" t="s">
        <v>2040</v>
      </c>
      <c r="T420" t="s">
        <v>2041</v>
      </c>
    </row>
    <row r="421" spans="1:20" ht="17.399999999999999" x14ac:dyDescent="0.4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s="5">
        <f t="shared" si="24"/>
        <v>123.43497363796135</v>
      </c>
      <c r="G421" t="s">
        <v>19</v>
      </c>
      <c r="H421">
        <v>5203</v>
      </c>
      <c r="I421" s="6">
        <f t="shared" si="25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27</v>
      </c>
      <c r="S421" t="s">
        <v>2036</v>
      </c>
      <c r="T421" t="s">
        <v>2037</v>
      </c>
    </row>
    <row r="422" spans="1:20" ht="17.399999999999999" x14ac:dyDescent="0.4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s="5">
        <f t="shared" si="24"/>
        <v>128.46</v>
      </c>
      <c r="G422" t="s">
        <v>19</v>
      </c>
      <c r="H422">
        <v>94</v>
      </c>
      <c r="I422" s="6">
        <f t="shared" si="25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32</v>
      </c>
      <c r="S422" t="s">
        <v>2038</v>
      </c>
      <c r="T422" t="s">
        <v>2039</v>
      </c>
    </row>
    <row r="423" spans="1:20" ht="17.399999999999999" x14ac:dyDescent="0.4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s="5">
        <f t="shared" si="24"/>
        <v>63.989361702127653</v>
      </c>
      <c r="G423" t="s">
        <v>13</v>
      </c>
      <c r="H423">
        <v>118</v>
      </c>
      <c r="I423" s="6">
        <f t="shared" si="25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64</v>
      </c>
      <c r="S423" t="s">
        <v>2036</v>
      </c>
      <c r="T423" t="s">
        <v>2045</v>
      </c>
    </row>
    <row r="424" spans="1:20" ht="33" x14ac:dyDescent="0.4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s="5">
        <f t="shared" si="24"/>
        <v>127.29885057471265</v>
      </c>
      <c r="G424" t="s">
        <v>19</v>
      </c>
      <c r="H424">
        <v>205</v>
      </c>
      <c r="I424" s="6">
        <f t="shared" si="25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32</v>
      </c>
      <c r="S424" t="s">
        <v>2038</v>
      </c>
      <c r="T424" t="s">
        <v>2039</v>
      </c>
    </row>
    <row r="425" spans="1:20" ht="17.399999999999999" x14ac:dyDescent="0.4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s="5">
        <f t="shared" si="24"/>
        <v>10.638024357239512</v>
      </c>
      <c r="G425" t="s">
        <v>13</v>
      </c>
      <c r="H425">
        <v>162</v>
      </c>
      <c r="I425" s="6">
        <f t="shared" si="25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16</v>
      </c>
      <c r="S425" t="s">
        <v>2032</v>
      </c>
      <c r="T425" t="s">
        <v>2033</v>
      </c>
    </row>
    <row r="426" spans="1:20" ht="17.399999999999999" x14ac:dyDescent="0.4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s="5">
        <f t="shared" si="24"/>
        <v>40.470588235294116</v>
      </c>
      <c r="G426" t="s">
        <v>13</v>
      </c>
      <c r="H426">
        <v>83</v>
      </c>
      <c r="I426" s="6">
        <f t="shared" si="25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59</v>
      </c>
      <c r="S426" t="s">
        <v>2034</v>
      </c>
      <c r="T426" t="s">
        <v>2044</v>
      </c>
    </row>
    <row r="427" spans="1:20" ht="17.399999999999999" x14ac:dyDescent="0.4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s="5">
        <f t="shared" si="24"/>
        <v>287.66666666666663</v>
      </c>
      <c r="G427" t="s">
        <v>19</v>
      </c>
      <c r="H427">
        <v>92</v>
      </c>
      <c r="I427" s="6">
        <f t="shared" si="25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121</v>
      </c>
      <c r="S427" t="s">
        <v>2053</v>
      </c>
      <c r="T427" t="s">
        <v>2054</v>
      </c>
    </row>
    <row r="428" spans="1:20" ht="17.399999999999999" x14ac:dyDescent="0.4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s="5">
        <f t="shared" si="24"/>
        <v>572.94444444444446</v>
      </c>
      <c r="G428" t="s">
        <v>19</v>
      </c>
      <c r="H428">
        <v>219</v>
      </c>
      <c r="I428" s="6">
        <f t="shared" si="25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32</v>
      </c>
      <c r="S428" t="s">
        <v>2038</v>
      </c>
      <c r="T428" t="s">
        <v>2039</v>
      </c>
    </row>
    <row r="429" spans="1:20" ht="17.399999999999999" x14ac:dyDescent="0.4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s="5">
        <f t="shared" si="24"/>
        <v>112.90429799426933</v>
      </c>
      <c r="G429" t="s">
        <v>19</v>
      </c>
      <c r="H429">
        <v>2526</v>
      </c>
      <c r="I429" s="6">
        <f t="shared" si="25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32</v>
      </c>
      <c r="S429" t="s">
        <v>2038</v>
      </c>
      <c r="T429" t="s">
        <v>2039</v>
      </c>
    </row>
    <row r="430" spans="1:20" ht="17.399999999999999" x14ac:dyDescent="0.4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s="5">
        <f t="shared" si="24"/>
        <v>46.387573964497044</v>
      </c>
      <c r="G430" t="s">
        <v>13</v>
      </c>
      <c r="H430">
        <v>747</v>
      </c>
      <c r="I430" s="6">
        <f t="shared" si="25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70</v>
      </c>
      <c r="S430" t="s">
        <v>2040</v>
      </c>
      <c r="T430" t="s">
        <v>2048</v>
      </c>
    </row>
    <row r="431" spans="1:20" ht="17.399999999999999" x14ac:dyDescent="0.4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s="5">
        <f t="shared" si="24"/>
        <v>90.675916230366497</v>
      </c>
      <c r="G431" t="s">
        <v>73</v>
      </c>
      <c r="H431">
        <v>2138</v>
      </c>
      <c r="I431" s="6">
        <f t="shared" si="25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121</v>
      </c>
      <c r="S431" t="s">
        <v>2053</v>
      </c>
      <c r="T431" t="s">
        <v>2054</v>
      </c>
    </row>
    <row r="432" spans="1:20" ht="33" x14ac:dyDescent="0.4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s="5">
        <f t="shared" si="24"/>
        <v>67.740740740740748</v>
      </c>
      <c r="G432" t="s">
        <v>13</v>
      </c>
      <c r="H432">
        <v>84</v>
      </c>
      <c r="I432" s="6">
        <f t="shared" si="25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32</v>
      </c>
      <c r="S432" t="s">
        <v>2038</v>
      </c>
      <c r="T432" t="s">
        <v>2039</v>
      </c>
    </row>
    <row r="433" spans="1:20" ht="17.399999999999999" x14ac:dyDescent="0.4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s="5">
        <f t="shared" si="24"/>
        <v>192.49019607843135</v>
      </c>
      <c r="G433" t="s">
        <v>19</v>
      </c>
      <c r="H433">
        <v>94</v>
      </c>
      <c r="I433" s="6">
        <f t="shared" si="25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32</v>
      </c>
      <c r="S433" t="s">
        <v>2038</v>
      </c>
      <c r="T433" t="s">
        <v>2039</v>
      </c>
    </row>
    <row r="434" spans="1:20" ht="33" x14ac:dyDescent="0.4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s="5">
        <f t="shared" si="24"/>
        <v>82.714285714285722</v>
      </c>
      <c r="G434" t="s">
        <v>13</v>
      </c>
      <c r="H434">
        <v>91</v>
      </c>
      <c r="I434" s="6">
        <f t="shared" si="25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32</v>
      </c>
      <c r="S434" t="s">
        <v>2038</v>
      </c>
      <c r="T434" t="s">
        <v>2039</v>
      </c>
    </row>
    <row r="435" spans="1:20" ht="17.399999999999999" x14ac:dyDescent="0.4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s="5">
        <f t="shared" si="24"/>
        <v>54.163920922570021</v>
      </c>
      <c r="G435" t="s">
        <v>13</v>
      </c>
      <c r="H435">
        <v>792</v>
      </c>
      <c r="I435" s="6">
        <f t="shared" si="25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41</v>
      </c>
      <c r="S435" t="s">
        <v>2040</v>
      </c>
      <c r="T435" t="s">
        <v>2041</v>
      </c>
    </row>
    <row r="436" spans="1:20" ht="17.399999999999999" x14ac:dyDescent="0.4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s="5">
        <f t="shared" si="24"/>
        <v>16.722222222222221</v>
      </c>
      <c r="G436" t="s">
        <v>73</v>
      </c>
      <c r="H436">
        <v>10</v>
      </c>
      <c r="I436" s="6">
        <f t="shared" si="25"/>
        <v>90.3</v>
      </c>
      <c r="J436" t="s">
        <v>14</v>
      </c>
      <c r="K436" t="s">
        <v>15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32</v>
      </c>
      <c r="S436" t="s">
        <v>2038</v>
      </c>
      <c r="T436" t="s">
        <v>2039</v>
      </c>
    </row>
    <row r="437" spans="1:20" ht="17.399999999999999" x14ac:dyDescent="0.4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s="5">
        <f t="shared" si="24"/>
        <v>116.87664041994749</v>
      </c>
      <c r="G437" t="s">
        <v>19</v>
      </c>
      <c r="H437">
        <v>1713</v>
      </c>
      <c r="I437" s="6">
        <f t="shared" si="25"/>
        <v>103.98131932282546</v>
      </c>
      <c r="J437" t="s">
        <v>106</v>
      </c>
      <c r="K437" t="s">
        <v>107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32</v>
      </c>
      <c r="S437" t="s">
        <v>2038</v>
      </c>
      <c r="T437" t="s">
        <v>2039</v>
      </c>
    </row>
    <row r="438" spans="1:20" ht="17.399999999999999" x14ac:dyDescent="0.4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s="5">
        <f t="shared" si="24"/>
        <v>1052.1538461538462</v>
      </c>
      <c r="G438" t="s">
        <v>19</v>
      </c>
      <c r="H438">
        <v>249</v>
      </c>
      <c r="I438" s="6">
        <f t="shared" si="25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158</v>
      </c>
      <c r="S438" t="s">
        <v>2034</v>
      </c>
      <c r="T438" t="s">
        <v>2057</v>
      </c>
    </row>
    <row r="439" spans="1:20" ht="17.399999999999999" x14ac:dyDescent="0.4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s="5">
        <f t="shared" si="24"/>
        <v>123.07407407407408</v>
      </c>
      <c r="G439" t="s">
        <v>19</v>
      </c>
      <c r="H439">
        <v>192</v>
      </c>
      <c r="I439" s="6">
        <f t="shared" si="25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70</v>
      </c>
      <c r="S439" t="s">
        <v>2040</v>
      </c>
      <c r="T439" t="s">
        <v>2048</v>
      </c>
    </row>
    <row r="440" spans="1:20" ht="33" x14ac:dyDescent="0.4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s="5">
        <f t="shared" si="24"/>
        <v>178.63855421686748</v>
      </c>
      <c r="G440" t="s">
        <v>19</v>
      </c>
      <c r="H440">
        <v>247</v>
      </c>
      <c r="I440" s="6">
        <f t="shared" si="25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32</v>
      </c>
      <c r="S440" t="s">
        <v>2038</v>
      </c>
      <c r="T440" t="s">
        <v>2039</v>
      </c>
    </row>
    <row r="441" spans="1:20" ht="17.399999999999999" x14ac:dyDescent="0.4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s="5">
        <f t="shared" si="24"/>
        <v>355.28169014084506</v>
      </c>
      <c r="G441" t="s">
        <v>19</v>
      </c>
      <c r="H441">
        <v>2293</v>
      </c>
      <c r="I441" s="6">
        <f t="shared" si="25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473</v>
      </c>
      <c r="S441" t="s">
        <v>2040</v>
      </c>
      <c r="T441" t="s">
        <v>2062</v>
      </c>
    </row>
    <row r="442" spans="1:20" ht="17.399999999999999" x14ac:dyDescent="0.4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s="5">
        <f t="shared" si="24"/>
        <v>161.90634146341463</v>
      </c>
      <c r="G442" t="s">
        <v>19</v>
      </c>
      <c r="H442">
        <v>3131</v>
      </c>
      <c r="I442" s="6">
        <f t="shared" si="25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268</v>
      </c>
      <c r="S442" t="s">
        <v>2040</v>
      </c>
      <c r="T442" t="s">
        <v>2059</v>
      </c>
    </row>
    <row r="443" spans="1:20" ht="17.399999999999999" x14ac:dyDescent="0.4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s="5">
        <f t="shared" si="24"/>
        <v>24.914285714285715</v>
      </c>
      <c r="G443" t="s">
        <v>13</v>
      </c>
      <c r="H443">
        <v>32</v>
      </c>
      <c r="I443" s="6">
        <f t="shared" si="25"/>
        <v>54.5</v>
      </c>
      <c r="J443" t="s">
        <v>20</v>
      </c>
      <c r="K443" t="s">
        <v>21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64</v>
      </c>
      <c r="S443" t="s">
        <v>2036</v>
      </c>
      <c r="T443" t="s">
        <v>2045</v>
      </c>
    </row>
    <row r="444" spans="1:20" ht="17.399999999999999" x14ac:dyDescent="0.4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s="5">
        <f t="shared" si="24"/>
        <v>198.72222222222223</v>
      </c>
      <c r="G444" t="s">
        <v>19</v>
      </c>
      <c r="H444">
        <v>143</v>
      </c>
      <c r="I444" s="6">
        <f t="shared" si="25"/>
        <v>75.04195804195804</v>
      </c>
      <c r="J444" t="s">
        <v>106</v>
      </c>
      <c r="K444" t="s">
        <v>107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32</v>
      </c>
      <c r="S444" t="s">
        <v>2038</v>
      </c>
      <c r="T444" t="s">
        <v>2039</v>
      </c>
    </row>
    <row r="445" spans="1:20" ht="17.399999999999999" x14ac:dyDescent="0.4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s="5">
        <f t="shared" si="24"/>
        <v>34.752688172043008</v>
      </c>
      <c r="G445" t="s">
        <v>73</v>
      </c>
      <c r="H445">
        <v>90</v>
      </c>
      <c r="I445" s="6">
        <f t="shared" si="25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32</v>
      </c>
      <c r="S445" t="s">
        <v>2038</v>
      </c>
      <c r="T445" t="s">
        <v>2039</v>
      </c>
    </row>
    <row r="446" spans="1:20" ht="17.399999999999999" x14ac:dyDescent="0.4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s="5">
        <f t="shared" si="24"/>
        <v>176.41935483870967</v>
      </c>
      <c r="G446" t="s">
        <v>19</v>
      </c>
      <c r="H446">
        <v>296</v>
      </c>
      <c r="I446" s="6">
        <f t="shared" si="25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59</v>
      </c>
      <c r="S446" t="s">
        <v>2034</v>
      </c>
      <c r="T446" t="s">
        <v>2044</v>
      </c>
    </row>
    <row r="447" spans="1:20" ht="33" x14ac:dyDescent="0.4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s="5">
        <f t="shared" si="24"/>
        <v>511.38095238095235</v>
      </c>
      <c r="G447" t="s">
        <v>19</v>
      </c>
      <c r="H447">
        <v>170</v>
      </c>
      <c r="I447" s="6">
        <f t="shared" si="25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32</v>
      </c>
      <c r="S447" t="s">
        <v>2038</v>
      </c>
      <c r="T447" t="s">
        <v>2039</v>
      </c>
    </row>
    <row r="448" spans="1:20" ht="17.399999999999999" x14ac:dyDescent="0.4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s="5">
        <f t="shared" si="24"/>
        <v>82.044117647058826</v>
      </c>
      <c r="G448" t="s">
        <v>13</v>
      </c>
      <c r="H448">
        <v>186</v>
      </c>
      <c r="I448" s="6">
        <f t="shared" si="25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64</v>
      </c>
      <c r="S448" t="s">
        <v>2036</v>
      </c>
      <c r="T448" t="s">
        <v>2045</v>
      </c>
    </row>
    <row r="449" spans="1:20" ht="33" x14ac:dyDescent="0.4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s="5">
        <f t="shared" si="24"/>
        <v>24.326030927835053</v>
      </c>
      <c r="G449" t="s">
        <v>73</v>
      </c>
      <c r="H449">
        <v>439</v>
      </c>
      <c r="I449" s="6">
        <f t="shared" si="25"/>
        <v>86</v>
      </c>
      <c r="J449" t="s">
        <v>39</v>
      </c>
      <c r="K449" t="s">
        <v>40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268</v>
      </c>
      <c r="S449" t="s">
        <v>2040</v>
      </c>
      <c r="T449" t="s">
        <v>2059</v>
      </c>
    </row>
    <row r="450" spans="1:20" ht="17.399999999999999" x14ac:dyDescent="0.4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s="5">
        <f t="shared" si="24"/>
        <v>50.482758620689658</v>
      </c>
      <c r="G450" t="s">
        <v>13</v>
      </c>
      <c r="H450">
        <v>605</v>
      </c>
      <c r="I450" s="6">
        <f t="shared" si="25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88</v>
      </c>
      <c r="S450" t="s">
        <v>2049</v>
      </c>
      <c r="T450" t="s">
        <v>2050</v>
      </c>
    </row>
    <row r="451" spans="1:20" ht="17.399999999999999" x14ac:dyDescent="0.4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s="5">
        <f t="shared" ref="F451:F514" si="28">(E451/D451)*100</f>
        <v>967</v>
      </c>
      <c r="G451" t="s">
        <v>19</v>
      </c>
      <c r="H451">
        <v>86</v>
      </c>
      <c r="I451" s="6">
        <f t="shared" ref="I451:I514" si="29">E451/H451</f>
        <v>101.19767441860465</v>
      </c>
      <c r="J451" t="s">
        <v>35</v>
      </c>
      <c r="K451" t="s">
        <v>36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88</v>
      </c>
      <c r="S451" t="s">
        <v>2049</v>
      </c>
      <c r="T451" t="s">
        <v>2050</v>
      </c>
    </row>
    <row r="452" spans="1:20" ht="17.399999999999999" x14ac:dyDescent="0.4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s="5">
        <f t="shared" si="28"/>
        <v>4</v>
      </c>
      <c r="G452" t="s">
        <v>13</v>
      </c>
      <c r="H452">
        <v>1</v>
      </c>
      <c r="I452" s="6">
        <f t="shared" si="29"/>
        <v>4</v>
      </c>
      <c r="J452" t="s">
        <v>14</v>
      </c>
      <c r="K452" t="s">
        <v>15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70</v>
      </c>
      <c r="S452" t="s">
        <v>2040</v>
      </c>
      <c r="T452" t="s">
        <v>2048</v>
      </c>
    </row>
    <row r="453" spans="1:20" ht="17.399999999999999" x14ac:dyDescent="0.4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s="5">
        <f t="shared" si="28"/>
        <v>122.84501347708894</v>
      </c>
      <c r="G453" t="s">
        <v>19</v>
      </c>
      <c r="H453">
        <v>6286</v>
      </c>
      <c r="I453" s="6">
        <f t="shared" si="29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22</v>
      </c>
      <c r="S453" t="s">
        <v>2034</v>
      </c>
      <c r="T453" t="s">
        <v>2035</v>
      </c>
    </row>
    <row r="454" spans="1:20" ht="33" x14ac:dyDescent="0.4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s="5">
        <f t="shared" si="28"/>
        <v>63.4375</v>
      </c>
      <c r="G454" t="s">
        <v>13</v>
      </c>
      <c r="H454">
        <v>31</v>
      </c>
      <c r="I454" s="6">
        <f t="shared" si="29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52</v>
      </c>
      <c r="S454" t="s">
        <v>2040</v>
      </c>
      <c r="T454" t="s">
        <v>2043</v>
      </c>
    </row>
    <row r="455" spans="1:20" ht="33" x14ac:dyDescent="0.4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s="5">
        <f t="shared" si="28"/>
        <v>56.331688596491226</v>
      </c>
      <c r="G455" t="s">
        <v>13</v>
      </c>
      <c r="H455">
        <v>1181</v>
      </c>
      <c r="I455" s="6">
        <f t="shared" si="29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473</v>
      </c>
      <c r="S455" t="s">
        <v>2040</v>
      </c>
      <c r="T455" t="s">
        <v>2062</v>
      </c>
    </row>
    <row r="456" spans="1:20" ht="17.399999999999999" x14ac:dyDescent="0.4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s="5">
        <f t="shared" si="28"/>
        <v>44.074999999999996</v>
      </c>
      <c r="G456" t="s">
        <v>13</v>
      </c>
      <c r="H456">
        <v>39</v>
      </c>
      <c r="I456" s="6">
        <f t="shared" si="29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52</v>
      </c>
      <c r="S456" t="s">
        <v>2040</v>
      </c>
      <c r="T456" t="s">
        <v>2043</v>
      </c>
    </row>
    <row r="457" spans="1:20" ht="17.399999999999999" x14ac:dyDescent="0.4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s="5">
        <f t="shared" si="28"/>
        <v>118.37253218884121</v>
      </c>
      <c r="G457" t="s">
        <v>19</v>
      </c>
      <c r="H457">
        <v>3727</v>
      </c>
      <c r="I457" s="6">
        <f t="shared" si="29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32</v>
      </c>
      <c r="S457" t="s">
        <v>2038</v>
      </c>
      <c r="T457" t="s">
        <v>2039</v>
      </c>
    </row>
    <row r="458" spans="1:20" ht="33" x14ac:dyDescent="0.4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s="5">
        <f t="shared" si="28"/>
        <v>104.1243169398907</v>
      </c>
      <c r="G458" t="s">
        <v>19</v>
      </c>
      <c r="H458">
        <v>1605</v>
      </c>
      <c r="I458" s="6">
        <f t="shared" si="29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59</v>
      </c>
      <c r="S458" t="s">
        <v>2034</v>
      </c>
      <c r="T458" t="s">
        <v>2044</v>
      </c>
    </row>
    <row r="459" spans="1:20" ht="17.399999999999999" x14ac:dyDescent="0.4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s="5">
        <f t="shared" si="28"/>
        <v>26.640000000000004</v>
      </c>
      <c r="G459" t="s">
        <v>13</v>
      </c>
      <c r="H459">
        <v>46</v>
      </c>
      <c r="I459" s="6">
        <f t="shared" si="29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32</v>
      </c>
      <c r="S459" t="s">
        <v>2038</v>
      </c>
      <c r="T459" t="s">
        <v>2039</v>
      </c>
    </row>
    <row r="460" spans="1:20" ht="17.399999999999999" x14ac:dyDescent="0.4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s="5">
        <f t="shared" si="28"/>
        <v>351.20118343195264</v>
      </c>
      <c r="G460" t="s">
        <v>19</v>
      </c>
      <c r="H460">
        <v>2120</v>
      </c>
      <c r="I460" s="6">
        <f t="shared" si="29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32</v>
      </c>
      <c r="S460" t="s">
        <v>2038</v>
      </c>
      <c r="T460" t="s">
        <v>2039</v>
      </c>
    </row>
    <row r="461" spans="1:20" ht="17.399999999999999" x14ac:dyDescent="0.4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s="5">
        <f t="shared" si="28"/>
        <v>90.063492063492063</v>
      </c>
      <c r="G461" t="s">
        <v>13</v>
      </c>
      <c r="H461">
        <v>105</v>
      </c>
      <c r="I461" s="6">
        <f t="shared" si="29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41</v>
      </c>
      <c r="S461" t="s">
        <v>2040</v>
      </c>
      <c r="T461" t="s">
        <v>2041</v>
      </c>
    </row>
    <row r="462" spans="1:20" ht="17.399999999999999" x14ac:dyDescent="0.4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s="5">
        <f t="shared" si="28"/>
        <v>171.625</v>
      </c>
      <c r="G462" t="s">
        <v>19</v>
      </c>
      <c r="H462">
        <v>50</v>
      </c>
      <c r="I462" s="6">
        <f t="shared" si="29"/>
        <v>82.38</v>
      </c>
      <c r="J462" t="s">
        <v>20</v>
      </c>
      <c r="K462" t="s">
        <v>21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32</v>
      </c>
      <c r="S462" t="s">
        <v>2038</v>
      </c>
      <c r="T462" t="s">
        <v>2039</v>
      </c>
    </row>
    <row r="463" spans="1:20" ht="17.399999999999999" x14ac:dyDescent="0.4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s="5">
        <f t="shared" si="28"/>
        <v>141.04655870445345</v>
      </c>
      <c r="G463" t="s">
        <v>19</v>
      </c>
      <c r="H463">
        <v>2080</v>
      </c>
      <c r="I463" s="6">
        <f t="shared" si="29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52</v>
      </c>
      <c r="S463" t="s">
        <v>2040</v>
      </c>
      <c r="T463" t="s">
        <v>2043</v>
      </c>
    </row>
    <row r="464" spans="1:20" ht="17.399999999999999" x14ac:dyDescent="0.4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s="5">
        <f t="shared" si="28"/>
        <v>30.57944915254237</v>
      </c>
      <c r="G464" t="s">
        <v>13</v>
      </c>
      <c r="H464">
        <v>535</v>
      </c>
      <c r="I464" s="6">
        <f t="shared" si="29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291</v>
      </c>
      <c r="S464" t="s">
        <v>2049</v>
      </c>
      <c r="T464" t="s">
        <v>2060</v>
      </c>
    </row>
    <row r="465" spans="1:20" ht="33" x14ac:dyDescent="0.4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s="5">
        <f t="shared" si="28"/>
        <v>108.16455696202532</v>
      </c>
      <c r="G465" t="s">
        <v>19</v>
      </c>
      <c r="H465">
        <v>2105</v>
      </c>
      <c r="I465" s="6">
        <f t="shared" si="29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70</v>
      </c>
      <c r="S465" t="s">
        <v>2040</v>
      </c>
      <c r="T465" t="s">
        <v>2048</v>
      </c>
    </row>
    <row r="466" spans="1:20" ht="17.399999999999999" x14ac:dyDescent="0.4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s="5">
        <f t="shared" si="28"/>
        <v>133.45505617977528</v>
      </c>
      <c r="G466" t="s">
        <v>19</v>
      </c>
      <c r="H466">
        <v>2436</v>
      </c>
      <c r="I466" s="6">
        <f t="shared" si="29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32</v>
      </c>
      <c r="S466" t="s">
        <v>2038</v>
      </c>
      <c r="T466" t="s">
        <v>2039</v>
      </c>
    </row>
    <row r="467" spans="1:20" ht="17.399999999999999" x14ac:dyDescent="0.4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s="5">
        <f t="shared" si="28"/>
        <v>187.85106382978722</v>
      </c>
      <c r="G467" t="s">
        <v>19</v>
      </c>
      <c r="H467">
        <v>80</v>
      </c>
      <c r="I467" s="6">
        <f t="shared" si="29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205</v>
      </c>
      <c r="S467" t="s">
        <v>2046</v>
      </c>
      <c r="T467" t="s">
        <v>2058</v>
      </c>
    </row>
    <row r="468" spans="1:20" ht="17.399999999999999" x14ac:dyDescent="0.4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s="5">
        <f t="shared" si="28"/>
        <v>332</v>
      </c>
      <c r="G468" t="s">
        <v>19</v>
      </c>
      <c r="H468">
        <v>42</v>
      </c>
      <c r="I468" s="6">
        <f t="shared" si="29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64</v>
      </c>
      <c r="S468" t="s">
        <v>2036</v>
      </c>
      <c r="T468" t="s">
        <v>2045</v>
      </c>
    </row>
    <row r="469" spans="1:20" ht="33" x14ac:dyDescent="0.4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s="5">
        <f t="shared" si="28"/>
        <v>575.21428571428578</v>
      </c>
      <c r="G469" t="s">
        <v>19</v>
      </c>
      <c r="H469">
        <v>139</v>
      </c>
      <c r="I469" s="6">
        <f t="shared" si="29"/>
        <v>57.935251798561154</v>
      </c>
      <c r="J469" t="s">
        <v>14</v>
      </c>
      <c r="K469" t="s">
        <v>15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27</v>
      </c>
      <c r="S469" t="s">
        <v>2036</v>
      </c>
      <c r="T469" t="s">
        <v>2037</v>
      </c>
    </row>
    <row r="470" spans="1:20" ht="17.399999999999999" x14ac:dyDescent="0.4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s="5">
        <f t="shared" si="28"/>
        <v>40.5</v>
      </c>
      <c r="G470" t="s">
        <v>13</v>
      </c>
      <c r="H470">
        <v>16</v>
      </c>
      <c r="I470" s="6">
        <f t="shared" si="29"/>
        <v>101.25</v>
      </c>
      <c r="J470" t="s">
        <v>20</v>
      </c>
      <c r="K470" t="s">
        <v>21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32</v>
      </c>
      <c r="S470" t="s">
        <v>2038</v>
      </c>
      <c r="T470" t="s">
        <v>2039</v>
      </c>
    </row>
    <row r="471" spans="1:20" ht="17.399999999999999" x14ac:dyDescent="0.4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s="5">
        <f t="shared" si="28"/>
        <v>184.42857142857144</v>
      </c>
      <c r="G471" t="s">
        <v>19</v>
      </c>
      <c r="H471">
        <v>159</v>
      </c>
      <c r="I471" s="6">
        <f t="shared" si="29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52</v>
      </c>
      <c r="S471" t="s">
        <v>2040</v>
      </c>
      <c r="T471" t="s">
        <v>2043</v>
      </c>
    </row>
    <row r="472" spans="1:20" ht="17.399999999999999" x14ac:dyDescent="0.4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s="5">
        <f t="shared" si="28"/>
        <v>285.80555555555554</v>
      </c>
      <c r="G472" t="s">
        <v>19</v>
      </c>
      <c r="H472">
        <v>381</v>
      </c>
      <c r="I472" s="6">
        <f t="shared" si="29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64</v>
      </c>
      <c r="S472" t="s">
        <v>2036</v>
      </c>
      <c r="T472" t="s">
        <v>2045</v>
      </c>
    </row>
    <row r="473" spans="1:20" ht="17.399999999999999" x14ac:dyDescent="0.4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s="5">
        <f t="shared" si="28"/>
        <v>319</v>
      </c>
      <c r="G473" t="s">
        <v>19</v>
      </c>
      <c r="H473">
        <v>194</v>
      </c>
      <c r="I473" s="6">
        <f t="shared" si="29"/>
        <v>50.97422680412371</v>
      </c>
      <c r="J473" t="s">
        <v>39</v>
      </c>
      <c r="K473" t="s">
        <v>40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16</v>
      </c>
      <c r="S473" t="s">
        <v>2032</v>
      </c>
      <c r="T473" t="s">
        <v>2033</v>
      </c>
    </row>
    <row r="474" spans="1:20" ht="33" x14ac:dyDescent="0.4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s="5">
        <f t="shared" si="28"/>
        <v>39.234070221066318</v>
      </c>
      <c r="G474" t="s">
        <v>13</v>
      </c>
      <c r="H474">
        <v>575</v>
      </c>
      <c r="I474" s="6">
        <f t="shared" si="29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22</v>
      </c>
      <c r="S474" t="s">
        <v>2034</v>
      </c>
      <c r="T474" t="s">
        <v>2035</v>
      </c>
    </row>
    <row r="475" spans="1:20" ht="17.399999999999999" x14ac:dyDescent="0.4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s="5">
        <f t="shared" si="28"/>
        <v>178.14000000000001</v>
      </c>
      <c r="G475" t="s">
        <v>19</v>
      </c>
      <c r="H475">
        <v>106</v>
      </c>
      <c r="I475" s="6">
        <f t="shared" si="29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49</v>
      </c>
      <c r="S475" t="s">
        <v>2034</v>
      </c>
      <c r="T475" t="s">
        <v>2042</v>
      </c>
    </row>
    <row r="476" spans="1:20" ht="17.399999999999999" x14ac:dyDescent="0.4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s="5">
        <f t="shared" si="28"/>
        <v>365.15</v>
      </c>
      <c r="G476" t="s">
        <v>19</v>
      </c>
      <c r="H476">
        <v>142</v>
      </c>
      <c r="I476" s="6">
        <f t="shared" si="29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268</v>
      </c>
      <c r="S476" t="s">
        <v>2040</v>
      </c>
      <c r="T476" t="s">
        <v>2059</v>
      </c>
    </row>
    <row r="477" spans="1:20" ht="33" x14ac:dyDescent="0.4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s="5">
        <f t="shared" si="28"/>
        <v>113.94594594594594</v>
      </c>
      <c r="G477" t="s">
        <v>19</v>
      </c>
      <c r="H477">
        <v>211</v>
      </c>
      <c r="I477" s="6">
        <f t="shared" si="29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205</v>
      </c>
      <c r="S477" t="s">
        <v>2046</v>
      </c>
      <c r="T477" t="s">
        <v>2058</v>
      </c>
    </row>
    <row r="478" spans="1:20" ht="33" x14ac:dyDescent="0.4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s="5">
        <f t="shared" si="28"/>
        <v>29.828720626631856</v>
      </c>
      <c r="G478" t="s">
        <v>13</v>
      </c>
      <c r="H478">
        <v>1120</v>
      </c>
      <c r="I478" s="6">
        <f t="shared" si="29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118</v>
      </c>
      <c r="S478" t="s">
        <v>2046</v>
      </c>
      <c r="T478" t="s">
        <v>2052</v>
      </c>
    </row>
    <row r="479" spans="1:20" ht="17.399999999999999" x14ac:dyDescent="0.4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s="5">
        <f t="shared" si="28"/>
        <v>54.270588235294113</v>
      </c>
      <c r="G479" t="s">
        <v>13</v>
      </c>
      <c r="H479">
        <v>113</v>
      </c>
      <c r="I479" s="6">
        <f t="shared" si="29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473</v>
      </c>
      <c r="S479" t="s">
        <v>2040</v>
      </c>
      <c r="T479" t="s">
        <v>2062</v>
      </c>
    </row>
    <row r="480" spans="1:20" ht="17.399999999999999" x14ac:dyDescent="0.4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s="5">
        <f t="shared" si="28"/>
        <v>236.34156976744185</v>
      </c>
      <c r="G480" t="s">
        <v>19</v>
      </c>
      <c r="H480">
        <v>2756</v>
      </c>
      <c r="I480" s="6">
        <f t="shared" si="29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64</v>
      </c>
      <c r="S480" t="s">
        <v>2036</v>
      </c>
      <c r="T480" t="s">
        <v>2045</v>
      </c>
    </row>
    <row r="481" spans="1:20" ht="17.399999999999999" x14ac:dyDescent="0.4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s="5">
        <f t="shared" si="28"/>
        <v>512.91666666666663</v>
      </c>
      <c r="G481" t="s">
        <v>19</v>
      </c>
      <c r="H481">
        <v>173</v>
      </c>
      <c r="I481" s="6">
        <f t="shared" si="29"/>
        <v>71.156069364161851</v>
      </c>
      <c r="J481" t="s">
        <v>39</v>
      </c>
      <c r="K481" t="s">
        <v>40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16</v>
      </c>
      <c r="S481" t="s">
        <v>2032</v>
      </c>
      <c r="T481" t="s">
        <v>2033</v>
      </c>
    </row>
    <row r="482" spans="1:20" ht="17.399999999999999" x14ac:dyDescent="0.4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s="5">
        <f t="shared" si="28"/>
        <v>100.65116279069768</v>
      </c>
      <c r="G482" t="s">
        <v>19</v>
      </c>
      <c r="H482">
        <v>87</v>
      </c>
      <c r="I482" s="6">
        <f t="shared" si="29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121</v>
      </c>
      <c r="S482" t="s">
        <v>2053</v>
      </c>
      <c r="T482" t="s">
        <v>2054</v>
      </c>
    </row>
    <row r="483" spans="1:20" ht="33" x14ac:dyDescent="0.4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s="5">
        <f t="shared" si="28"/>
        <v>81.348423194303152</v>
      </c>
      <c r="G483" t="s">
        <v>13</v>
      </c>
      <c r="H483">
        <v>1538</v>
      </c>
      <c r="I483" s="6">
        <f t="shared" si="29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32</v>
      </c>
      <c r="S483" t="s">
        <v>2038</v>
      </c>
      <c r="T483" t="s">
        <v>2039</v>
      </c>
    </row>
    <row r="484" spans="1:20" ht="33" x14ac:dyDescent="0.4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s="5">
        <f t="shared" si="28"/>
        <v>16.404761904761905</v>
      </c>
      <c r="G484" t="s">
        <v>13</v>
      </c>
      <c r="H484">
        <v>9</v>
      </c>
      <c r="I484" s="6">
        <f t="shared" si="29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118</v>
      </c>
      <c r="S484" t="s">
        <v>2046</v>
      </c>
      <c r="T484" t="s">
        <v>2052</v>
      </c>
    </row>
    <row r="485" spans="1:20" ht="17.399999999999999" x14ac:dyDescent="0.4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s="5">
        <f t="shared" si="28"/>
        <v>52.774617067833695</v>
      </c>
      <c r="G485" t="s">
        <v>13</v>
      </c>
      <c r="H485">
        <v>554</v>
      </c>
      <c r="I485" s="6">
        <f t="shared" si="29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32</v>
      </c>
      <c r="S485" t="s">
        <v>2038</v>
      </c>
      <c r="T485" t="s">
        <v>2039</v>
      </c>
    </row>
    <row r="486" spans="1:20" ht="17.399999999999999" x14ac:dyDescent="0.4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s="5">
        <f t="shared" si="28"/>
        <v>260.20608108108109</v>
      </c>
      <c r="G486" t="s">
        <v>19</v>
      </c>
      <c r="H486">
        <v>1572</v>
      </c>
      <c r="I486" s="6">
        <f t="shared" si="29"/>
        <v>48.99554707379135</v>
      </c>
      <c r="J486" t="s">
        <v>39</v>
      </c>
      <c r="K486" t="s">
        <v>40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16</v>
      </c>
      <c r="S486" t="s">
        <v>2032</v>
      </c>
      <c r="T486" t="s">
        <v>2033</v>
      </c>
    </row>
    <row r="487" spans="1:20" ht="33" x14ac:dyDescent="0.4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s="5">
        <f t="shared" si="28"/>
        <v>30.73289183222958</v>
      </c>
      <c r="G487" t="s">
        <v>13</v>
      </c>
      <c r="H487">
        <v>648</v>
      </c>
      <c r="I487" s="6">
        <f t="shared" si="29"/>
        <v>42.969135802469133</v>
      </c>
      <c r="J487" t="s">
        <v>39</v>
      </c>
      <c r="K487" t="s">
        <v>40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32</v>
      </c>
      <c r="S487" t="s">
        <v>2038</v>
      </c>
      <c r="T487" t="s">
        <v>2039</v>
      </c>
    </row>
    <row r="488" spans="1:20" ht="33" x14ac:dyDescent="0.4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s="5">
        <f t="shared" si="28"/>
        <v>13.5</v>
      </c>
      <c r="G488" t="s">
        <v>13</v>
      </c>
      <c r="H488">
        <v>21</v>
      </c>
      <c r="I488" s="6">
        <f t="shared" si="29"/>
        <v>33.428571428571431</v>
      </c>
      <c r="J488" t="s">
        <v>39</v>
      </c>
      <c r="K488" t="s">
        <v>40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205</v>
      </c>
      <c r="S488" t="s">
        <v>2046</v>
      </c>
      <c r="T488" t="s">
        <v>2058</v>
      </c>
    </row>
    <row r="489" spans="1:20" ht="17.399999999999999" x14ac:dyDescent="0.4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s="5">
        <f t="shared" si="28"/>
        <v>178.62556663644605</v>
      </c>
      <c r="G489" t="s">
        <v>19</v>
      </c>
      <c r="H489">
        <v>2346</v>
      </c>
      <c r="I489" s="6">
        <f t="shared" si="29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32</v>
      </c>
      <c r="S489" t="s">
        <v>2038</v>
      </c>
      <c r="T489" t="s">
        <v>2039</v>
      </c>
    </row>
    <row r="490" spans="1:20" ht="17.399999999999999" x14ac:dyDescent="0.4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s="5">
        <f t="shared" si="28"/>
        <v>220.0566037735849</v>
      </c>
      <c r="G490" t="s">
        <v>19</v>
      </c>
      <c r="H490">
        <v>115</v>
      </c>
      <c r="I490" s="6">
        <f t="shared" si="29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32</v>
      </c>
      <c r="S490" t="s">
        <v>2038</v>
      </c>
      <c r="T490" t="s">
        <v>2039</v>
      </c>
    </row>
    <row r="491" spans="1:20" ht="17.399999999999999" x14ac:dyDescent="0.4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s="5">
        <f t="shared" si="28"/>
        <v>101.5108695652174</v>
      </c>
      <c r="G491" t="s">
        <v>19</v>
      </c>
      <c r="H491">
        <v>85</v>
      </c>
      <c r="I491" s="6">
        <f t="shared" si="29"/>
        <v>109.87058823529412</v>
      </c>
      <c r="J491" t="s">
        <v>106</v>
      </c>
      <c r="K491" t="s">
        <v>107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64</v>
      </c>
      <c r="S491" t="s">
        <v>2036</v>
      </c>
      <c r="T491" t="s">
        <v>2045</v>
      </c>
    </row>
    <row r="492" spans="1:20" ht="33" x14ac:dyDescent="0.4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s="5">
        <f t="shared" si="28"/>
        <v>191.5</v>
      </c>
      <c r="G492" t="s">
        <v>19</v>
      </c>
      <c r="H492">
        <v>144</v>
      </c>
      <c r="I492" s="6">
        <f t="shared" si="29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1028</v>
      </c>
      <c r="S492" t="s">
        <v>2063</v>
      </c>
      <c r="T492" t="s">
        <v>2064</v>
      </c>
    </row>
    <row r="493" spans="1:20" ht="33" x14ac:dyDescent="0.4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s="5">
        <f t="shared" si="28"/>
        <v>305.34683098591546</v>
      </c>
      <c r="G493" t="s">
        <v>19</v>
      </c>
      <c r="H493">
        <v>2443</v>
      </c>
      <c r="I493" s="6">
        <f t="shared" si="29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16</v>
      </c>
      <c r="S493" t="s">
        <v>2032</v>
      </c>
      <c r="T493" t="s">
        <v>2033</v>
      </c>
    </row>
    <row r="494" spans="1:20" ht="17.399999999999999" x14ac:dyDescent="0.4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s="5">
        <f t="shared" si="28"/>
        <v>23.995287958115181</v>
      </c>
      <c r="G494" t="s">
        <v>73</v>
      </c>
      <c r="H494">
        <v>595</v>
      </c>
      <c r="I494" s="6">
        <f t="shared" si="29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99</v>
      </c>
      <c r="S494" t="s">
        <v>2040</v>
      </c>
      <c r="T494" t="s">
        <v>2051</v>
      </c>
    </row>
    <row r="495" spans="1:20" ht="17.399999999999999" x14ac:dyDescent="0.4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s="5">
        <f t="shared" si="28"/>
        <v>723.77777777777771</v>
      </c>
      <c r="G495" t="s">
        <v>19</v>
      </c>
      <c r="H495">
        <v>64</v>
      </c>
      <c r="I495" s="6">
        <f t="shared" si="29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121</v>
      </c>
      <c r="S495" t="s">
        <v>2053</v>
      </c>
      <c r="T495" t="s">
        <v>2054</v>
      </c>
    </row>
    <row r="496" spans="1:20" ht="33" x14ac:dyDescent="0.4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s="5">
        <f t="shared" si="28"/>
        <v>547.36</v>
      </c>
      <c r="G496" t="s">
        <v>19</v>
      </c>
      <c r="H496">
        <v>268</v>
      </c>
      <c r="I496" s="6">
        <f t="shared" si="29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64</v>
      </c>
      <c r="S496" t="s">
        <v>2036</v>
      </c>
      <c r="T496" t="s">
        <v>2045</v>
      </c>
    </row>
    <row r="497" spans="1:20" ht="17.399999999999999" x14ac:dyDescent="0.4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s="5">
        <f t="shared" si="28"/>
        <v>414.49999999999994</v>
      </c>
      <c r="G497" t="s">
        <v>19</v>
      </c>
      <c r="H497">
        <v>195</v>
      </c>
      <c r="I497" s="6">
        <f t="shared" si="29"/>
        <v>68.02051282051282</v>
      </c>
      <c r="J497" t="s">
        <v>35</v>
      </c>
      <c r="K497" t="s">
        <v>36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32</v>
      </c>
      <c r="S497" t="s">
        <v>2038</v>
      </c>
      <c r="T497" t="s">
        <v>2039</v>
      </c>
    </row>
    <row r="498" spans="1:20" ht="17.399999999999999" x14ac:dyDescent="0.4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s="5">
        <f t="shared" si="28"/>
        <v>0.90696409140369971</v>
      </c>
      <c r="G498" t="s">
        <v>13</v>
      </c>
      <c r="H498">
        <v>54</v>
      </c>
      <c r="I498" s="6">
        <f t="shared" si="29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70</v>
      </c>
      <c r="S498" t="s">
        <v>2040</v>
      </c>
      <c r="T498" t="s">
        <v>2048</v>
      </c>
    </row>
    <row r="499" spans="1:20" ht="17.399999999999999" x14ac:dyDescent="0.4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s="5">
        <f t="shared" si="28"/>
        <v>34.173469387755098</v>
      </c>
      <c r="G499" t="s">
        <v>13</v>
      </c>
      <c r="H499">
        <v>120</v>
      </c>
      <c r="I499" s="6">
        <f t="shared" si="29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64</v>
      </c>
      <c r="S499" t="s">
        <v>2036</v>
      </c>
      <c r="T499" t="s">
        <v>2045</v>
      </c>
    </row>
    <row r="500" spans="1:20" ht="17.399999999999999" x14ac:dyDescent="0.4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s="5">
        <f t="shared" si="28"/>
        <v>23.948810754912099</v>
      </c>
      <c r="G500" t="s">
        <v>13</v>
      </c>
      <c r="H500">
        <v>579</v>
      </c>
      <c r="I500" s="6">
        <f t="shared" si="29"/>
        <v>79.994818652849744</v>
      </c>
      <c r="J500" t="s">
        <v>35</v>
      </c>
      <c r="K500" t="s">
        <v>36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27</v>
      </c>
      <c r="S500" t="s">
        <v>2036</v>
      </c>
      <c r="T500" t="s">
        <v>2037</v>
      </c>
    </row>
    <row r="501" spans="1:20" ht="33" x14ac:dyDescent="0.4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s="5">
        <f t="shared" si="28"/>
        <v>48.072649572649574</v>
      </c>
      <c r="G501" t="s">
        <v>13</v>
      </c>
      <c r="H501">
        <v>2072</v>
      </c>
      <c r="I501" s="6">
        <f t="shared" si="29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41</v>
      </c>
      <c r="S501" t="s">
        <v>2040</v>
      </c>
      <c r="T501" t="s">
        <v>2041</v>
      </c>
    </row>
    <row r="502" spans="1:20" ht="17.399999999999999" x14ac:dyDescent="0.4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s="5">
        <f t="shared" si="28"/>
        <v>0</v>
      </c>
      <c r="G502" t="s">
        <v>13</v>
      </c>
      <c r="H502">
        <v>0</v>
      </c>
      <c r="I502" s="6" t="e">
        <f t="shared" si="29"/>
        <v>#DIV/0!</v>
      </c>
      <c r="J502" t="s">
        <v>20</v>
      </c>
      <c r="K502" t="s">
        <v>21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32</v>
      </c>
      <c r="S502" t="s">
        <v>2038</v>
      </c>
      <c r="T502" t="s">
        <v>2039</v>
      </c>
    </row>
    <row r="503" spans="1:20" ht="17.399999999999999" x14ac:dyDescent="0.4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s="5">
        <f t="shared" si="28"/>
        <v>70.145182291666657</v>
      </c>
      <c r="G503" t="s">
        <v>13</v>
      </c>
      <c r="H503">
        <v>1796</v>
      </c>
      <c r="I503" s="6">
        <f t="shared" si="29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41</v>
      </c>
      <c r="S503" t="s">
        <v>2040</v>
      </c>
      <c r="T503" t="s">
        <v>2041</v>
      </c>
    </row>
    <row r="504" spans="1:20" ht="17.399999999999999" x14ac:dyDescent="0.4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s="5">
        <f t="shared" si="28"/>
        <v>529.92307692307691</v>
      </c>
      <c r="G504" t="s">
        <v>19</v>
      </c>
      <c r="H504">
        <v>186</v>
      </c>
      <c r="I504" s="6">
        <f t="shared" si="29"/>
        <v>37.037634408602152</v>
      </c>
      <c r="J504" t="s">
        <v>25</v>
      </c>
      <c r="K504" t="s">
        <v>26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88</v>
      </c>
      <c r="S504" t="s">
        <v>2049</v>
      </c>
      <c r="T504" t="s">
        <v>2050</v>
      </c>
    </row>
    <row r="505" spans="1:20" ht="33" x14ac:dyDescent="0.4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s="5">
        <f t="shared" si="28"/>
        <v>180.32549019607845</v>
      </c>
      <c r="G505" t="s">
        <v>19</v>
      </c>
      <c r="H505">
        <v>460</v>
      </c>
      <c r="I505" s="6">
        <f t="shared" si="29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52</v>
      </c>
      <c r="S505" t="s">
        <v>2040</v>
      </c>
      <c r="T505" t="s">
        <v>2043</v>
      </c>
    </row>
    <row r="506" spans="1:20" ht="17.399999999999999" x14ac:dyDescent="0.4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s="5">
        <f t="shared" si="28"/>
        <v>92.320000000000007</v>
      </c>
      <c r="G506" t="s">
        <v>13</v>
      </c>
      <c r="H506">
        <v>62</v>
      </c>
      <c r="I506" s="6">
        <f t="shared" si="29"/>
        <v>111.6774193548387</v>
      </c>
      <c r="J506" t="s">
        <v>106</v>
      </c>
      <c r="K506" t="s">
        <v>107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22</v>
      </c>
      <c r="S506" t="s">
        <v>2034</v>
      </c>
      <c r="T506" t="s">
        <v>2035</v>
      </c>
    </row>
    <row r="507" spans="1:20" ht="17.399999999999999" x14ac:dyDescent="0.4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s="5">
        <f t="shared" si="28"/>
        <v>13.901001112347053</v>
      </c>
      <c r="G507" t="s">
        <v>13</v>
      </c>
      <c r="H507">
        <v>347</v>
      </c>
      <c r="I507" s="6">
        <f t="shared" si="29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132</v>
      </c>
      <c r="S507" t="s">
        <v>2046</v>
      </c>
      <c r="T507" t="s">
        <v>2055</v>
      </c>
    </row>
    <row r="508" spans="1:20" ht="17.399999999999999" x14ac:dyDescent="0.4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s="5">
        <f t="shared" si="28"/>
        <v>927.07777777777767</v>
      </c>
      <c r="G508" t="s">
        <v>19</v>
      </c>
      <c r="H508">
        <v>2528</v>
      </c>
      <c r="I508" s="6">
        <f t="shared" si="29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32</v>
      </c>
      <c r="S508" t="s">
        <v>2038</v>
      </c>
      <c r="T508" t="s">
        <v>2039</v>
      </c>
    </row>
    <row r="509" spans="1:20" ht="33" x14ac:dyDescent="0.4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s="5">
        <f t="shared" si="28"/>
        <v>39.857142857142861</v>
      </c>
      <c r="G509" t="s">
        <v>13</v>
      </c>
      <c r="H509">
        <v>19</v>
      </c>
      <c r="I509" s="6">
        <f t="shared" si="29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27</v>
      </c>
      <c r="S509" t="s">
        <v>2036</v>
      </c>
      <c r="T509" t="s">
        <v>2037</v>
      </c>
    </row>
    <row r="510" spans="1:20" ht="17.399999999999999" x14ac:dyDescent="0.4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s="5">
        <f t="shared" si="28"/>
        <v>112.22929936305732</v>
      </c>
      <c r="G510" t="s">
        <v>19</v>
      </c>
      <c r="H510">
        <v>3657</v>
      </c>
      <c r="I510" s="6">
        <f t="shared" si="29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32</v>
      </c>
      <c r="S510" t="s">
        <v>2038</v>
      </c>
      <c r="T510" t="s">
        <v>2039</v>
      </c>
    </row>
    <row r="511" spans="1:20" ht="17.399999999999999" x14ac:dyDescent="0.4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s="5">
        <f t="shared" si="28"/>
        <v>70.925816023738875</v>
      </c>
      <c r="G511" t="s">
        <v>13</v>
      </c>
      <c r="H511">
        <v>1258</v>
      </c>
      <c r="I511" s="6">
        <f t="shared" si="29"/>
        <v>95</v>
      </c>
      <c r="J511" t="s">
        <v>20</v>
      </c>
      <c r="K511" t="s">
        <v>21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32</v>
      </c>
      <c r="S511" t="s">
        <v>2038</v>
      </c>
      <c r="T511" t="s">
        <v>2039</v>
      </c>
    </row>
    <row r="512" spans="1:20" ht="17.399999999999999" x14ac:dyDescent="0.4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s="5">
        <f t="shared" si="28"/>
        <v>119.08974358974358</v>
      </c>
      <c r="G512" t="s">
        <v>19</v>
      </c>
      <c r="H512">
        <v>131</v>
      </c>
      <c r="I512" s="6">
        <f t="shared" si="29"/>
        <v>70.908396946564892</v>
      </c>
      <c r="J512" t="s">
        <v>25</v>
      </c>
      <c r="K512" t="s">
        <v>26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52</v>
      </c>
      <c r="S512" t="s">
        <v>2040</v>
      </c>
      <c r="T512" t="s">
        <v>2043</v>
      </c>
    </row>
    <row r="513" spans="1:20" ht="17.399999999999999" x14ac:dyDescent="0.4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s="5">
        <f t="shared" si="28"/>
        <v>24.017591339648174</v>
      </c>
      <c r="G513" t="s">
        <v>13</v>
      </c>
      <c r="H513">
        <v>362</v>
      </c>
      <c r="I513" s="6">
        <f t="shared" si="29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32</v>
      </c>
      <c r="S513" t="s">
        <v>2038</v>
      </c>
      <c r="T513" t="s">
        <v>2039</v>
      </c>
    </row>
    <row r="514" spans="1:20" ht="17.399999999999999" x14ac:dyDescent="0.4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s="5">
        <f t="shared" si="28"/>
        <v>139.31868131868131</v>
      </c>
      <c r="G514" t="s">
        <v>19</v>
      </c>
      <c r="H514">
        <v>239</v>
      </c>
      <c r="I514" s="6">
        <f t="shared" si="29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88</v>
      </c>
      <c r="S514" t="s">
        <v>2049</v>
      </c>
      <c r="T514" t="s">
        <v>2050</v>
      </c>
    </row>
    <row r="515" spans="1:20" ht="17.399999999999999" x14ac:dyDescent="0.4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73</v>
      </c>
      <c r="H515">
        <v>35</v>
      </c>
      <c r="I515" s="6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268</v>
      </c>
      <c r="S515" t="s">
        <v>2040</v>
      </c>
      <c r="T515" t="s">
        <v>2059</v>
      </c>
    </row>
    <row r="516" spans="1:20" ht="17.399999999999999" x14ac:dyDescent="0.4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s="5">
        <f t="shared" si="32"/>
        <v>22.439077144917089</v>
      </c>
      <c r="G516" t="s">
        <v>73</v>
      </c>
      <c r="H516">
        <v>528</v>
      </c>
      <c r="I516" s="6">
        <f t="shared" si="33"/>
        <v>58.945075757575758</v>
      </c>
      <c r="J516" t="s">
        <v>97</v>
      </c>
      <c r="K516" t="s">
        <v>98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22</v>
      </c>
      <c r="S516" t="s">
        <v>2034</v>
      </c>
      <c r="T516" t="s">
        <v>2035</v>
      </c>
    </row>
    <row r="517" spans="1:20" ht="17.399999999999999" x14ac:dyDescent="0.4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s="5">
        <f t="shared" si="32"/>
        <v>55.779069767441861</v>
      </c>
      <c r="G517" t="s">
        <v>13</v>
      </c>
      <c r="H517">
        <v>133</v>
      </c>
      <c r="I517" s="6">
        <f t="shared" si="33"/>
        <v>36.067669172932334</v>
      </c>
      <c r="J517" t="s">
        <v>14</v>
      </c>
      <c r="K517" t="s">
        <v>15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32</v>
      </c>
      <c r="S517" t="s">
        <v>2038</v>
      </c>
      <c r="T517" t="s">
        <v>2039</v>
      </c>
    </row>
    <row r="518" spans="1:20" ht="17.399999999999999" x14ac:dyDescent="0.4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s="5">
        <f t="shared" si="32"/>
        <v>42.523125996810208</v>
      </c>
      <c r="G518" t="s">
        <v>13</v>
      </c>
      <c r="H518">
        <v>846</v>
      </c>
      <c r="I518" s="6">
        <f t="shared" si="3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67</v>
      </c>
      <c r="S518" t="s">
        <v>2046</v>
      </c>
      <c r="T518" t="s">
        <v>2047</v>
      </c>
    </row>
    <row r="519" spans="1:20" ht="17.399999999999999" x14ac:dyDescent="0.4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s="5">
        <f t="shared" si="32"/>
        <v>112.00000000000001</v>
      </c>
      <c r="G519" t="s">
        <v>19</v>
      </c>
      <c r="H519">
        <v>78</v>
      </c>
      <c r="I519" s="6">
        <f t="shared" si="3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16</v>
      </c>
      <c r="S519" t="s">
        <v>2032</v>
      </c>
      <c r="T519" t="s">
        <v>2033</v>
      </c>
    </row>
    <row r="520" spans="1:20" ht="33" x14ac:dyDescent="0.4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s="5">
        <f t="shared" si="32"/>
        <v>7.0681818181818183</v>
      </c>
      <c r="G520" t="s">
        <v>13</v>
      </c>
      <c r="H520">
        <v>10</v>
      </c>
      <c r="I520" s="6">
        <f t="shared" si="33"/>
        <v>62.2</v>
      </c>
      <c r="J520" t="s">
        <v>20</v>
      </c>
      <c r="K520" t="s">
        <v>21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70</v>
      </c>
      <c r="S520" t="s">
        <v>2040</v>
      </c>
      <c r="T520" t="s">
        <v>2048</v>
      </c>
    </row>
    <row r="521" spans="1:20" ht="17.399999999999999" x14ac:dyDescent="0.4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s="5">
        <f t="shared" si="32"/>
        <v>101.74563871693867</v>
      </c>
      <c r="G521" t="s">
        <v>19</v>
      </c>
      <c r="H521">
        <v>1773</v>
      </c>
      <c r="I521" s="6">
        <f t="shared" si="3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22</v>
      </c>
      <c r="S521" t="s">
        <v>2034</v>
      </c>
      <c r="T521" t="s">
        <v>2035</v>
      </c>
    </row>
    <row r="522" spans="1:20" ht="17.399999999999999" x14ac:dyDescent="0.4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s="5">
        <f t="shared" si="32"/>
        <v>425.75</v>
      </c>
      <c r="G522" t="s">
        <v>19</v>
      </c>
      <c r="H522">
        <v>32</v>
      </c>
      <c r="I522" s="6">
        <f t="shared" si="33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32</v>
      </c>
      <c r="S522" t="s">
        <v>2038</v>
      </c>
      <c r="T522" t="s">
        <v>2039</v>
      </c>
    </row>
    <row r="523" spans="1:20" ht="17.399999999999999" x14ac:dyDescent="0.4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s="5">
        <f t="shared" si="32"/>
        <v>145.53947368421052</v>
      </c>
      <c r="G523" t="s">
        <v>19</v>
      </c>
      <c r="H523">
        <v>369</v>
      </c>
      <c r="I523" s="6">
        <f t="shared" si="3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52</v>
      </c>
      <c r="S523" t="s">
        <v>2040</v>
      </c>
      <c r="T523" t="s">
        <v>2043</v>
      </c>
    </row>
    <row r="524" spans="1:20" ht="33" x14ac:dyDescent="0.4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s="5">
        <f t="shared" si="32"/>
        <v>32.453465346534657</v>
      </c>
      <c r="G524" t="s">
        <v>13</v>
      </c>
      <c r="H524">
        <v>191</v>
      </c>
      <c r="I524" s="6">
        <f t="shared" si="3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99</v>
      </c>
      <c r="S524" t="s">
        <v>2040</v>
      </c>
      <c r="T524" t="s">
        <v>2051</v>
      </c>
    </row>
    <row r="525" spans="1:20" ht="17.399999999999999" x14ac:dyDescent="0.4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s="5">
        <f t="shared" si="32"/>
        <v>700.33333333333326</v>
      </c>
      <c r="G525" t="s">
        <v>19</v>
      </c>
      <c r="H525">
        <v>89</v>
      </c>
      <c r="I525" s="6">
        <f t="shared" si="3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99</v>
      </c>
      <c r="S525" t="s">
        <v>2040</v>
      </c>
      <c r="T525" t="s">
        <v>2051</v>
      </c>
    </row>
    <row r="526" spans="1:20" ht="17.399999999999999" x14ac:dyDescent="0.4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s="5">
        <f t="shared" si="32"/>
        <v>83.904860392967933</v>
      </c>
      <c r="G526" t="s">
        <v>13</v>
      </c>
      <c r="H526">
        <v>1979</v>
      </c>
      <c r="I526" s="6">
        <f t="shared" si="3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32</v>
      </c>
      <c r="S526" t="s">
        <v>2038</v>
      </c>
      <c r="T526" t="s">
        <v>2039</v>
      </c>
    </row>
    <row r="527" spans="1:20" ht="33" x14ac:dyDescent="0.4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s="5">
        <f t="shared" si="32"/>
        <v>84.19047619047619</v>
      </c>
      <c r="G527" t="s">
        <v>13</v>
      </c>
      <c r="H527">
        <v>63</v>
      </c>
      <c r="I527" s="6">
        <f t="shared" si="3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64</v>
      </c>
      <c r="S527" t="s">
        <v>2036</v>
      </c>
      <c r="T527" t="s">
        <v>2045</v>
      </c>
    </row>
    <row r="528" spans="1:20" ht="33" x14ac:dyDescent="0.4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s="5">
        <f t="shared" si="32"/>
        <v>155.95180722891567</v>
      </c>
      <c r="G528" t="s">
        <v>19</v>
      </c>
      <c r="H528">
        <v>147</v>
      </c>
      <c r="I528" s="6">
        <f t="shared" si="3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32</v>
      </c>
      <c r="S528" t="s">
        <v>2038</v>
      </c>
      <c r="T528" t="s">
        <v>2039</v>
      </c>
    </row>
    <row r="529" spans="1:20" ht="17.399999999999999" x14ac:dyDescent="0.4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s="5">
        <f t="shared" si="32"/>
        <v>99.619450317124731</v>
      </c>
      <c r="G529" t="s">
        <v>13</v>
      </c>
      <c r="H529">
        <v>6080</v>
      </c>
      <c r="I529" s="6">
        <f t="shared" si="33"/>
        <v>31</v>
      </c>
      <c r="J529" t="s">
        <v>14</v>
      </c>
      <c r="K529" t="s">
        <v>15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70</v>
      </c>
      <c r="S529" t="s">
        <v>2040</v>
      </c>
      <c r="T529" t="s">
        <v>2048</v>
      </c>
    </row>
    <row r="530" spans="1:20" ht="17.399999999999999" x14ac:dyDescent="0.4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s="5">
        <f t="shared" si="32"/>
        <v>80.300000000000011</v>
      </c>
      <c r="G530" t="s">
        <v>13</v>
      </c>
      <c r="H530">
        <v>80</v>
      </c>
      <c r="I530" s="6">
        <f t="shared" si="33"/>
        <v>90.337500000000006</v>
      </c>
      <c r="J530" t="s">
        <v>39</v>
      </c>
      <c r="K530" t="s">
        <v>40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59</v>
      </c>
      <c r="S530" t="s">
        <v>2034</v>
      </c>
      <c r="T530" t="s">
        <v>2044</v>
      </c>
    </row>
    <row r="531" spans="1:20" ht="17.399999999999999" x14ac:dyDescent="0.4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s="5">
        <f t="shared" si="32"/>
        <v>11.254901960784313</v>
      </c>
      <c r="G531" t="s">
        <v>13</v>
      </c>
      <c r="H531">
        <v>9</v>
      </c>
      <c r="I531" s="6">
        <f t="shared" si="3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88</v>
      </c>
      <c r="S531" t="s">
        <v>2049</v>
      </c>
      <c r="T531" t="s">
        <v>2050</v>
      </c>
    </row>
    <row r="532" spans="1:20" ht="33" x14ac:dyDescent="0.4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s="5">
        <f t="shared" si="32"/>
        <v>91.740952380952379</v>
      </c>
      <c r="G532" t="s">
        <v>13</v>
      </c>
      <c r="H532">
        <v>1784</v>
      </c>
      <c r="I532" s="6">
        <f t="shared" si="3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118</v>
      </c>
      <c r="S532" t="s">
        <v>2046</v>
      </c>
      <c r="T532" t="s">
        <v>2052</v>
      </c>
    </row>
    <row r="533" spans="1:20" ht="33" x14ac:dyDescent="0.4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s="5">
        <f t="shared" si="32"/>
        <v>95.521156936261391</v>
      </c>
      <c r="G533" t="s">
        <v>46</v>
      </c>
      <c r="H533">
        <v>3640</v>
      </c>
      <c r="I533" s="6">
        <f t="shared" si="33"/>
        <v>48.993956043956047</v>
      </c>
      <c r="J533" t="s">
        <v>97</v>
      </c>
      <c r="K533" t="s">
        <v>98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88</v>
      </c>
      <c r="S533" t="s">
        <v>2049</v>
      </c>
      <c r="T533" t="s">
        <v>2050</v>
      </c>
    </row>
    <row r="534" spans="1:20" ht="17.399999999999999" x14ac:dyDescent="0.4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s="5">
        <f t="shared" si="32"/>
        <v>502.87499999999994</v>
      </c>
      <c r="G534" t="s">
        <v>19</v>
      </c>
      <c r="H534">
        <v>126</v>
      </c>
      <c r="I534" s="6">
        <f t="shared" si="33"/>
        <v>63.857142857142854</v>
      </c>
      <c r="J534" t="s">
        <v>14</v>
      </c>
      <c r="K534" t="s">
        <v>15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32</v>
      </c>
      <c r="S534" t="s">
        <v>2038</v>
      </c>
      <c r="T534" t="s">
        <v>2039</v>
      </c>
    </row>
    <row r="535" spans="1:20" ht="17.399999999999999" x14ac:dyDescent="0.4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s="5">
        <f t="shared" si="32"/>
        <v>159.24394463667818</v>
      </c>
      <c r="G535" t="s">
        <v>19</v>
      </c>
      <c r="H535">
        <v>2218</v>
      </c>
      <c r="I535" s="6">
        <f t="shared" si="33"/>
        <v>82.996393146979258</v>
      </c>
      <c r="J535" t="s">
        <v>39</v>
      </c>
      <c r="K535" t="s">
        <v>40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59</v>
      </c>
      <c r="S535" t="s">
        <v>2034</v>
      </c>
      <c r="T535" t="s">
        <v>2044</v>
      </c>
    </row>
    <row r="536" spans="1:20" ht="17.399999999999999" x14ac:dyDescent="0.4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s="5">
        <f t="shared" si="32"/>
        <v>15.022446689113355</v>
      </c>
      <c r="G536" t="s">
        <v>13</v>
      </c>
      <c r="H536">
        <v>243</v>
      </c>
      <c r="I536" s="6">
        <f t="shared" si="3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52</v>
      </c>
      <c r="S536" t="s">
        <v>2040</v>
      </c>
      <c r="T536" t="s">
        <v>2043</v>
      </c>
    </row>
    <row r="537" spans="1:20" ht="17.399999999999999" x14ac:dyDescent="0.4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s="5">
        <f t="shared" si="32"/>
        <v>482.03846153846149</v>
      </c>
      <c r="G537" t="s">
        <v>19</v>
      </c>
      <c r="H537">
        <v>202</v>
      </c>
      <c r="I537" s="6">
        <f t="shared" si="33"/>
        <v>62.044554455445542</v>
      </c>
      <c r="J537" t="s">
        <v>106</v>
      </c>
      <c r="K537" t="s">
        <v>107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32</v>
      </c>
      <c r="S537" t="s">
        <v>2038</v>
      </c>
      <c r="T537" t="s">
        <v>2039</v>
      </c>
    </row>
    <row r="538" spans="1:20" ht="17.399999999999999" x14ac:dyDescent="0.4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s="5">
        <f t="shared" si="32"/>
        <v>149.96938775510205</v>
      </c>
      <c r="G538" t="s">
        <v>19</v>
      </c>
      <c r="H538">
        <v>140</v>
      </c>
      <c r="I538" s="6">
        <f t="shared" si="33"/>
        <v>104.97857142857143</v>
      </c>
      <c r="J538" t="s">
        <v>106</v>
      </c>
      <c r="K538" t="s">
        <v>107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118</v>
      </c>
      <c r="S538" t="s">
        <v>2046</v>
      </c>
      <c r="T538" t="s">
        <v>2052</v>
      </c>
    </row>
    <row r="539" spans="1:20" ht="17.399999999999999" x14ac:dyDescent="0.4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s="5">
        <f t="shared" si="32"/>
        <v>117.22156398104266</v>
      </c>
      <c r="G539" t="s">
        <v>19</v>
      </c>
      <c r="H539">
        <v>1052</v>
      </c>
      <c r="I539" s="6">
        <f t="shared" si="33"/>
        <v>94.044676806083643</v>
      </c>
      <c r="J539" t="s">
        <v>35</v>
      </c>
      <c r="K539" t="s">
        <v>36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41</v>
      </c>
      <c r="S539" t="s">
        <v>2040</v>
      </c>
      <c r="T539" t="s">
        <v>2041</v>
      </c>
    </row>
    <row r="540" spans="1:20" ht="17.399999999999999" x14ac:dyDescent="0.4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s="5">
        <f t="shared" si="32"/>
        <v>37.695968274950431</v>
      </c>
      <c r="G540" t="s">
        <v>13</v>
      </c>
      <c r="H540">
        <v>1296</v>
      </c>
      <c r="I540" s="6">
        <f t="shared" si="3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291</v>
      </c>
      <c r="S540" t="s">
        <v>2049</v>
      </c>
      <c r="T540" t="s">
        <v>2060</v>
      </c>
    </row>
    <row r="541" spans="1:20" ht="17.399999999999999" x14ac:dyDescent="0.4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s="5">
        <f t="shared" si="32"/>
        <v>72.653061224489804</v>
      </c>
      <c r="G541" t="s">
        <v>13</v>
      </c>
      <c r="H541">
        <v>77</v>
      </c>
      <c r="I541" s="6">
        <f t="shared" si="3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16</v>
      </c>
      <c r="S541" t="s">
        <v>2032</v>
      </c>
      <c r="T541" t="s">
        <v>2033</v>
      </c>
    </row>
    <row r="542" spans="1:20" ht="17.399999999999999" x14ac:dyDescent="0.4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s="5">
        <f t="shared" si="32"/>
        <v>265.98113207547169</v>
      </c>
      <c r="G542" t="s">
        <v>19</v>
      </c>
      <c r="H542">
        <v>247</v>
      </c>
      <c r="I542" s="6">
        <f t="shared" si="3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121</v>
      </c>
      <c r="S542" t="s">
        <v>2053</v>
      </c>
      <c r="T542" t="s">
        <v>2054</v>
      </c>
    </row>
    <row r="543" spans="1:20" ht="17.399999999999999" x14ac:dyDescent="0.4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s="5">
        <f t="shared" si="32"/>
        <v>24.205617977528089</v>
      </c>
      <c r="G543" t="s">
        <v>13</v>
      </c>
      <c r="H543">
        <v>395</v>
      </c>
      <c r="I543" s="6">
        <f t="shared" si="33"/>
        <v>109.07848101265823</v>
      </c>
      <c r="J543" t="s">
        <v>106</v>
      </c>
      <c r="K543" t="s">
        <v>107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291</v>
      </c>
      <c r="S543" t="s">
        <v>2049</v>
      </c>
      <c r="T543" t="s">
        <v>2060</v>
      </c>
    </row>
    <row r="544" spans="1:20" ht="17.399999999999999" x14ac:dyDescent="0.4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s="5">
        <f t="shared" si="32"/>
        <v>2.5064935064935066</v>
      </c>
      <c r="G544" t="s">
        <v>13</v>
      </c>
      <c r="H544">
        <v>49</v>
      </c>
      <c r="I544" s="6">
        <f t="shared" si="33"/>
        <v>39.387755102040813</v>
      </c>
      <c r="J544" t="s">
        <v>39</v>
      </c>
      <c r="K544" t="s">
        <v>40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59</v>
      </c>
      <c r="S544" t="s">
        <v>2034</v>
      </c>
      <c r="T544" t="s">
        <v>2044</v>
      </c>
    </row>
    <row r="545" spans="1:20" ht="17.399999999999999" x14ac:dyDescent="0.4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s="5">
        <f t="shared" si="32"/>
        <v>16.329799764428738</v>
      </c>
      <c r="G545" t="s">
        <v>13</v>
      </c>
      <c r="H545">
        <v>180</v>
      </c>
      <c r="I545" s="6">
        <f t="shared" si="3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88</v>
      </c>
      <c r="S545" t="s">
        <v>2049</v>
      </c>
      <c r="T545" t="s">
        <v>2050</v>
      </c>
    </row>
    <row r="546" spans="1:20" ht="33" x14ac:dyDescent="0.4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s="5">
        <f t="shared" si="32"/>
        <v>276.5</v>
      </c>
      <c r="G546" t="s">
        <v>19</v>
      </c>
      <c r="H546">
        <v>84</v>
      </c>
      <c r="I546" s="6">
        <f t="shared" si="3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22</v>
      </c>
      <c r="S546" t="s">
        <v>2034</v>
      </c>
      <c r="T546" t="s">
        <v>2035</v>
      </c>
    </row>
    <row r="547" spans="1:20" ht="17.399999999999999" x14ac:dyDescent="0.4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s="5">
        <f t="shared" si="32"/>
        <v>88.803571428571431</v>
      </c>
      <c r="G547" t="s">
        <v>13</v>
      </c>
      <c r="H547">
        <v>2690</v>
      </c>
      <c r="I547" s="6">
        <f t="shared" si="3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32</v>
      </c>
      <c r="S547" t="s">
        <v>2038</v>
      </c>
      <c r="T547" t="s">
        <v>2039</v>
      </c>
    </row>
    <row r="548" spans="1:20" ht="33" x14ac:dyDescent="0.4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s="5">
        <f t="shared" si="32"/>
        <v>163.57142857142856</v>
      </c>
      <c r="G548" t="s">
        <v>19</v>
      </c>
      <c r="H548">
        <v>88</v>
      </c>
      <c r="I548" s="6">
        <f t="shared" si="3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32</v>
      </c>
      <c r="S548" t="s">
        <v>2038</v>
      </c>
      <c r="T548" t="s">
        <v>2039</v>
      </c>
    </row>
    <row r="549" spans="1:20" ht="17.399999999999999" x14ac:dyDescent="0.4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s="5">
        <f t="shared" si="32"/>
        <v>969</v>
      </c>
      <c r="G549" t="s">
        <v>19</v>
      </c>
      <c r="H549">
        <v>156</v>
      </c>
      <c r="I549" s="6">
        <f t="shared" si="33"/>
        <v>80.75</v>
      </c>
      <c r="J549" t="s">
        <v>20</v>
      </c>
      <c r="K549" t="s">
        <v>21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52</v>
      </c>
      <c r="S549" t="s">
        <v>2040</v>
      </c>
      <c r="T549" t="s">
        <v>2043</v>
      </c>
    </row>
    <row r="550" spans="1:20" ht="17.399999999999999" x14ac:dyDescent="0.4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s="5">
        <f t="shared" si="32"/>
        <v>270.91376701966715</v>
      </c>
      <c r="G550" t="s">
        <v>19</v>
      </c>
      <c r="H550">
        <v>2985</v>
      </c>
      <c r="I550" s="6">
        <f t="shared" si="3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32</v>
      </c>
      <c r="S550" t="s">
        <v>2038</v>
      </c>
      <c r="T550" t="s">
        <v>2039</v>
      </c>
    </row>
    <row r="551" spans="1:20" ht="33" x14ac:dyDescent="0.4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s="5">
        <f t="shared" si="32"/>
        <v>284.21355932203392</v>
      </c>
      <c r="G551" t="s">
        <v>19</v>
      </c>
      <c r="H551">
        <v>762</v>
      </c>
      <c r="I551" s="6">
        <f t="shared" si="3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64</v>
      </c>
      <c r="S551" t="s">
        <v>2036</v>
      </c>
      <c r="T551" t="s">
        <v>2045</v>
      </c>
    </row>
    <row r="552" spans="1:20" ht="33" x14ac:dyDescent="0.4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s="5">
        <f t="shared" si="32"/>
        <v>4</v>
      </c>
      <c r="G552" t="s">
        <v>73</v>
      </c>
      <c r="H552">
        <v>1</v>
      </c>
      <c r="I552" s="6">
        <f t="shared" si="33"/>
        <v>4</v>
      </c>
      <c r="J552" t="s">
        <v>97</v>
      </c>
      <c r="K552" t="s">
        <v>98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59</v>
      </c>
      <c r="S552" t="s">
        <v>2034</v>
      </c>
      <c r="T552" t="s">
        <v>2044</v>
      </c>
    </row>
    <row r="553" spans="1:20" ht="33" x14ac:dyDescent="0.4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s="5">
        <f t="shared" si="32"/>
        <v>58.6329816768462</v>
      </c>
      <c r="G553" t="s">
        <v>13</v>
      </c>
      <c r="H553">
        <v>2779</v>
      </c>
      <c r="I553" s="6">
        <f t="shared" si="33"/>
        <v>37.99856063332134</v>
      </c>
      <c r="J553" t="s">
        <v>25</v>
      </c>
      <c r="K553" t="s">
        <v>26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27</v>
      </c>
      <c r="S553" t="s">
        <v>2036</v>
      </c>
      <c r="T553" t="s">
        <v>2037</v>
      </c>
    </row>
    <row r="554" spans="1:20" ht="17.399999999999999" x14ac:dyDescent="0.4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s="5">
        <f t="shared" si="32"/>
        <v>98.51111111111112</v>
      </c>
      <c r="G554" t="s">
        <v>13</v>
      </c>
      <c r="H554">
        <v>92</v>
      </c>
      <c r="I554" s="6">
        <f t="shared" si="3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32</v>
      </c>
      <c r="S554" t="s">
        <v>2038</v>
      </c>
      <c r="T554" t="s">
        <v>2039</v>
      </c>
    </row>
    <row r="555" spans="1:20" ht="33" x14ac:dyDescent="0.4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s="5">
        <f t="shared" si="32"/>
        <v>43.975381008206334</v>
      </c>
      <c r="G555" t="s">
        <v>13</v>
      </c>
      <c r="H555">
        <v>1028</v>
      </c>
      <c r="I555" s="6">
        <f t="shared" si="3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22</v>
      </c>
      <c r="S555" t="s">
        <v>2034</v>
      </c>
      <c r="T555" t="s">
        <v>2035</v>
      </c>
    </row>
    <row r="556" spans="1:20" ht="33" x14ac:dyDescent="0.4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s="5">
        <f t="shared" si="32"/>
        <v>151.66315789473683</v>
      </c>
      <c r="G556" t="s">
        <v>19</v>
      </c>
      <c r="H556">
        <v>554</v>
      </c>
      <c r="I556" s="6">
        <f t="shared" si="33"/>
        <v>26.007220216606498</v>
      </c>
      <c r="J556" t="s">
        <v>14</v>
      </c>
      <c r="K556" t="s">
        <v>15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59</v>
      </c>
      <c r="S556" t="s">
        <v>2034</v>
      </c>
      <c r="T556" t="s">
        <v>2044</v>
      </c>
    </row>
    <row r="557" spans="1:20" ht="17.399999999999999" x14ac:dyDescent="0.4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s="5">
        <f t="shared" si="32"/>
        <v>223.63492063492063</v>
      </c>
      <c r="G557" t="s">
        <v>19</v>
      </c>
      <c r="H557">
        <v>135</v>
      </c>
      <c r="I557" s="6">
        <f t="shared" si="33"/>
        <v>104.36296296296297</v>
      </c>
      <c r="J557" t="s">
        <v>35</v>
      </c>
      <c r="K557" t="s">
        <v>36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22</v>
      </c>
      <c r="S557" t="s">
        <v>2034</v>
      </c>
      <c r="T557" t="s">
        <v>2035</v>
      </c>
    </row>
    <row r="558" spans="1:20" ht="17.399999999999999" x14ac:dyDescent="0.4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s="5">
        <f t="shared" si="32"/>
        <v>239.75</v>
      </c>
      <c r="G558" t="s">
        <v>19</v>
      </c>
      <c r="H558">
        <v>122</v>
      </c>
      <c r="I558" s="6">
        <f t="shared" si="3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205</v>
      </c>
      <c r="S558" t="s">
        <v>2046</v>
      </c>
      <c r="T558" t="s">
        <v>2058</v>
      </c>
    </row>
    <row r="559" spans="1:20" ht="17.399999999999999" x14ac:dyDescent="0.4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s="5">
        <f t="shared" si="32"/>
        <v>199.33333333333334</v>
      </c>
      <c r="G559" t="s">
        <v>19</v>
      </c>
      <c r="H559">
        <v>221</v>
      </c>
      <c r="I559" s="6">
        <f t="shared" si="3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473</v>
      </c>
      <c r="S559" t="s">
        <v>2040</v>
      </c>
      <c r="T559" t="s">
        <v>2062</v>
      </c>
    </row>
    <row r="560" spans="1:20" ht="17.399999999999999" x14ac:dyDescent="0.4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s="5">
        <f t="shared" si="32"/>
        <v>137.34482758620689</v>
      </c>
      <c r="G560" t="s">
        <v>19</v>
      </c>
      <c r="H560">
        <v>126</v>
      </c>
      <c r="I560" s="6">
        <f t="shared" si="3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32</v>
      </c>
      <c r="S560" t="s">
        <v>2038</v>
      </c>
      <c r="T560" t="s">
        <v>2039</v>
      </c>
    </row>
    <row r="561" spans="1:20" ht="17.399999999999999" x14ac:dyDescent="0.4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s="5">
        <f t="shared" si="32"/>
        <v>100.9696106362773</v>
      </c>
      <c r="G561" t="s">
        <v>19</v>
      </c>
      <c r="H561">
        <v>1022</v>
      </c>
      <c r="I561" s="6">
        <f t="shared" si="3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32</v>
      </c>
      <c r="S561" t="s">
        <v>2038</v>
      </c>
      <c r="T561" t="s">
        <v>2039</v>
      </c>
    </row>
    <row r="562" spans="1:20" ht="17.399999999999999" x14ac:dyDescent="0.4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s="5">
        <f t="shared" si="32"/>
        <v>794.16</v>
      </c>
      <c r="G562" t="s">
        <v>19</v>
      </c>
      <c r="H562">
        <v>3177</v>
      </c>
      <c r="I562" s="6">
        <f t="shared" si="3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70</v>
      </c>
      <c r="S562" t="s">
        <v>2040</v>
      </c>
      <c r="T562" t="s">
        <v>2048</v>
      </c>
    </row>
    <row r="563" spans="1:20" ht="17.399999999999999" x14ac:dyDescent="0.4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s="5">
        <f t="shared" si="32"/>
        <v>369.7</v>
      </c>
      <c r="G563" t="s">
        <v>19</v>
      </c>
      <c r="H563">
        <v>198</v>
      </c>
      <c r="I563" s="6">
        <f t="shared" si="33"/>
        <v>56.015151515151516</v>
      </c>
      <c r="J563" t="s">
        <v>97</v>
      </c>
      <c r="K563" t="s">
        <v>98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32</v>
      </c>
      <c r="S563" t="s">
        <v>2038</v>
      </c>
      <c r="T563" t="s">
        <v>2039</v>
      </c>
    </row>
    <row r="564" spans="1:20" ht="33" x14ac:dyDescent="0.4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s="5">
        <f t="shared" si="32"/>
        <v>12.818181818181817</v>
      </c>
      <c r="G564" t="s">
        <v>13</v>
      </c>
      <c r="H564">
        <v>26</v>
      </c>
      <c r="I564" s="6">
        <f t="shared" si="33"/>
        <v>48.807692307692307</v>
      </c>
      <c r="J564" t="s">
        <v>97</v>
      </c>
      <c r="K564" t="s">
        <v>98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22</v>
      </c>
      <c r="S564" t="s">
        <v>2034</v>
      </c>
      <c r="T564" t="s">
        <v>2035</v>
      </c>
    </row>
    <row r="565" spans="1:20" ht="17.399999999999999" x14ac:dyDescent="0.4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s="5">
        <f t="shared" si="32"/>
        <v>138.02702702702703</v>
      </c>
      <c r="G565" t="s">
        <v>19</v>
      </c>
      <c r="H565">
        <v>85</v>
      </c>
      <c r="I565" s="6">
        <f t="shared" si="33"/>
        <v>60.082352941176474</v>
      </c>
      <c r="J565" t="s">
        <v>25</v>
      </c>
      <c r="K565" t="s">
        <v>26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41</v>
      </c>
      <c r="S565" t="s">
        <v>2040</v>
      </c>
      <c r="T565" t="s">
        <v>2041</v>
      </c>
    </row>
    <row r="566" spans="1:20" ht="17.399999999999999" x14ac:dyDescent="0.4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s="5">
        <f t="shared" si="32"/>
        <v>83.813278008298752</v>
      </c>
      <c r="G566" t="s">
        <v>13</v>
      </c>
      <c r="H566">
        <v>1790</v>
      </c>
      <c r="I566" s="6">
        <f t="shared" si="3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32</v>
      </c>
      <c r="S566" t="s">
        <v>2038</v>
      </c>
      <c r="T566" t="s">
        <v>2039</v>
      </c>
    </row>
    <row r="567" spans="1:20" ht="17.399999999999999" x14ac:dyDescent="0.4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s="5">
        <f t="shared" si="32"/>
        <v>204.60063224446787</v>
      </c>
      <c r="G567" t="s">
        <v>19</v>
      </c>
      <c r="H567">
        <v>3596</v>
      </c>
      <c r="I567" s="6">
        <f t="shared" si="3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32</v>
      </c>
      <c r="S567" t="s">
        <v>2038</v>
      </c>
      <c r="T567" t="s">
        <v>2039</v>
      </c>
    </row>
    <row r="568" spans="1:20" ht="17.399999999999999" x14ac:dyDescent="0.4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s="5">
        <f t="shared" si="32"/>
        <v>44.344086021505376</v>
      </c>
      <c r="G568" t="s">
        <v>13</v>
      </c>
      <c r="H568">
        <v>37</v>
      </c>
      <c r="I568" s="6">
        <f t="shared" si="3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49</v>
      </c>
      <c r="S568" t="s">
        <v>2034</v>
      </c>
      <c r="T568" t="s">
        <v>2042</v>
      </c>
    </row>
    <row r="569" spans="1:20" ht="33" x14ac:dyDescent="0.4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s="5">
        <f t="shared" si="32"/>
        <v>218.60294117647058</v>
      </c>
      <c r="G569" t="s">
        <v>19</v>
      </c>
      <c r="H569">
        <v>244</v>
      </c>
      <c r="I569" s="6">
        <f t="shared" si="3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22</v>
      </c>
      <c r="S569" t="s">
        <v>2034</v>
      </c>
      <c r="T569" t="s">
        <v>2035</v>
      </c>
    </row>
    <row r="570" spans="1:20" ht="17.399999999999999" x14ac:dyDescent="0.4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s="5">
        <f t="shared" si="32"/>
        <v>186.03314917127071</v>
      </c>
      <c r="G570" t="s">
        <v>19</v>
      </c>
      <c r="H570">
        <v>5180</v>
      </c>
      <c r="I570" s="6">
        <f t="shared" si="3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32</v>
      </c>
      <c r="S570" t="s">
        <v>2038</v>
      </c>
      <c r="T570" t="s">
        <v>2039</v>
      </c>
    </row>
    <row r="571" spans="1:20" ht="17.399999999999999" x14ac:dyDescent="0.4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s="5">
        <f t="shared" si="32"/>
        <v>237.33830845771143</v>
      </c>
      <c r="G571" t="s">
        <v>19</v>
      </c>
      <c r="H571">
        <v>589</v>
      </c>
      <c r="I571" s="6">
        <f t="shared" si="33"/>
        <v>80.993208828522924</v>
      </c>
      <c r="J571" t="s">
        <v>106</v>
      </c>
      <c r="K571" t="s">
        <v>107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70</v>
      </c>
      <c r="S571" t="s">
        <v>2040</v>
      </c>
      <c r="T571" t="s">
        <v>2048</v>
      </c>
    </row>
    <row r="572" spans="1:20" ht="17.399999999999999" x14ac:dyDescent="0.4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s="5">
        <f t="shared" si="32"/>
        <v>305.65384615384613</v>
      </c>
      <c r="G572" t="s">
        <v>19</v>
      </c>
      <c r="H572">
        <v>2725</v>
      </c>
      <c r="I572" s="6">
        <f t="shared" si="3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22</v>
      </c>
      <c r="S572" t="s">
        <v>2034</v>
      </c>
      <c r="T572" t="s">
        <v>2035</v>
      </c>
    </row>
    <row r="573" spans="1:20" ht="17.399999999999999" x14ac:dyDescent="0.4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s="5">
        <f t="shared" si="32"/>
        <v>94.142857142857139</v>
      </c>
      <c r="G573" t="s">
        <v>13</v>
      </c>
      <c r="H573">
        <v>35</v>
      </c>
      <c r="I573" s="6">
        <f t="shared" si="33"/>
        <v>94.142857142857139</v>
      </c>
      <c r="J573" t="s">
        <v>106</v>
      </c>
      <c r="K573" t="s">
        <v>107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99</v>
      </c>
      <c r="S573" t="s">
        <v>2040</v>
      </c>
      <c r="T573" t="s">
        <v>2051</v>
      </c>
    </row>
    <row r="574" spans="1:20" ht="17.399999999999999" x14ac:dyDescent="0.4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s="5">
        <f t="shared" si="32"/>
        <v>54.400000000000006</v>
      </c>
      <c r="G574" t="s">
        <v>73</v>
      </c>
      <c r="H574">
        <v>94</v>
      </c>
      <c r="I574" s="6">
        <f t="shared" si="3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22</v>
      </c>
      <c r="S574" t="s">
        <v>2034</v>
      </c>
      <c r="T574" t="s">
        <v>2035</v>
      </c>
    </row>
    <row r="575" spans="1:20" ht="17.399999999999999" x14ac:dyDescent="0.4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s="5">
        <f t="shared" si="32"/>
        <v>111.88059701492537</v>
      </c>
      <c r="G575" t="s">
        <v>19</v>
      </c>
      <c r="H575">
        <v>300</v>
      </c>
      <c r="I575" s="6">
        <f t="shared" si="3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1028</v>
      </c>
      <c r="S575" t="s">
        <v>2063</v>
      </c>
      <c r="T575" t="s">
        <v>2064</v>
      </c>
    </row>
    <row r="576" spans="1:20" ht="17.399999999999999" x14ac:dyDescent="0.4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s="5">
        <f t="shared" si="32"/>
        <v>369.14814814814815</v>
      </c>
      <c r="G576" t="s">
        <v>19</v>
      </c>
      <c r="H576">
        <v>144</v>
      </c>
      <c r="I576" s="6">
        <f t="shared" si="3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16</v>
      </c>
      <c r="S576" t="s">
        <v>2032</v>
      </c>
      <c r="T576" t="s">
        <v>2033</v>
      </c>
    </row>
    <row r="577" spans="1:20" ht="17.399999999999999" x14ac:dyDescent="0.4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s="5">
        <f t="shared" si="32"/>
        <v>62.930372148859547</v>
      </c>
      <c r="G577" t="s">
        <v>13</v>
      </c>
      <c r="H577">
        <v>558</v>
      </c>
      <c r="I577" s="6">
        <f t="shared" si="3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32</v>
      </c>
      <c r="S577" t="s">
        <v>2038</v>
      </c>
      <c r="T577" t="s">
        <v>2039</v>
      </c>
    </row>
    <row r="578" spans="1:20" ht="33" x14ac:dyDescent="0.4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s="5">
        <f t="shared" si="32"/>
        <v>64.927835051546396</v>
      </c>
      <c r="G578" t="s">
        <v>13</v>
      </c>
      <c r="H578">
        <v>64</v>
      </c>
      <c r="I578" s="6">
        <f t="shared" si="33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32</v>
      </c>
      <c r="S578" t="s">
        <v>2038</v>
      </c>
      <c r="T578" t="s">
        <v>2039</v>
      </c>
    </row>
    <row r="579" spans="1:20" ht="17.399999999999999" x14ac:dyDescent="0.4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73</v>
      </c>
      <c r="H579">
        <v>37</v>
      </c>
      <c r="I579" s="6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158</v>
      </c>
      <c r="S579" t="s">
        <v>2034</v>
      </c>
      <c r="T579" t="s">
        <v>2057</v>
      </c>
    </row>
    <row r="580" spans="1:20" ht="17.399999999999999" x14ac:dyDescent="0.4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s="5">
        <f t="shared" si="36"/>
        <v>16.754404145077721</v>
      </c>
      <c r="G580" t="s">
        <v>13</v>
      </c>
      <c r="H580">
        <v>245</v>
      </c>
      <c r="I580" s="6">
        <f t="shared" si="37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473</v>
      </c>
      <c r="S580" t="s">
        <v>2040</v>
      </c>
      <c r="T580" t="s">
        <v>2062</v>
      </c>
    </row>
    <row r="581" spans="1:20" ht="17.399999999999999" x14ac:dyDescent="0.4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s="5">
        <f t="shared" si="36"/>
        <v>101.11290322580646</v>
      </c>
      <c r="G581" t="s">
        <v>19</v>
      </c>
      <c r="H581">
        <v>87</v>
      </c>
      <c r="I581" s="6">
        <f t="shared" si="37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158</v>
      </c>
      <c r="S581" t="s">
        <v>2034</v>
      </c>
      <c r="T581" t="s">
        <v>2057</v>
      </c>
    </row>
    <row r="582" spans="1:20" ht="17.399999999999999" x14ac:dyDescent="0.4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s="5">
        <f t="shared" si="36"/>
        <v>341.5022831050228</v>
      </c>
      <c r="G582" t="s">
        <v>19</v>
      </c>
      <c r="H582">
        <v>3116</v>
      </c>
      <c r="I582" s="6">
        <f t="shared" si="37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32</v>
      </c>
      <c r="S582" t="s">
        <v>2038</v>
      </c>
      <c r="T582" t="s">
        <v>2039</v>
      </c>
    </row>
    <row r="583" spans="1:20" ht="17.399999999999999" x14ac:dyDescent="0.4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s="5">
        <f t="shared" si="36"/>
        <v>64.016666666666666</v>
      </c>
      <c r="G583" t="s">
        <v>13</v>
      </c>
      <c r="H583">
        <v>71</v>
      </c>
      <c r="I583" s="6">
        <f t="shared" si="37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27</v>
      </c>
      <c r="S583" t="s">
        <v>2036</v>
      </c>
      <c r="T583" t="s">
        <v>2037</v>
      </c>
    </row>
    <row r="584" spans="1:20" ht="17.399999999999999" x14ac:dyDescent="0.4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s="5">
        <f t="shared" si="36"/>
        <v>52.080459770114942</v>
      </c>
      <c r="G584" t="s">
        <v>13</v>
      </c>
      <c r="H584">
        <v>42</v>
      </c>
      <c r="I584" s="6">
        <f t="shared" si="37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88</v>
      </c>
      <c r="S584" t="s">
        <v>2049</v>
      </c>
      <c r="T584" t="s">
        <v>2050</v>
      </c>
    </row>
    <row r="585" spans="1:20" ht="33" x14ac:dyDescent="0.4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s="5">
        <f t="shared" si="36"/>
        <v>322.40211640211641</v>
      </c>
      <c r="G585" t="s">
        <v>19</v>
      </c>
      <c r="H585">
        <v>909</v>
      </c>
      <c r="I585" s="6">
        <f t="shared" si="37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41</v>
      </c>
      <c r="S585" t="s">
        <v>2040</v>
      </c>
      <c r="T585" t="s">
        <v>2041</v>
      </c>
    </row>
    <row r="586" spans="1:20" ht="33" x14ac:dyDescent="0.4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s="5">
        <f t="shared" si="36"/>
        <v>119.50810185185186</v>
      </c>
      <c r="G586" t="s">
        <v>19</v>
      </c>
      <c r="H586">
        <v>1613</v>
      </c>
      <c r="I586" s="6">
        <f t="shared" si="37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27</v>
      </c>
      <c r="S586" t="s">
        <v>2036</v>
      </c>
      <c r="T586" t="s">
        <v>2037</v>
      </c>
    </row>
    <row r="587" spans="1:20" ht="17.399999999999999" x14ac:dyDescent="0.4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s="5">
        <f t="shared" si="36"/>
        <v>146.79775280898878</v>
      </c>
      <c r="G587" t="s">
        <v>19</v>
      </c>
      <c r="H587">
        <v>136</v>
      </c>
      <c r="I587" s="6">
        <f t="shared" si="37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205</v>
      </c>
      <c r="S587" t="s">
        <v>2046</v>
      </c>
      <c r="T587" t="s">
        <v>2058</v>
      </c>
    </row>
    <row r="588" spans="1:20" ht="33" x14ac:dyDescent="0.4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s="5">
        <f t="shared" si="36"/>
        <v>950.57142857142856</v>
      </c>
      <c r="G588" t="s">
        <v>19</v>
      </c>
      <c r="H588">
        <v>130</v>
      </c>
      <c r="I588" s="6">
        <f t="shared" si="37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22</v>
      </c>
      <c r="S588" t="s">
        <v>2034</v>
      </c>
      <c r="T588" t="s">
        <v>2035</v>
      </c>
    </row>
    <row r="589" spans="1:20" ht="17.399999999999999" x14ac:dyDescent="0.4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s="5">
        <f t="shared" si="36"/>
        <v>72.893617021276597</v>
      </c>
      <c r="G589" t="s">
        <v>13</v>
      </c>
      <c r="H589">
        <v>156</v>
      </c>
      <c r="I589" s="6">
        <f t="shared" si="37"/>
        <v>43.92307692307692</v>
      </c>
      <c r="J589" t="s">
        <v>14</v>
      </c>
      <c r="K589" t="s">
        <v>15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16</v>
      </c>
      <c r="S589" t="s">
        <v>2032</v>
      </c>
      <c r="T589" t="s">
        <v>2033</v>
      </c>
    </row>
    <row r="590" spans="1:20" ht="17.399999999999999" x14ac:dyDescent="0.4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s="5">
        <f t="shared" si="36"/>
        <v>79.008248730964468</v>
      </c>
      <c r="G590" t="s">
        <v>13</v>
      </c>
      <c r="H590">
        <v>1368</v>
      </c>
      <c r="I590" s="6">
        <f t="shared" si="37"/>
        <v>91.021198830409361</v>
      </c>
      <c r="J590" t="s">
        <v>39</v>
      </c>
      <c r="K590" t="s">
        <v>40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32</v>
      </c>
      <c r="S590" t="s">
        <v>2038</v>
      </c>
      <c r="T590" t="s">
        <v>2039</v>
      </c>
    </row>
    <row r="591" spans="1:20" ht="17.399999999999999" x14ac:dyDescent="0.4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s="5">
        <f t="shared" si="36"/>
        <v>64.721518987341781</v>
      </c>
      <c r="G591" t="s">
        <v>13</v>
      </c>
      <c r="H591">
        <v>102</v>
      </c>
      <c r="I591" s="6">
        <f t="shared" si="37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41</v>
      </c>
      <c r="S591" t="s">
        <v>2040</v>
      </c>
      <c r="T591" t="s">
        <v>2041</v>
      </c>
    </row>
    <row r="592" spans="1:20" ht="33" x14ac:dyDescent="0.4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s="5">
        <f t="shared" si="36"/>
        <v>82.028169014084511</v>
      </c>
      <c r="G592" t="s">
        <v>13</v>
      </c>
      <c r="H592">
        <v>86</v>
      </c>
      <c r="I592" s="6">
        <f t="shared" si="37"/>
        <v>67.720930232558146</v>
      </c>
      <c r="J592" t="s">
        <v>25</v>
      </c>
      <c r="K592" t="s">
        <v>26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132</v>
      </c>
      <c r="S592" t="s">
        <v>2046</v>
      </c>
      <c r="T592" t="s">
        <v>2055</v>
      </c>
    </row>
    <row r="593" spans="1:20" ht="17.399999999999999" x14ac:dyDescent="0.4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s="5">
        <f t="shared" si="36"/>
        <v>1037.6666666666667</v>
      </c>
      <c r="G593" t="s">
        <v>19</v>
      </c>
      <c r="H593">
        <v>102</v>
      </c>
      <c r="I593" s="6">
        <f t="shared" si="37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88</v>
      </c>
      <c r="S593" t="s">
        <v>2049</v>
      </c>
      <c r="T593" t="s">
        <v>2050</v>
      </c>
    </row>
    <row r="594" spans="1:20" ht="33" x14ac:dyDescent="0.4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s="5">
        <f t="shared" si="36"/>
        <v>12.910076530612244</v>
      </c>
      <c r="G594" t="s">
        <v>13</v>
      </c>
      <c r="H594">
        <v>253</v>
      </c>
      <c r="I594" s="6">
        <f t="shared" si="37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32</v>
      </c>
      <c r="S594" t="s">
        <v>2038</v>
      </c>
      <c r="T594" t="s">
        <v>2039</v>
      </c>
    </row>
    <row r="595" spans="1:20" ht="33" x14ac:dyDescent="0.4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s="5">
        <f t="shared" si="36"/>
        <v>154.84210526315789</v>
      </c>
      <c r="G595" t="s">
        <v>19</v>
      </c>
      <c r="H595">
        <v>4006</v>
      </c>
      <c r="I595" s="6">
        <f t="shared" si="37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70</v>
      </c>
      <c r="S595" t="s">
        <v>2040</v>
      </c>
      <c r="T595" t="s">
        <v>2048</v>
      </c>
    </row>
    <row r="596" spans="1:20" ht="33" x14ac:dyDescent="0.4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s="5">
        <f t="shared" si="36"/>
        <v>7.0991735537190088</v>
      </c>
      <c r="G596" t="s">
        <v>13</v>
      </c>
      <c r="H596">
        <v>157</v>
      </c>
      <c r="I596" s="6">
        <f t="shared" si="37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32</v>
      </c>
      <c r="S596" t="s">
        <v>2038</v>
      </c>
      <c r="T596" t="s">
        <v>2039</v>
      </c>
    </row>
    <row r="597" spans="1:20" ht="33" x14ac:dyDescent="0.4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s="5">
        <f t="shared" si="36"/>
        <v>208.52773826458036</v>
      </c>
      <c r="G597" t="s">
        <v>19</v>
      </c>
      <c r="H597">
        <v>1629</v>
      </c>
      <c r="I597" s="6">
        <f t="shared" si="37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32</v>
      </c>
      <c r="S597" t="s">
        <v>2038</v>
      </c>
      <c r="T597" t="s">
        <v>2039</v>
      </c>
    </row>
    <row r="598" spans="1:20" ht="17.399999999999999" x14ac:dyDescent="0.4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s="5">
        <f t="shared" si="36"/>
        <v>99.683544303797461</v>
      </c>
      <c r="G598" t="s">
        <v>13</v>
      </c>
      <c r="H598">
        <v>183</v>
      </c>
      <c r="I598" s="6">
        <f t="shared" si="37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52</v>
      </c>
      <c r="S598" t="s">
        <v>2040</v>
      </c>
      <c r="T598" t="s">
        <v>2043</v>
      </c>
    </row>
    <row r="599" spans="1:20" ht="17.399999999999999" x14ac:dyDescent="0.4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s="5">
        <f t="shared" si="36"/>
        <v>201.59756097560978</v>
      </c>
      <c r="G599" t="s">
        <v>19</v>
      </c>
      <c r="H599">
        <v>2188</v>
      </c>
      <c r="I599" s="6">
        <f t="shared" si="37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32</v>
      </c>
      <c r="S599" t="s">
        <v>2038</v>
      </c>
      <c r="T599" t="s">
        <v>2039</v>
      </c>
    </row>
    <row r="600" spans="1:20" ht="17.399999999999999" x14ac:dyDescent="0.4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s="5">
        <f t="shared" si="36"/>
        <v>162.09032258064516</v>
      </c>
      <c r="G600" t="s">
        <v>19</v>
      </c>
      <c r="H600">
        <v>2409</v>
      </c>
      <c r="I600" s="6">
        <f t="shared" si="37"/>
        <v>73.004566210045667</v>
      </c>
      <c r="J600" t="s">
        <v>106</v>
      </c>
      <c r="K600" t="s">
        <v>107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22</v>
      </c>
      <c r="S600" t="s">
        <v>2034</v>
      </c>
      <c r="T600" t="s">
        <v>2035</v>
      </c>
    </row>
    <row r="601" spans="1:20" ht="33" x14ac:dyDescent="0.4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s="5">
        <f t="shared" si="36"/>
        <v>3.6436208125445471</v>
      </c>
      <c r="G601" t="s">
        <v>13</v>
      </c>
      <c r="H601">
        <v>82</v>
      </c>
      <c r="I601" s="6">
        <f t="shared" si="37"/>
        <v>62.341463414634148</v>
      </c>
      <c r="J601" t="s">
        <v>35</v>
      </c>
      <c r="K601" t="s">
        <v>36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41</v>
      </c>
      <c r="S601" t="s">
        <v>2040</v>
      </c>
      <c r="T601" t="s">
        <v>2041</v>
      </c>
    </row>
    <row r="602" spans="1:20" ht="17.399999999999999" x14ac:dyDescent="0.4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s="5">
        <f t="shared" si="36"/>
        <v>5</v>
      </c>
      <c r="G602" t="s">
        <v>13</v>
      </c>
      <c r="H602">
        <v>1</v>
      </c>
      <c r="I602" s="6">
        <f t="shared" si="37"/>
        <v>5</v>
      </c>
      <c r="J602" t="s">
        <v>39</v>
      </c>
      <c r="K602" t="s">
        <v>40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16</v>
      </c>
      <c r="S602" t="s">
        <v>2032</v>
      </c>
      <c r="T602" t="s">
        <v>2033</v>
      </c>
    </row>
    <row r="603" spans="1:20" ht="17.399999999999999" x14ac:dyDescent="0.4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s="5">
        <f t="shared" si="36"/>
        <v>206.63492063492063</v>
      </c>
      <c r="G603" t="s">
        <v>19</v>
      </c>
      <c r="H603">
        <v>194</v>
      </c>
      <c r="I603" s="6">
        <f t="shared" si="37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64</v>
      </c>
      <c r="S603" t="s">
        <v>2036</v>
      </c>
      <c r="T603" t="s">
        <v>2045</v>
      </c>
    </row>
    <row r="604" spans="1:20" ht="33" x14ac:dyDescent="0.4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s="5">
        <f t="shared" si="36"/>
        <v>128.23628691983123</v>
      </c>
      <c r="G604" t="s">
        <v>19</v>
      </c>
      <c r="H604">
        <v>1140</v>
      </c>
      <c r="I604" s="6">
        <f t="shared" si="37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32</v>
      </c>
      <c r="S604" t="s">
        <v>2038</v>
      </c>
      <c r="T604" t="s">
        <v>2039</v>
      </c>
    </row>
    <row r="605" spans="1:20" ht="17.399999999999999" x14ac:dyDescent="0.4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s="5">
        <f t="shared" si="36"/>
        <v>119.66037735849055</v>
      </c>
      <c r="G605" t="s">
        <v>19</v>
      </c>
      <c r="H605">
        <v>102</v>
      </c>
      <c r="I605" s="6">
        <f t="shared" si="37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32</v>
      </c>
      <c r="S605" t="s">
        <v>2038</v>
      </c>
      <c r="T605" t="s">
        <v>2039</v>
      </c>
    </row>
    <row r="606" spans="1:20" ht="17.399999999999999" x14ac:dyDescent="0.4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s="5">
        <f t="shared" si="36"/>
        <v>170.73055242390078</v>
      </c>
      <c r="G606" t="s">
        <v>19</v>
      </c>
      <c r="H606">
        <v>2857</v>
      </c>
      <c r="I606" s="6">
        <f t="shared" si="37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32</v>
      </c>
      <c r="S606" t="s">
        <v>2038</v>
      </c>
      <c r="T606" t="s">
        <v>2039</v>
      </c>
    </row>
    <row r="607" spans="1:20" ht="17.399999999999999" x14ac:dyDescent="0.4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s="5">
        <f t="shared" si="36"/>
        <v>187.21212121212122</v>
      </c>
      <c r="G607" t="s">
        <v>19</v>
      </c>
      <c r="H607">
        <v>107</v>
      </c>
      <c r="I607" s="6">
        <f t="shared" si="37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67</v>
      </c>
      <c r="S607" t="s">
        <v>2046</v>
      </c>
      <c r="T607" t="s">
        <v>2047</v>
      </c>
    </row>
    <row r="608" spans="1:20" ht="17.399999999999999" x14ac:dyDescent="0.4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s="5">
        <f t="shared" si="36"/>
        <v>188.38235294117646</v>
      </c>
      <c r="G608" t="s">
        <v>19</v>
      </c>
      <c r="H608">
        <v>160</v>
      </c>
      <c r="I608" s="6">
        <f t="shared" si="37"/>
        <v>40.03125</v>
      </c>
      <c r="J608" t="s">
        <v>39</v>
      </c>
      <c r="K608" t="s">
        <v>40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22</v>
      </c>
      <c r="S608" t="s">
        <v>2034</v>
      </c>
      <c r="T608" t="s">
        <v>2035</v>
      </c>
    </row>
    <row r="609" spans="1:20" ht="17.399999999999999" x14ac:dyDescent="0.4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s="5">
        <f t="shared" si="36"/>
        <v>131.29869186046511</v>
      </c>
      <c r="G609" t="s">
        <v>19</v>
      </c>
      <c r="H609">
        <v>2230</v>
      </c>
      <c r="I609" s="6">
        <f t="shared" si="37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16</v>
      </c>
      <c r="S609" t="s">
        <v>2032</v>
      </c>
      <c r="T609" t="s">
        <v>2033</v>
      </c>
    </row>
    <row r="610" spans="1:20" ht="17.399999999999999" x14ac:dyDescent="0.4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s="5">
        <f t="shared" si="36"/>
        <v>283.97435897435901</v>
      </c>
      <c r="G610" t="s">
        <v>19</v>
      </c>
      <c r="H610">
        <v>316</v>
      </c>
      <c r="I610" s="6">
        <f t="shared" si="37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158</v>
      </c>
      <c r="S610" t="s">
        <v>2034</v>
      </c>
      <c r="T610" t="s">
        <v>2057</v>
      </c>
    </row>
    <row r="611" spans="1:20" ht="17.399999999999999" x14ac:dyDescent="0.4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s="5">
        <f t="shared" si="36"/>
        <v>120.41999999999999</v>
      </c>
      <c r="G611" t="s">
        <v>19</v>
      </c>
      <c r="H611">
        <v>117</v>
      </c>
      <c r="I611" s="6">
        <f t="shared" si="37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473</v>
      </c>
      <c r="S611" t="s">
        <v>2040</v>
      </c>
      <c r="T611" t="s">
        <v>2062</v>
      </c>
    </row>
    <row r="612" spans="1:20" ht="33" x14ac:dyDescent="0.4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s="5">
        <f t="shared" si="36"/>
        <v>419.0560747663551</v>
      </c>
      <c r="G612" t="s">
        <v>19</v>
      </c>
      <c r="H612">
        <v>6406</v>
      </c>
      <c r="I612" s="6">
        <f t="shared" si="37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32</v>
      </c>
      <c r="S612" t="s">
        <v>2038</v>
      </c>
      <c r="T612" t="s">
        <v>2039</v>
      </c>
    </row>
    <row r="613" spans="1:20" ht="17.399999999999999" x14ac:dyDescent="0.4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s="5">
        <f t="shared" si="36"/>
        <v>13.853658536585368</v>
      </c>
      <c r="G613" t="s">
        <v>73</v>
      </c>
      <c r="H613">
        <v>15</v>
      </c>
      <c r="I613" s="6">
        <f t="shared" si="37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32</v>
      </c>
      <c r="S613" t="s">
        <v>2038</v>
      </c>
      <c r="T613" t="s">
        <v>2039</v>
      </c>
    </row>
    <row r="614" spans="1:20" ht="17.399999999999999" x14ac:dyDescent="0.4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s="5">
        <f t="shared" si="36"/>
        <v>139.43548387096774</v>
      </c>
      <c r="G614" t="s">
        <v>19</v>
      </c>
      <c r="H614">
        <v>192</v>
      </c>
      <c r="I614" s="6">
        <f t="shared" si="37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49</v>
      </c>
      <c r="S614" t="s">
        <v>2034</v>
      </c>
      <c r="T614" t="s">
        <v>2042</v>
      </c>
    </row>
    <row r="615" spans="1:20" ht="33" x14ac:dyDescent="0.4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s="5">
        <f t="shared" si="36"/>
        <v>174</v>
      </c>
      <c r="G615" t="s">
        <v>19</v>
      </c>
      <c r="H615">
        <v>26</v>
      </c>
      <c r="I615" s="6">
        <f t="shared" si="37"/>
        <v>73.615384615384613</v>
      </c>
      <c r="J615" t="s">
        <v>14</v>
      </c>
      <c r="K615" t="s">
        <v>15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32</v>
      </c>
      <c r="S615" t="s">
        <v>2038</v>
      </c>
      <c r="T615" t="s">
        <v>2039</v>
      </c>
    </row>
    <row r="616" spans="1:20" ht="33" x14ac:dyDescent="0.4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s="5">
        <f t="shared" si="36"/>
        <v>155.49056603773585</v>
      </c>
      <c r="G616" t="s">
        <v>19</v>
      </c>
      <c r="H616">
        <v>723</v>
      </c>
      <c r="I616" s="6">
        <f t="shared" si="37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32</v>
      </c>
      <c r="S616" t="s">
        <v>2038</v>
      </c>
      <c r="T616" t="s">
        <v>2039</v>
      </c>
    </row>
    <row r="617" spans="1:20" ht="17.399999999999999" x14ac:dyDescent="0.4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s="5">
        <f t="shared" si="36"/>
        <v>170.44705882352943</v>
      </c>
      <c r="G617" t="s">
        <v>19</v>
      </c>
      <c r="H617">
        <v>170</v>
      </c>
      <c r="I617" s="6">
        <f t="shared" si="37"/>
        <v>85.223529411764702</v>
      </c>
      <c r="J617" t="s">
        <v>106</v>
      </c>
      <c r="K617" t="s">
        <v>107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32</v>
      </c>
      <c r="S617" t="s">
        <v>2038</v>
      </c>
      <c r="T617" t="s">
        <v>2039</v>
      </c>
    </row>
    <row r="618" spans="1:20" ht="17.399999999999999" x14ac:dyDescent="0.4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s="5">
        <f t="shared" si="36"/>
        <v>189.515625</v>
      </c>
      <c r="G618" t="s">
        <v>19</v>
      </c>
      <c r="H618">
        <v>238</v>
      </c>
      <c r="I618" s="6">
        <f t="shared" si="37"/>
        <v>50.962184873949582</v>
      </c>
      <c r="J618" t="s">
        <v>39</v>
      </c>
      <c r="K618" t="s">
        <v>40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59</v>
      </c>
      <c r="S618" t="s">
        <v>2034</v>
      </c>
      <c r="T618" t="s">
        <v>2044</v>
      </c>
    </row>
    <row r="619" spans="1:20" ht="17.399999999999999" x14ac:dyDescent="0.4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s="5">
        <f t="shared" si="36"/>
        <v>249.71428571428572</v>
      </c>
      <c r="G619" t="s">
        <v>19</v>
      </c>
      <c r="H619">
        <v>55</v>
      </c>
      <c r="I619" s="6">
        <f t="shared" si="37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32</v>
      </c>
      <c r="S619" t="s">
        <v>2038</v>
      </c>
      <c r="T619" t="s">
        <v>2039</v>
      </c>
    </row>
    <row r="620" spans="1:20" ht="17.399999999999999" x14ac:dyDescent="0.4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s="5">
        <f t="shared" si="36"/>
        <v>48.860523665659613</v>
      </c>
      <c r="G620" t="s">
        <v>13</v>
      </c>
      <c r="H620">
        <v>1198</v>
      </c>
      <c r="I620" s="6">
        <f t="shared" si="37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67</v>
      </c>
      <c r="S620" t="s">
        <v>2046</v>
      </c>
      <c r="T620" t="s">
        <v>2047</v>
      </c>
    </row>
    <row r="621" spans="1:20" ht="17.399999999999999" x14ac:dyDescent="0.4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s="5">
        <f t="shared" si="36"/>
        <v>28.461970393057683</v>
      </c>
      <c r="G621" t="s">
        <v>13</v>
      </c>
      <c r="H621">
        <v>648</v>
      </c>
      <c r="I621" s="6">
        <f t="shared" si="37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32</v>
      </c>
      <c r="S621" t="s">
        <v>2038</v>
      </c>
      <c r="T621" t="s">
        <v>2039</v>
      </c>
    </row>
    <row r="622" spans="1:20" ht="17.399999999999999" x14ac:dyDescent="0.4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s="5">
        <f t="shared" si="36"/>
        <v>268.02325581395348</v>
      </c>
      <c r="G622" t="s">
        <v>19</v>
      </c>
      <c r="H622">
        <v>128</v>
      </c>
      <c r="I622" s="6">
        <f t="shared" si="37"/>
        <v>90.0390625</v>
      </c>
      <c r="J622" t="s">
        <v>25</v>
      </c>
      <c r="K622" t="s">
        <v>26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121</v>
      </c>
      <c r="S622" t="s">
        <v>2053</v>
      </c>
      <c r="T622" t="s">
        <v>2054</v>
      </c>
    </row>
    <row r="623" spans="1:20" ht="17.399999999999999" x14ac:dyDescent="0.4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s="5">
        <f t="shared" si="36"/>
        <v>619.80078125</v>
      </c>
      <c r="G623" t="s">
        <v>19</v>
      </c>
      <c r="H623">
        <v>2144</v>
      </c>
      <c r="I623" s="6">
        <f t="shared" si="37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32</v>
      </c>
      <c r="S623" t="s">
        <v>2038</v>
      </c>
      <c r="T623" t="s">
        <v>2039</v>
      </c>
    </row>
    <row r="624" spans="1:20" ht="17.399999999999999" x14ac:dyDescent="0.4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s="5">
        <f t="shared" si="36"/>
        <v>3.1301587301587301</v>
      </c>
      <c r="G624" t="s">
        <v>13</v>
      </c>
      <c r="H624">
        <v>64</v>
      </c>
      <c r="I624" s="6">
        <f t="shared" si="37"/>
        <v>92.4375</v>
      </c>
      <c r="J624" t="s">
        <v>20</v>
      </c>
      <c r="K624" t="s">
        <v>21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59</v>
      </c>
      <c r="S624" t="s">
        <v>2034</v>
      </c>
      <c r="T624" t="s">
        <v>2044</v>
      </c>
    </row>
    <row r="625" spans="1:20" ht="17.399999999999999" x14ac:dyDescent="0.4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s="5">
        <f t="shared" si="36"/>
        <v>159.92152704135739</v>
      </c>
      <c r="G625" t="s">
        <v>19</v>
      </c>
      <c r="H625">
        <v>2693</v>
      </c>
      <c r="I625" s="6">
        <f t="shared" si="37"/>
        <v>55.999257333828446</v>
      </c>
      <c r="J625" t="s">
        <v>39</v>
      </c>
      <c r="K625" t="s">
        <v>40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32</v>
      </c>
      <c r="S625" t="s">
        <v>2038</v>
      </c>
      <c r="T625" t="s">
        <v>2039</v>
      </c>
    </row>
    <row r="626" spans="1:20" ht="17.399999999999999" x14ac:dyDescent="0.4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s="5">
        <f t="shared" si="36"/>
        <v>279.39215686274508</v>
      </c>
      <c r="G626" t="s">
        <v>19</v>
      </c>
      <c r="H626">
        <v>432</v>
      </c>
      <c r="I626" s="6">
        <f t="shared" si="37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121</v>
      </c>
      <c r="S626" t="s">
        <v>2053</v>
      </c>
      <c r="T626" t="s">
        <v>2054</v>
      </c>
    </row>
    <row r="627" spans="1:20" ht="33" x14ac:dyDescent="0.4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s="5">
        <f t="shared" si="36"/>
        <v>77.373333333333335</v>
      </c>
      <c r="G627" t="s">
        <v>13</v>
      </c>
      <c r="H627">
        <v>62</v>
      </c>
      <c r="I627" s="6">
        <f t="shared" si="37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32</v>
      </c>
      <c r="S627" t="s">
        <v>2038</v>
      </c>
      <c r="T627" t="s">
        <v>2039</v>
      </c>
    </row>
    <row r="628" spans="1:20" ht="33" x14ac:dyDescent="0.4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s="5">
        <f t="shared" si="36"/>
        <v>206.32812500000003</v>
      </c>
      <c r="G628" t="s">
        <v>19</v>
      </c>
      <c r="H628">
        <v>189</v>
      </c>
      <c r="I628" s="6">
        <f t="shared" si="37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32</v>
      </c>
      <c r="S628" t="s">
        <v>2038</v>
      </c>
      <c r="T628" t="s">
        <v>2039</v>
      </c>
    </row>
    <row r="629" spans="1:20" ht="17.399999999999999" x14ac:dyDescent="0.4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s="5">
        <f t="shared" si="36"/>
        <v>694.25</v>
      </c>
      <c r="G629" t="s">
        <v>19</v>
      </c>
      <c r="H629">
        <v>154</v>
      </c>
      <c r="I629" s="6">
        <f t="shared" si="37"/>
        <v>72.129870129870127</v>
      </c>
      <c r="J629" t="s">
        <v>39</v>
      </c>
      <c r="K629" t="s">
        <v>40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16</v>
      </c>
      <c r="S629" t="s">
        <v>2032</v>
      </c>
      <c r="T629" t="s">
        <v>2033</v>
      </c>
    </row>
    <row r="630" spans="1:20" ht="17.399999999999999" x14ac:dyDescent="0.4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s="5">
        <f t="shared" si="36"/>
        <v>151.78947368421052</v>
      </c>
      <c r="G630" t="s">
        <v>19</v>
      </c>
      <c r="H630">
        <v>96</v>
      </c>
      <c r="I630" s="6">
        <f t="shared" si="37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59</v>
      </c>
      <c r="S630" t="s">
        <v>2034</v>
      </c>
      <c r="T630" t="s">
        <v>2044</v>
      </c>
    </row>
    <row r="631" spans="1:20" ht="17.399999999999999" x14ac:dyDescent="0.4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s="5">
        <f t="shared" si="36"/>
        <v>64.58207217694995</v>
      </c>
      <c r="G631" t="s">
        <v>13</v>
      </c>
      <c r="H631">
        <v>750</v>
      </c>
      <c r="I631" s="6">
        <f t="shared" si="37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32</v>
      </c>
      <c r="S631" t="s">
        <v>2038</v>
      </c>
      <c r="T631" t="s">
        <v>2039</v>
      </c>
    </row>
    <row r="632" spans="1:20" ht="17.399999999999999" x14ac:dyDescent="0.4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s="5">
        <f t="shared" si="36"/>
        <v>62.873684210526314</v>
      </c>
      <c r="G632" t="s">
        <v>73</v>
      </c>
      <c r="H632">
        <v>87</v>
      </c>
      <c r="I632" s="6">
        <f t="shared" si="37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32</v>
      </c>
      <c r="S632" t="s">
        <v>2038</v>
      </c>
      <c r="T632" t="s">
        <v>2039</v>
      </c>
    </row>
    <row r="633" spans="1:20" ht="17.399999999999999" x14ac:dyDescent="0.4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s="5">
        <f t="shared" si="36"/>
        <v>310.39864864864865</v>
      </c>
      <c r="G633" t="s">
        <v>19</v>
      </c>
      <c r="H633">
        <v>3063</v>
      </c>
      <c r="I633" s="6">
        <f t="shared" si="37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32</v>
      </c>
      <c r="S633" t="s">
        <v>2038</v>
      </c>
      <c r="T633" t="s">
        <v>2039</v>
      </c>
    </row>
    <row r="634" spans="1:20" ht="17.399999999999999" x14ac:dyDescent="0.4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s="5">
        <f t="shared" si="36"/>
        <v>42.859916782246884</v>
      </c>
      <c r="G634" t="s">
        <v>46</v>
      </c>
      <c r="H634">
        <v>278</v>
      </c>
      <c r="I634" s="6">
        <f t="shared" si="37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32</v>
      </c>
      <c r="S634" t="s">
        <v>2038</v>
      </c>
      <c r="T634" t="s">
        <v>2039</v>
      </c>
    </row>
    <row r="635" spans="1:20" ht="33" x14ac:dyDescent="0.4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s="5">
        <f t="shared" si="36"/>
        <v>83.119402985074629</v>
      </c>
      <c r="G635" t="s">
        <v>13</v>
      </c>
      <c r="H635">
        <v>105</v>
      </c>
      <c r="I635" s="6">
        <f t="shared" si="37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70</v>
      </c>
      <c r="S635" t="s">
        <v>2040</v>
      </c>
      <c r="T635" t="s">
        <v>2048</v>
      </c>
    </row>
    <row r="636" spans="1:20" ht="17.399999999999999" x14ac:dyDescent="0.4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s="5">
        <f t="shared" si="36"/>
        <v>78.531302876480552</v>
      </c>
      <c r="G636" t="s">
        <v>73</v>
      </c>
      <c r="H636">
        <v>1658</v>
      </c>
      <c r="I636" s="6">
        <f t="shared" si="37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268</v>
      </c>
      <c r="S636" t="s">
        <v>2040</v>
      </c>
      <c r="T636" t="s">
        <v>2059</v>
      </c>
    </row>
    <row r="637" spans="1:20" ht="17.399999999999999" x14ac:dyDescent="0.4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s="5">
        <f t="shared" si="36"/>
        <v>114.09352517985612</v>
      </c>
      <c r="G637" t="s">
        <v>19</v>
      </c>
      <c r="H637">
        <v>2266</v>
      </c>
      <c r="I637" s="6">
        <f t="shared" si="37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268</v>
      </c>
      <c r="S637" t="s">
        <v>2040</v>
      </c>
      <c r="T637" t="s">
        <v>2059</v>
      </c>
    </row>
    <row r="638" spans="1:20" ht="17.399999999999999" x14ac:dyDescent="0.4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s="5">
        <f t="shared" si="36"/>
        <v>64.537683358624179</v>
      </c>
      <c r="G638" t="s">
        <v>13</v>
      </c>
      <c r="H638">
        <v>2604</v>
      </c>
      <c r="I638" s="6">
        <f t="shared" si="37"/>
        <v>48.998079877112133</v>
      </c>
      <c r="J638" t="s">
        <v>35</v>
      </c>
      <c r="K638" t="s">
        <v>36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70</v>
      </c>
      <c r="S638" t="s">
        <v>2040</v>
      </c>
      <c r="T638" t="s">
        <v>2048</v>
      </c>
    </row>
    <row r="639" spans="1:20" ht="17.399999999999999" x14ac:dyDescent="0.4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s="5">
        <f t="shared" si="36"/>
        <v>79.411764705882348</v>
      </c>
      <c r="G639" t="s">
        <v>13</v>
      </c>
      <c r="H639">
        <v>65</v>
      </c>
      <c r="I639" s="6">
        <f t="shared" si="37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32</v>
      </c>
      <c r="S639" t="s">
        <v>2038</v>
      </c>
      <c r="T639" t="s">
        <v>2039</v>
      </c>
    </row>
    <row r="640" spans="1:20" ht="17.399999999999999" x14ac:dyDescent="0.4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s="5">
        <f t="shared" si="36"/>
        <v>11.419117647058824</v>
      </c>
      <c r="G640" t="s">
        <v>13</v>
      </c>
      <c r="H640">
        <v>94</v>
      </c>
      <c r="I640" s="6">
        <f t="shared" si="37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32</v>
      </c>
      <c r="S640" t="s">
        <v>2038</v>
      </c>
      <c r="T640" t="s">
        <v>2039</v>
      </c>
    </row>
    <row r="641" spans="1:20" ht="17.399999999999999" x14ac:dyDescent="0.4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s="5">
        <f t="shared" si="36"/>
        <v>56.186046511627907</v>
      </c>
      <c r="G641" t="s">
        <v>46</v>
      </c>
      <c r="H641">
        <v>45</v>
      </c>
      <c r="I641" s="6">
        <f t="shared" si="37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52</v>
      </c>
      <c r="S641" t="s">
        <v>2040</v>
      </c>
      <c r="T641" t="s">
        <v>2043</v>
      </c>
    </row>
    <row r="642" spans="1:20" ht="17.399999999999999" x14ac:dyDescent="0.4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s="5">
        <f t="shared" si="36"/>
        <v>16.501669449081803</v>
      </c>
      <c r="G642" t="s">
        <v>13</v>
      </c>
      <c r="H642">
        <v>257</v>
      </c>
      <c r="I642" s="6">
        <f t="shared" si="37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32</v>
      </c>
      <c r="S642" t="s">
        <v>2038</v>
      </c>
      <c r="T642" t="s">
        <v>2039</v>
      </c>
    </row>
    <row r="643" spans="1:20" ht="33" x14ac:dyDescent="0.4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19</v>
      </c>
      <c r="H643">
        <v>194</v>
      </c>
      <c r="I643" s="6">
        <f t="shared" ref="I643:I706" si="41">E643/H643</f>
        <v>58.128865979381445</v>
      </c>
      <c r="J643" t="s">
        <v>97</v>
      </c>
      <c r="K643" t="s">
        <v>98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32</v>
      </c>
      <c r="S643" t="s">
        <v>2038</v>
      </c>
      <c r="T643" t="s">
        <v>2039</v>
      </c>
    </row>
    <row r="644" spans="1:20" ht="17.399999999999999" x14ac:dyDescent="0.4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s="5">
        <f t="shared" si="40"/>
        <v>145.45652173913044</v>
      </c>
      <c r="G644" t="s">
        <v>19</v>
      </c>
      <c r="H644">
        <v>129</v>
      </c>
      <c r="I644" s="6">
        <f t="shared" si="41"/>
        <v>103.73643410852713</v>
      </c>
      <c r="J644" t="s">
        <v>14</v>
      </c>
      <c r="K644" t="s">
        <v>15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64</v>
      </c>
      <c r="S644" t="s">
        <v>2036</v>
      </c>
      <c r="T644" t="s">
        <v>2045</v>
      </c>
    </row>
    <row r="645" spans="1:20" ht="17.399999999999999" x14ac:dyDescent="0.4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s="5">
        <f t="shared" si="40"/>
        <v>221.38255033557047</v>
      </c>
      <c r="G645" t="s">
        <v>19</v>
      </c>
      <c r="H645">
        <v>375</v>
      </c>
      <c r="I645" s="6">
        <f t="shared" si="4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32</v>
      </c>
      <c r="S645" t="s">
        <v>2038</v>
      </c>
      <c r="T645" t="s">
        <v>2039</v>
      </c>
    </row>
    <row r="646" spans="1:20" ht="17.399999999999999" x14ac:dyDescent="0.4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s="5">
        <f t="shared" si="40"/>
        <v>48.396694214876035</v>
      </c>
      <c r="G646" t="s">
        <v>13</v>
      </c>
      <c r="H646">
        <v>2928</v>
      </c>
      <c r="I646" s="6">
        <f t="shared" si="41"/>
        <v>28</v>
      </c>
      <c r="J646" t="s">
        <v>14</v>
      </c>
      <c r="K646" t="s">
        <v>15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32</v>
      </c>
      <c r="S646" t="s">
        <v>2038</v>
      </c>
      <c r="T646" t="s">
        <v>2039</v>
      </c>
    </row>
    <row r="647" spans="1:20" ht="17.399999999999999" x14ac:dyDescent="0.4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s="5">
        <f t="shared" si="40"/>
        <v>92.911504424778755</v>
      </c>
      <c r="G647" t="s">
        <v>13</v>
      </c>
      <c r="H647">
        <v>4697</v>
      </c>
      <c r="I647" s="6">
        <f t="shared" si="4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22</v>
      </c>
      <c r="S647" t="s">
        <v>2034</v>
      </c>
      <c r="T647" t="s">
        <v>2035</v>
      </c>
    </row>
    <row r="648" spans="1:20" ht="17.399999999999999" x14ac:dyDescent="0.4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s="5">
        <f t="shared" si="40"/>
        <v>88.599797365754824</v>
      </c>
      <c r="G648" t="s">
        <v>13</v>
      </c>
      <c r="H648">
        <v>2915</v>
      </c>
      <c r="I648" s="6">
        <f t="shared" si="4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88</v>
      </c>
      <c r="S648" t="s">
        <v>2049</v>
      </c>
      <c r="T648" t="s">
        <v>2050</v>
      </c>
    </row>
    <row r="649" spans="1:20" ht="17.399999999999999" x14ac:dyDescent="0.4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s="5">
        <f t="shared" si="40"/>
        <v>41.4</v>
      </c>
      <c r="G649" t="s">
        <v>13</v>
      </c>
      <c r="H649">
        <v>18</v>
      </c>
      <c r="I649" s="6">
        <f t="shared" si="41"/>
        <v>103.5</v>
      </c>
      <c r="J649" t="s">
        <v>20</v>
      </c>
      <c r="K649" t="s">
        <v>21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205</v>
      </c>
      <c r="S649" t="s">
        <v>2046</v>
      </c>
      <c r="T649" t="s">
        <v>2058</v>
      </c>
    </row>
    <row r="650" spans="1:20" ht="17.399999999999999" x14ac:dyDescent="0.4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s="5">
        <f t="shared" si="40"/>
        <v>63.056795131845846</v>
      </c>
      <c r="G650" t="s">
        <v>73</v>
      </c>
      <c r="H650">
        <v>723</v>
      </c>
      <c r="I650" s="6">
        <f t="shared" si="4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16</v>
      </c>
      <c r="S650" t="s">
        <v>2032</v>
      </c>
      <c r="T650" t="s">
        <v>2033</v>
      </c>
    </row>
    <row r="651" spans="1:20" ht="17.399999999999999" x14ac:dyDescent="0.4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s="5">
        <f t="shared" si="40"/>
        <v>48.482333607230892</v>
      </c>
      <c r="G651" t="s">
        <v>13</v>
      </c>
      <c r="H651">
        <v>602</v>
      </c>
      <c r="I651" s="6">
        <f t="shared" si="41"/>
        <v>98.011627906976742</v>
      </c>
      <c r="J651" t="s">
        <v>97</v>
      </c>
      <c r="K651" t="s">
        <v>98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32</v>
      </c>
      <c r="S651" t="s">
        <v>2038</v>
      </c>
      <c r="T651" t="s">
        <v>2039</v>
      </c>
    </row>
    <row r="652" spans="1:20" ht="17.399999999999999" x14ac:dyDescent="0.4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s="5">
        <f t="shared" si="40"/>
        <v>2</v>
      </c>
      <c r="G652" t="s">
        <v>13</v>
      </c>
      <c r="H652">
        <v>1</v>
      </c>
      <c r="I652" s="6">
        <f t="shared" si="41"/>
        <v>2</v>
      </c>
      <c r="J652" t="s">
        <v>20</v>
      </c>
      <c r="K652" t="s">
        <v>21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158</v>
      </c>
      <c r="S652" t="s">
        <v>2034</v>
      </c>
      <c r="T652" t="s">
        <v>2057</v>
      </c>
    </row>
    <row r="653" spans="1:20" ht="17.399999999999999" x14ac:dyDescent="0.4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s="5">
        <f t="shared" si="40"/>
        <v>88.47941026944585</v>
      </c>
      <c r="G653" t="s">
        <v>13</v>
      </c>
      <c r="H653">
        <v>3868</v>
      </c>
      <c r="I653" s="6">
        <f t="shared" si="41"/>
        <v>44.994570837642193</v>
      </c>
      <c r="J653" t="s">
        <v>106</v>
      </c>
      <c r="K653" t="s">
        <v>107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99</v>
      </c>
      <c r="S653" t="s">
        <v>2040</v>
      </c>
      <c r="T653" t="s">
        <v>2051</v>
      </c>
    </row>
    <row r="654" spans="1:20" ht="17.399999999999999" x14ac:dyDescent="0.4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s="5">
        <f t="shared" si="40"/>
        <v>126.84</v>
      </c>
      <c r="G654" t="s">
        <v>19</v>
      </c>
      <c r="H654">
        <v>409</v>
      </c>
      <c r="I654" s="6">
        <f t="shared" si="4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27</v>
      </c>
      <c r="S654" t="s">
        <v>2036</v>
      </c>
      <c r="T654" t="s">
        <v>2037</v>
      </c>
    </row>
    <row r="655" spans="1:20" ht="33" x14ac:dyDescent="0.4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s="5">
        <f t="shared" si="40"/>
        <v>2338.833333333333</v>
      </c>
      <c r="G655" t="s">
        <v>19</v>
      </c>
      <c r="H655">
        <v>234</v>
      </c>
      <c r="I655" s="6">
        <f t="shared" si="4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27</v>
      </c>
      <c r="S655" t="s">
        <v>2036</v>
      </c>
      <c r="T655" t="s">
        <v>2037</v>
      </c>
    </row>
    <row r="656" spans="1:20" ht="17.399999999999999" x14ac:dyDescent="0.4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s="5">
        <f t="shared" si="40"/>
        <v>508.38857142857148</v>
      </c>
      <c r="G656" t="s">
        <v>19</v>
      </c>
      <c r="H656">
        <v>3016</v>
      </c>
      <c r="I656" s="6">
        <f t="shared" si="4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147</v>
      </c>
      <c r="S656" t="s">
        <v>2034</v>
      </c>
      <c r="T656" t="s">
        <v>2056</v>
      </c>
    </row>
    <row r="657" spans="1:20" ht="17.399999999999999" x14ac:dyDescent="0.4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s="5">
        <f t="shared" si="40"/>
        <v>191.47826086956522</v>
      </c>
      <c r="G657" t="s">
        <v>19</v>
      </c>
      <c r="H657">
        <v>264</v>
      </c>
      <c r="I657" s="6">
        <f t="shared" si="4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121</v>
      </c>
      <c r="S657" t="s">
        <v>2053</v>
      </c>
      <c r="T657" t="s">
        <v>2054</v>
      </c>
    </row>
    <row r="658" spans="1:20" ht="33" x14ac:dyDescent="0.4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s="5">
        <f t="shared" si="40"/>
        <v>42.127533783783782</v>
      </c>
      <c r="G658" t="s">
        <v>13</v>
      </c>
      <c r="H658">
        <v>504</v>
      </c>
      <c r="I658" s="6">
        <f t="shared" si="41"/>
        <v>98.966269841269835</v>
      </c>
      <c r="J658" t="s">
        <v>25</v>
      </c>
      <c r="K658" t="s">
        <v>26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16</v>
      </c>
      <c r="S658" t="s">
        <v>2032</v>
      </c>
      <c r="T658" t="s">
        <v>2033</v>
      </c>
    </row>
    <row r="659" spans="1:20" ht="17.399999999999999" x14ac:dyDescent="0.4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s="5">
        <f t="shared" si="40"/>
        <v>8.24</v>
      </c>
      <c r="G659" t="s">
        <v>13</v>
      </c>
      <c r="H659">
        <v>14</v>
      </c>
      <c r="I659" s="6">
        <f t="shared" si="4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473</v>
      </c>
      <c r="S659" t="s">
        <v>2040</v>
      </c>
      <c r="T659" t="s">
        <v>2062</v>
      </c>
    </row>
    <row r="660" spans="1:20" ht="17.399999999999999" x14ac:dyDescent="0.4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s="5">
        <f t="shared" si="40"/>
        <v>60.064638783269963</v>
      </c>
      <c r="G660" t="s">
        <v>73</v>
      </c>
      <c r="H660">
        <v>390</v>
      </c>
      <c r="I660" s="6">
        <f t="shared" si="4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22</v>
      </c>
      <c r="S660" t="s">
        <v>2034</v>
      </c>
      <c r="T660" t="s">
        <v>2035</v>
      </c>
    </row>
    <row r="661" spans="1:20" ht="17.399999999999999" x14ac:dyDescent="0.4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s="5">
        <f t="shared" si="40"/>
        <v>47.232808616404313</v>
      </c>
      <c r="G661" t="s">
        <v>13</v>
      </c>
      <c r="H661">
        <v>750</v>
      </c>
      <c r="I661" s="6">
        <f t="shared" si="41"/>
        <v>76.013333333333335</v>
      </c>
      <c r="J661" t="s">
        <v>39</v>
      </c>
      <c r="K661" t="s">
        <v>40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41</v>
      </c>
      <c r="S661" t="s">
        <v>2040</v>
      </c>
      <c r="T661" t="s">
        <v>2041</v>
      </c>
    </row>
    <row r="662" spans="1:20" ht="17.399999999999999" x14ac:dyDescent="0.4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s="5">
        <f t="shared" si="40"/>
        <v>81.736263736263737</v>
      </c>
      <c r="G662" t="s">
        <v>13</v>
      </c>
      <c r="H662">
        <v>77</v>
      </c>
      <c r="I662" s="6">
        <f t="shared" si="4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32</v>
      </c>
      <c r="S662" t="s">
        <v>2038</v>
      </c>
      <c r="T662" t="s">
        <v>2039</v>
      </c>
    </row>
    <row r="663" spans="1:20" ht="17.399999999999999" x14ac:dyDescent="0.4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s="5">
        <f t="shared" si="40"/>
        <v>54.187265917603</v>
      </c>
      <c r="G663" t="s">
        <v>13</v>
      </c>
      <c r="H663">
        <v>752</v>
      </c>
      <c r="I663" s="6">
        <f t="shared" si="41"/>
        <v>76.957446808510639</v>
      </c>
      <c r="J663" t="s">
        <v>35</v>
      </c>
      <c r="K663" t="s">
        <v>36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158</v>
      </c>
      <c r="S663" t="s">
        <v>2034</v>
      </c>
      <c r="T663" t="s">
        <v>2057</v>
      </c>
    </row>
    <row r="664" spans="1:20" ht="17.399999999999999" x14ac:dyDescent="0.4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s="5">
        <f t="shared" si="40"/>
        <v>97.868131868131869</v>
      </c>
      <c r="G664" t="s">
        <v>13</v>
      </c>
      <c r="H664">
        <v>131</v>
      </c>
      <c r="I664" s="6">
        <f t="shared" si="4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32</v>
      </c>
      <c r="S664" t="s">
        <v>2038</v>
      </c>
      <c r="T664" t="s">
        <v>2039</v>
      </c>
    </row>
    <row r="665" spans="1:20" ht="17.399999999999999" x14ac:dyDescent="0.4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s="5">
        <f t="shared" si="40"/>
        <v>77.239999999999995</v>
      </c>
      <c r="G665" t="s">
        <v>13</v>
      </c>
      <c r="H665">
        <v>87</v>
      </c>
      <c r="I665" s="6">
        <f t="shared" si="4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32</v>
      </c>
      <c r="S665" t="s">
        <v>2038</v>
      </c>
      <c r="T665" t="s">
        <v>2039</v>
      </c>
    </row>
    <row r="666" spans="1:20" ht="17.399999999999999" x14ac:dyDescent="0.4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s="5">
        <f t="shared" si="40"/>
        <v>33.464735516372798</v>
      </c>
      <c r="G666" t="s">
        <v>13</v>
      </c>
      <c r="H666">
        <v>1063</v>
      </c>
      <c r="I666" s="6">
        <f t="shared" si="4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158</v>
      </c>
      <c r="S666" t="s">
        <v>2034</v>
      </c>
      <c r="T666" t="s">
        <v>2057</v>
      </c>
    </row>
    <row r="667" spans="1:20" ht="17.399999999999999" x14ac:dyDescent="0.4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s="5">
        <f t="shared" si="40"/>
        <v>239.58823529411765</v>
      </c>
      <c r="G667" t="s">
        <v>19</v>
      </c>
      <c r="H667">
        <v>272</v>
      </c>
      <c r="I667" s="6">
        <f t="shared" si="4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41</v>
      </c>
      <c r="S667" t="s">
        <v>2040</v>
      </c>
      <c r="T667" t="s">
        <v>2041</v>
      </c>
    </row>
    <row r="668" spans="1:20" ht="17.399999999999999" x14ac:dyDescent="0.4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s="5">
        <f t="shared" si="40"/>
        <v>64.032258064516128</v>
      </c>
      <c r="G668" t="s">
        <v>73</v>
      </c>
      <c r="H668">
        <v>25</v>
      </c>
      <c r="I668" s="6">
        <f t="shared" si="4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32</v>
      </c>
      <c r="S668" t="s">
        <v>2038</v>
      </c>
      <c r="T668" t="s">
        <v>2039</v>
      </c>
    </row>
    <row r="669" spans="1:20" ht="33" x14ac:dyDescent="0.4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s="5">
        <f t="shared" si="40"/>
        <v>176.15942028985506</v>
      </c>
      <c r="G669" t="s">
        <v>19</v>
      </c>
      <c r="H669">
        <v>419</v>
      </c>
      <c r="I669" s="6">
        <f t="shared" si="4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1028</v>
      </c>
      <c r="S669" t="s">
        <v>2063</v>
      </c>
      <c r="T669" t="s">
        <v>2064</v>
      </c>
    </row>
    <row r="670" spans="1:20" ht="33" x14ac:dyDescent="0.4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s="5">
        <f t="shared" si="40"/>
        <v>20.33818181818182</v>
      </c>
      <c r="G670" t="s">
        <v>13</v>
      </c>
      <c r="H670">
        <v>76</v>
      </c>
      <c r="I670" s="6">
        <f t="shared" si="4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32</v>
      </c>
      <c r="S670" t="s">
        <v>2038</v>
      </c>
      <c r="T670" t="s">
        <v>2039</v>
      </c>
    </row>
    <row r="671" spans="1:20" ht="17.399999999999999" x14ac:dyDescent="0.4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s="5">
        <f t="shared" si="40"/>
        <v>358.64754098360658</v>
      </c>
      <c r="G671" t="s">
        <v>19</v>
      </c>
      <c r="H671">
        <v>1621</v>
      </c>
      <c r="I671" s="6">
        <f t="shared" si="41"/>
        <v>107.97038864898211</v>
      </c>
      <c r="J671" t="s">
        <v>106</v>
      </c>
      <c r="K671" t="s">
        <v>107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32</v>
      </c>
      <c r="S671" t="s">
        <v>2038</v>
      </c>
      <c r="T671" t="s">
        <v>2039</v>
      </c>
    </row>
    <row r="672" spans="1:20" ht="33" x14ac:dyDescent="0.4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s="5">
        <f t="shared" si="40"/>
        <v>468.85802469135803</v>
      </c>
      <c r="G672" t="s">
        <v>19</v>
      </c>
      <c r="H672">
        <v>1101</v>
      </c>
      <c r="I672" s="6">
        <f t="shared" si="4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59</v>
      </c>
      <c r="S672" t="s">
        <v>2034</v>
      </c>
      <c r="T672" t="s">
        <v>2044</v>
      </c>
    </row>
    <row r="673" spans="1:20" ht="33" x14ac:dyDescent="0.4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s="5">
        <f t="shared" si="40"/>
        <v>122.05635245901641</v>
      </c>
      <c r="G673" t="s">
        <v>19</v>
      </c>
      <c r="H673">
        <v>1073</v>
      </c>
      <c r="I673" s="6">
        <f t="shared" si="4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32</v>
      </c>
      <c r="S673" t="s">
        <v>2038</v>
      </c>
      <c r="T673" t="s">
        <v>2039</v>
      </c>
    </row>
    <row r="674" spans="1:20" ht="17.399999999999999" x14ac:dyDescent="0.4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s="5">
        <f t="shared" si="40"/>
        <v>55.931783729156137</v>
      </c>
      <c r="G674" t="s">
        <v>13</v>
      </c>
      <c r="H674">
        <v>4428</v>
      </c>
      <c r="I674" s="6">
        <f t="shared" si="41"/>
        <v>24.997515808491418</v>
      </c>
      <c r="J674" t="s">
        <v>25</v>
      </c>
      <c r="K674" t="s">
        <v>26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32</v>
      </c>
      <c r="S674" t="s">
        <v>2038</v>
      </c>
      <c r="T674" t="s">
        <v>2039</v>
      </c>
    </row>
    <row r="675" spans="1:20" ht="17.399999999999999" x14ac:dyDescent="0.4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s="5">
        <f t="shared" si="40"/>
        <v>43.660714285714285</v>
      </c>
      <c r="G675" t="s">
        <v>13</v>
      </c>
      <c r="H675">
        <v>58</v>
      </c>
      <c r="I675" s="6">
        <f t="shared" si="41"/>
        <v>42.155172413793103</v>
      </c>
      <c r="J675" t="s">
        <v>106</v>
      </c>
      <c r="K675" t="s">
        <v>107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59</v>
      </c>
      <c r="S675" t="s">
        <v>2034</v>
      </c>
      <c r="T675" t="s">
        <v>2044</v>
      </c>
    </row>
    <row r="676" spans="1:20" ht="17.399999999999999" x14ac:dyDescent="0.4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s="5">
        <f t="shared" si="40"/>
        <v>33.53837141183363</v>
      </c>
      <c r="G676" t="s">
        <v>73</v>
      </c>
      <c r="H676">
        <v>1218</v>
      </c>
      <c r="I676" s="6">
        <f t="shared" si="4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121</v>
      </c>
      <c r="S676" t="s">
        <v>2053</v>
      </c>
      <c r="T676" t="s">
        <v>2054</v>
      </c>
    </row>
    <row r="677" spans="1:20" ht="17.399999999999999" x14ac:dyDescent="0.4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s="5">
        <f t="shared" si="40"/>
        <v>122.97938144329896</v>
      </c>
      <c r="G677" t="s">
        <v>19</v>
      </c>
      <c r="H677">
        <v>331</v>
      </c>
      <c r="I677" s="6">
        <f t="shared" si="4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1028</v>
      </c>
      <c r="S677" t="s">
        <v>2063</v>
      </c>
      <c r="T677" t="s">
        <v>2064</v>
      </c>
    </row>
    <row r="678" spans="1:20" ht="17.399999999999999" x14ac:dyDescent="0.4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s="5">
        <f t="shared" si="40"/>
        <v>189.74959871589084</v>
      </c>
      <c r="G678" t="s">
        <v>19</v>
      </c>
      <c r="H678">
        <v>1170</v>
      </c>
      <c r="I678" s="6">
        <f t="shared" si="4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121</v>
      </c>
      <c r="S678" t="s">
        <v>2053</v>
      </c>
      <c r="T678" t="s">
        <v>2054</v>
      </c>
    </row>
    <row r="679" spans="1:20" ht="17.399999999999999" x14ac:dyDescent="0.4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s="5">
        <f t="shared" si="40"/>
        <v>83.622641509433961</v>
      </c>
      <c r="G679" t="s">
        <v>13</v>
      </c>
      <c r="H679">
        <v>111</v>
      </c>
      <c r="I679" s="6">
        <f t="shared" si="4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118</v>
      </c>
      <c r="S679" t="s">
        <v>2046</v>
      </c>
      <c r="T679" t="s">
        <v>2052</v>
      </c>
    </row>
    <row r="680" spans="1:20" ht="17.399999999999999" x14ac:dyDescent="0.4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s="5">
        <f t="shared" si="40"/>
        <v>17.968844221105527</v>
      </c>
      <c r="G680" t="s">
        <v>73</v>
      </c>
      <c r="H680">
        <v>215</v>
      </c>
      <c r="I680" s="6">
        <f t="shared" si="4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52</v>
      </c>
      <c r="S680" t="s">
        <v>2040</v>
      </c>
      <c r="T680" t="s">
        <v>2043</v>
      </c>
    </row>
    <row r="681" spans="1:20" ht="17.399999999999999" x14ac:dyDescent="0.4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s="5">
        <f t="shared" si="40"/>
        <v>1036.5</v>
      </c>
      <c r="G681" t="s">
        <v>19</v>
      </c>
      <c r="H681">
        <v>363</v>
      </c>
      <c r="I681" s="6">
        <f t="shared" si="4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16</v>
      </c>
      <c r="S681" t="s">
        <v>2032</v>
      </c>
      <c r="T681" t="s">
        <v>2033</v>
      </c>
    </row>
    <row r="682" spans="1:20" ht="33" x14ac:dyDescent="0.4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s="5">
        <f t="shared" si="40"/>
        <v>97.405219780219781</v>
      </c>
      <c r="G682" t="s">
        <v>13</v>
      </c>
      <c r="H682">
        <v>2955</v>
      </c>
      <c r="I682" s="6">
        <f t="shared" si="4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291</v>
      </c>
      <c r="S682" t="s">
        <v>2049</v>
      </c>
      <c r="T682" t="s">
        <v>2060</v>
      </c>
    </row>
    <row r="683" spans="1:20" ht="33" x14ac:dyDescent="0.4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s="5">
        <f t="shared" si="40"/>
        <v>86.386203150461711</v>
      </c>
      <c r="G683" t="s">
        <v>13</v>
      </c>
      <c r="H683">
        <v>1657</v>
      </c>
      <c r="I683" s="6">
        <f t="shared" si="4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32</v>
      </c>
      <c r="S683" t="s">
        <v>2038</v>
      </c>
      <c r="T683" t="s">
        <v>2039</v>
      </c>
    </row>
    <row r="684" spans="1:20" ht="17.399999999999999" x14ac:dyDescent="0.4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s="5">
        <f t="shared" si="40"/>
        <v>150.16666666666666</v>
      </c>
      <c r="G684" t="s">
        <v>19</v>
      </c>
      <c r="H684">
        <v>103</v>
      </c>
      <c r="I684" s="6">
        <f t="shared" si="4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32</v>
      </c>
      <c r="S684" t="s">
        <v>2038</v>
      </c>
      <c r="T684" t="s">
        <v>2039</v>
      </c>
    </row>
    <row r="685" spans="1:20" ht="17.399999999999999" x14ac:dyDescent="0.4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s="5">
        <f t="shared" si="40"/>
        <v>358.43478260869563</v>
      </c>
      <c r="G685" t="s">
        <v>19</v>
      </c>
      <c r="H685">
        <v>147</v>
      </c>
      <c r="I685" s="6">
        <f t="shared" si="4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32</v>
      </c>
      <c r="S685" t="s">
        <v>2038</v>
      </c>
      <c r="T685" t="s">
        <v>2039</v>
      </c>
    </row>
    <row r="686" spans="1:20" ht="17.399999999999999" x14ac:dyDescent="0.4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s="5">
        <f t="shared" si="40"/>
        <v>542.85714285714289</v>
      </c>
      <c r="G686" t="s">
        <v>19</v>
      </c>
      <c r="H686">
        <v>110</v>
      </c>
      <c r="I686" s="6">
        <f t="shared" si="41"/>
        <v>69.090909090909093</v>
      </c>
      <c r="J686" t="s">
        <v>14</v>
      </c>
      <c r="K686" t="s">
        <v>15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67</v>
      </c>
      <c r="S686" t="s">
        <v>2046</v>
      </c>
      <c r="T686" t="s">
        <v>2047</v>
      </c>
    </row>
    <row r="687" spans="1:20" ht="17.399999999999999" x14ac:dyDescent="0.4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s="5">
        <f t="shared" si="40"/>
        <v>67.500714285714281</v>
      </c>
      <c r="G687" t="s">
        <v>13</v>
      </c>
      <c r="H687">
        <v>926</v>
      </c>
      <c r="I687" s="6">
        <f t="shared" si="41"/>
        <v>102.05291576673866</v>
      </c>
      <c r="J687" t="s">
        <v>14</v>
      </c>
      <c r="K687" t="s">
        <v>15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32</v>
      </c>
      <c r="S687" t="s">
        <v>2038</v>
      </c>
      <c r="T687" t="s">
        <v>2039</v>
      </c>
    </row>
    <row r="688" spans="1:20" ht="17.399999999999999" x14ac:dyDescent="0.4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s="5">
        <f t="shared" si="40"/>
        <v>191.74666666666667</v>
      </c>
      <c r="G688" t="s">
        <v>19</v>
      </c>
      <c r="H688">
        <v>134</v>
      </c>
      <c r="I688" s="6">
        <f t="shared" si="4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64</v>
      </c>
      <c r="S688" t="s">
        <v>2036</v>
      </c>
      <c r="T688" t="s">
        <v>2045</v>
      </c>
    </row>
    <row r="689" spans="1:20" ht="17.399999999999999" x14ac:dyDescent="0.4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s="5">
        <f t="shared" si="40"/>
        <v>932</v>
      </c>
      <c r="G689" t="s">
        <v>19</v>
      </c>
      <c r="H689">
        <v>269</v>
      </c>
      <c r="I689" s="6">
        <f t="shared" si="4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32</v>
      </c>
      <c r="S689" t="s">
        <v>2038</v>
      </c>
      <c r="T689" t="s">
        <v>2039</v>
      </c>
    </row>
    <row r="690" spans="1:20" ht="17.399999999999999" x14ac:dyDescent="0.4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s="5">
        <f t="shared" si="40"/>
        <v>429.27586206896552</v>
      </c>
      <c r="G690" t="s">
        <v>19</v>
      </c>
      <c r="H690">
        <v>175</v>
      </c>
      <c r="I690" s="6">
        <f t="shared" si="4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268</v>
      </c>
      <c r="S690" t="s">
        <v>2040</v>
      </c>
      <c r="T690" t="s">
        <v>2059</v>
      </c>
    </row>
    <row r="691" spans="1:20" ht="17.399999999999999" x14ac:dyDescent="0.4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s="5">
        <f t="shared" si="40"/>
        <v>100.65753424657535</v>
      </c>
      <c r="G691" t="s">
        <v>19</v>
      </c>
      <c r="H691">
        <v>69</v>
      </c>
      <c r="I691" s="6">
        <f t="shared" si="4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27</v>
      </c>
      <c r="S691" t="s">
        <v>2036</v>
      </c>
      <c r="T691" t="s">
        <v>2037</v>
      </c>
    </row>
    <row r="692" spans="1:20" ht="17.399999999999999" x14ac:dyDescent="0.4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s="5">
        <f t="shared" si="40"/>
        <v>226.61111111111109</v>
      </c>
      <c r="G692" t="s">
        <v>19</v>
      </c>
      <c r="H692">
        <v>190</v>
      </c>
      <c r="I692" s="6">
        <f t="shared" si="4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41</v>
      </c>
      <c r="S692" t="s">
        <v>2040</v>
      </c>
      <c r="T692" t="s">
        <v>2041</v>
      </c>
    </row>
    <row r="693" spans="1:20" ht="17.399999999999999" x14ac:dyDescent="0.4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s="5">
        <f t="shared" si="40"/>
        <v>142.38</v>
      </c>
      <c r="G693" t="s">
        <v>19</v>
      </c>
      <c r="H693">
        <v>237</v>
      </c>
      <c r="I693" s="6">
        <f t="shared" si="4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41</v>
      </c>
      <c r="S693" t="s">
        <v>2040</v>
      </c>
      <c r="T693" t="s">
        <v>2041</v>
      </c>
    </row>
    <row r="694" spans="1:20" ht="33" x14ac:dyDescent="0.4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s="5">
        <f t="shared" si="40"/>
        <v>90.633333333333326</v>
      </c>
      <c r="G694" t="s">
        <v>13</v>
      </c>
      <c r="H694">
        <v>77</v>
      </c>
      <c r="I694" s="6">
        <f t="shared" si="41"/>
        <v>70.623376623376629</v>
      </c>
      <c r="J694" t="s">
        <v>39</v>
      </c>
      <c r="K694" t="s">
        <v>40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22</v>
      </c>
      <c r="S694" t="s">
        <v>2034</v>
      </c>
      <c r="T694" t="s">
        <v>2035</v>
      </c>
    </row>
    <row r="695" spans="1:20" ht="33" x14ac:dyDescent="0.4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s="5">
        <f t="shared" si="40"/>
        <v>63.966740576496676</v>
      </c>
      <c r="G695" t="s">
        <v>13</v>
      </c>
      <c r="H695">
        <v>1748</v>
      </c>
      <c r="I695" s="6">
        <f t="shared" si="4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32</v>
      </c>
      <c r="S695" t="s">
        <v>2038</v>
      </c>
      <c r="T695" t="s">
        <v>2039</v>
      </c>
    </row>
    <row r="696" spans="1:20" ht="17.399999999999999" x14ac:dyDescent="0.4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s="5">
        <f t="shared" si="40"/>
        <v>84.131868131868131</v>
      </c>
      <c r="G696" t="s">
        <v>13</v>
      </c>
      <c r="H696">
        <v>79</v>
      </c>
      <c r="I696" s="6">
        <f t="shared" si="4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32</v>
      </c>
      <c r="S696" t="s">
        <v>2038</v>
      </c>
      <c r="T696" t="s">
        <v>2039</v>
      </c>
    </row>
    <row r="697" spans="1:20" ht="17.399999999999999" x14ac:dyDescent="0.4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s="5">
        <f t="shared" si="40"/>
        <v>133.93478260869566</v>
      </c>
      <c r="G697" t="s">
        <v>19</v>
      </c>
      <c r="H697">
        <v>196</v>
      </c>
      <c r="I697" s="6">
        <f t="shared" si="41"/>
        <v>62.867346938775512</v>
      </c>
      <c r="J697" t="s">
        <v>106</v>
      </c>
      <c r="K697" t="s">
        <v>107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22</v>
      </c>
      <c r="S697" t="s">
        <v>2034</v>
      </c>
      <c r="T697" t="s">
        <v>2035</v>
      </c>
    </row>
    <row r="698" spans="1:20" ht="17.399999999999999" x14ac:dyDescent="0.4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s="5">
        <f t="shared" si="40"/>
        <v>59.042047531992694</v>
      </c>
      <c r="G698" t="s">
        <v>13</v>
      </c>
      <c r="H698">
        <v>889</v>
      </c>
      <c r="I698" s="6">
        <f t="shared" si="4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32</v>
      </c>
      <c r="S698" t="s">
        <v>2038</v>
      </c>
      <c r="T698" t="s">
        <v>2039</v>
      </c>
    </row>
    <row r="699" spans="1:20" ht="33" x14ac:dyDescent="0.4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s="5">
        <f t="shared" si="40"/>
        <v>152.80062063615205</v>
      </c>
      <c r="G699" t="s">
        <v>19</v>
      </c>
      <c r="H699">
        <v>7295</v>
      </c>
      <c r="I699" s="6">
        <f t="shared" si="4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49</v>
      </c>
      <c r="S699" t="s">
        <v>2034</v>
      </c>
      <c r="T699" t="s">
        <v>2042</v>
      </c>
    </row>
    <row r="700" spans="1:20" ht="17.399999999999999" x14ac:dyDescent="0.4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s="5">
        <f t="shared" si="40"/>
        <v>446.69121140142522</v>
      </c>
      <c r="G700" t="s">
        <v>19</v>
      </c>
      <c r="H700">
        <v>2893</v>
      </c>
      <c r="I700" s="6">
        <f t="shared" si="41"/>
        <v>65.004147943311438</v>
      </c>
      <c r="J700" t="s">
        <v>14</v>
      </c>
      <c r="K700" t="s">
        <v>15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64</v>
      </c>
      <c r="S700" t="s">
        <v>2036</v>
      </c>
      <c r="T700" t="s">
        <v>2045</v>
      </c>
    </row>
    <row r="701" spans="1:20" ht="17.399999999999999" x14ac:dyDescent="0.4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s="5">
        <f t="shared" si="40"/>
        <v>84.391891891891888</v>
      </c>
      <c r="G701" t="s">
        <v>13</v>
      </c>
      <c r="H701">
        <v>56</v>
      </c>
      <c r="I701" s="6">
        <f t="shared" si="4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52</v>
      </c>
      <c r="S701" t="s">
        <v>2040</v>
      </c>
      <c r="T701" t="s">
        <v>2043</v>
      </c>
    </row>
    <row r="702" spans="1:20" ht="33" x14ac:dyDescent="0.4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s="5">
        <f t="shared" si="40"/>
        <v>3</v>
      </c>
      <c r="G702" t="s">
        <v>13</v>
      </c>
      <c r="H702">
        <v>1</v>
      </c>
      <c r="I702" s="6">
        <f t="shared" si="41"/>
        <v>3</v>
      </c>
      <c r="J702" t="s">
        <v>20</v>
      </c>
      <c r="K702" t="s">
        <v>21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64</v>
      </c>
      <c r="S702" t="s">
        <v>2036</v>
      </c>
      <c r="T702" t="s">
        <v>2045</v>
      </c>
    </row>
    <row r="703" spans="1:20" ht="33" x14ac:dyDescent="0.4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s="5">
        <f t="shared" si="40"/>
        <v>175.02692307692308</v>
      </c>
      <c r="G703" t="s">
        <v>19</v>
      </c>
      <c r="H703">
        <v>820</v>
      </c>
      <c r="I703" s="6">
        <f t="shared" si="4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32</v>
      </c>
      <c r="S703" t="s">
        <v>2038</v>
      </c>
      <c r="T703" t="s">
        <v>2039</v>
      </c>
    </row>
    <row r="704" spans="1:20" ht="33" x14ac:dyDescent="0.4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s="5">
        <f t="shared" si="40"/>
        <v>54.137931034482754</v>
      </c>
      <c r="G704" t="s">
        <v>13</v>
      </c>
      <c r="H704">
        <v>83</v>
      </c>
      <c r="I704" s="6">
        <f t="shared" si="4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64</v>
      </c>
      <c r="S704" t="s">
        <v>2036</v>
      </c>
      <c r="T704" t="s">
        <v>2045</v>
      </c>
    </row>
    <row r="705" spans="1:20" ht="17.399999999999999" x14ac:dyDescent="0.4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s="5">
        <f t="shared" si="40"/>
        <v>311.87381703470032</v>
      </c>
      <c r="G705" t="s">
        <v>19</v>
      </c>
      <c r="H705">
        <v>2038</v>
      </c>
      <c r="I705" s="6">
        <f t="shared" si="4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205</v>
      </c>
      <c r="S705" t="s">
        <v>2046</v>
      </c>
      <c r="T705" t="s">
        <v>2058</v>
      </c>
    </row>
    <row r="706" spans="1:20" ht="33" x14ac:dyDescent="0.4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s="5">
        <f t="shared" si="40"/>
        <v>122.78160919540231</v>
      </c>
      <c r="G706" t="s">
        <v>19</v>
      </c>
      <c r="H706">
        <v>116</v>
      </c>
      <c r="I706" s="6">
        <f t="shared" si="41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70</v>
      </c>
      <c r="S706" t="s">
        <v>2040</v>
      </c>
      <c r="T706" t="s">
        <v>2048</v>
      </c>
    </row>
    <row r="707" spans="1:20" ht="17.399999999999999" x14ac:dyDescent="0.4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13</v>
      </c>
      <c r="H707">
        <v>2025</v>
      </c>
      <c r="I707" s="6">
        <f t="shared" ref="I707:I770" si="45">E707/H707</f>
        <v>82.986666666666665</v>
      </c>
      <c r="J707" t="s">
        <v>39</v>
      </c>
      <c r="K707" t="s">
        <v>40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67</v>
      </c>
      <c r="S707" t="s">
        <v>2046</v>
      </c>
      <c r="T707" t="s">
        <v>2047</v>
      </c>
    </row>
    <row r="708" spans="1:20" ht="33" x14ac:dyDescent="0.4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s="5">
        <f t="shared" si="44"/>
        <v>127.84686346863469</v>
      </c>
      <c r="G708" t="s">
        <v>19</v>
      </c>
      <c r="H708">
        <v>1345</v>
      </c>
      <c r="I708" s="6">
        <f t="shared" si="45"/>
        <v>103.03791821561339</v>
      </c>
      <c r="J708" t="s">
        <v>25</v>
      </c>
      <c r="K708" t="s">
        <v>26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27</v>
      </c>
      <c r="S708" t="s">
        <v>2036</v>
      </c>
      <c r="T708" t="s">
        <v>2037</v>
      </c>
    </row>
    <row r="709" spans="1:20" ht="33" x14ac:dyDescent="0.4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s="5">
        <f t="shared" si="44"/>
        <v>158.61643835616439</v>
      </c>
      <c r="G709" t="s">
        <v>19</v>
      </c>
      <c r="H709">
        <v>168</v>
      </c>
      <c r="I709" s="6">
        <f t="shared" si="45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52</v>
      </c>
      <c r="S709" t="s">
        <v>2040</v>
      </c>
      <c r="T709" t="s">
        <v>2043</v>
      </c>
    </row>
    <row r="710" spans="1:20" ht="17.399999999999999" x14ac:dyDescent="0.4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s="5">
        <f t="shared" si="44"/>
        <v>707.05882352941171</v>
      </c>
      <c r="G710" t="s">
        <v>19</v>
      </c>
      <c r="H710">
        <v>137</v>
      </c>
      <c r="I710" s="6">
        <f t="shared" si="45"/>
        <v>87.737226277372258</v>
      </c>
      <c r="J710" t="s">
        <v>97</v>
      </c>
      <c r="K710" t="s">
        <v>98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32</v>
      </c>
      <c r="S710" t="s">
        <v>2038</v>
      </c>
      <c r="T710" t="s">
        <v>2039</v>
      </c>
    </row>
    <row r="711" spans="1:20" ht="17.399999999999999" x14ac:dyDescent="0.4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s="5">
        <f t="shared" si="44"/>
        <v>142.38775510204081</v>
      </c>
      <c r="G711" t="s">
        <v>19</v>
      </c>
      <c r="H711">
        <v>186</v>
      </c>
      <c r="I711" s="6">
        <f t="shared" si="45"/>
        <v>75.021505376344081</v>
      </c>
      <c r="J711" t="s">
        <v>106</v>
      </c>
      <c r="K711" t="s">
        <v>107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32</v>
      </c>
      <c r="S711" t="s">
        <v>2038</v>
      </c>
      <c r="T711" t="s">
        <v>2039</v>
      </c>
    </row>
    <row r="712" spans="1:20" ht="33" x14ac:dyDescent="0.4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s="5">
        <f t="shared" si="44"/>
        <v>147.86046511627907</v>
      </c>
      <c r="G712" t="s">
        <v>19</v>
      </c>
      <c r="H712">
        <v>125</v>
      </c>
      <c r="I712" s="6">
        <f t="shared" si="45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32</v>
      </c>
      <c r="S712" t="s">
        <v>2038</v>
      </c>
      <c r="T712" t="s">
        <v>2039</v>
      </c>
    </row>
    <row r="713" spans="1:20" ht="33" x14ac:dyDescent="0.4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s="5">
        <f t="shared" si="44"/>
        <v>20.322580645161288</v>
      </c>
      <c r="G713" t="s">
        <v>13</v>
      </c>
      <c r="H713">
        <v>14</v>
      </c>
      <c r="I713" s="6">
        <f t="shared" si="45"/>
        <v>90</v>
      </c>
      <c r="J713" t="s">
        <v>106</v>
      </c>
      <c r="K713" t="s">
        <v>107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32</v>
      </c>
      <c r="S713" t="s">
        <v>2038</v>
      </c>
      <c r="T713" t="s">
        <v>2039</v>
      </c>
    </row>
    <row r="714" spans="1:20" ht="33" x14ac:dyDescent="0.4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s="5">
        <f t="shared" si="44"/>
        <v>1840.625</v>
      </c>
      <c r="G714" t="s">
        <v>19</v>
      </c>
      <c r="H714">
        <v>202</v>
      </c>
      <c r="I714" s="6">
        <f t="shared" si="45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32</v>
      </c>
      <c r="S714" t="s">
        <v>2038</v>
      </c>
      <c r="T714" t="s">
        <v>2039</v>
      </c>
    </row>
    <row r="715" spans="1:20" ht="17.399999999999999" x14ac:dyDescent="0.4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s="5">
        <f t="shared" si="44"/>
        <v>161.94202898550725</v>
      </c>
      <c r="G715" t="s">
        <v>19</v>
      </c>
      <c r="H715">
        <v>103</v>
      </c>
      <c r="I715" s="6">
        <f t="shared" si="45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132</v>
      </c>
      <c r="S715" t="s">
        <v>2046</v>
      </c>
      <c r="T715" t="s">
        <v>2055</v>
      </c>
    </row>
    <row r="716" spans="1:20" ht="17.399999999999999" x14ac:dyDescent="0.4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s="5">
        <f t="shared" si="44"/>
        <v>472.82077922077923</v>
      </c>
      <c r="G716" t="s">
        <v>19</v>
      </c>
      <c r="H716">
        <v>1785</v>
      </c>
      <c r="I716" s="6">
        <f t="shared" si="45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22</v>
      </c>
      <c r="S716" t="s">
        <v>2034</v>
      </c>
      <c r="T716" t="s">
        <v>2035</v>
      </c>
    </row>
    <row r="717" spans="1:20" ht="17.399999999999999" x14ac:dyDescent="0.4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s="5">
        <f t="shared" si="44"/>
        <v>24.466101694915253</v>
      </c>
      <c r="G717" t="s">
        <v>13</v>
      </c>
      <c r="H717">
        <v>656</v>
      </c>
      <c r="I717" s="6">
        <f t="shared" si="45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291</v>
      </c>
      <c r="S717" t="s">
        <v>2049</v>
      </c>
      <c r="T717" t="s">
        <v>2060</v>
      </c>
    </row>
    <row r="718" spans="1:20" ht="17.399999999999999" x14ac:dyDescent="0.4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s="5">
        <f t="shared" si="44"/>
        <v>517.65</v>
      </c>
      <c r="G718" t="s">
        <v>19</v>
      </c>
      <c r="H718">
        <v>157</v>
      </c>
      <c r="I718" s="6">
        <f t="shared" si="45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32</v>
      </c>
      <c r="S718" t="s">
        <v>2038</v>
      </c>
      <c r="T718" t="s">
        <v>2039</v>
      </c>
    </row>
    <row r="719" spans="1:20" ht="33" x14ac:dyDescent="0.4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s="5">
        <f t="shared" si="44"/>
        <v>247.64285714285714</v>
      </c>
      <c r="G719" t="s">
        <v>19</v>
      </c>
      <c r="H719">
        <v>555</v>
      </c>
      <c r="I719" s="6">
        <f t="shared" si="45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41</v>
      </c>
      <c r="S719" t="s">
        <v>2040</v>
      </c>
      <c r="T719" t="s">
        <v>2041</v>
      </c>
    </row>
    <row r="720" spans="1:20" ht="17.399999999999999" x14ac:dyDescent="0.4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s="5">
        <f t="shared" si="44"/>
        <v>100.20481927710843</v>
      </c>
      <c r="G720" t="s">
        <v>19</v>
      </c>
      <c r="H720">
        <v>297</v>
      </c>
      <c r="I720" s="6">
        <f t="shared" si="45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64</v>
      </c>
      <c r="S720" t="s">
        <v>2036</v>
      </c>
      <c r="T720" t="s">
        <v>2045</v>
      </c>
    </row>
    <row r="721" spans="1:20" ht="17.399999999999999" x14ac:dyDescent="0.4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s="5">
        <f t="shared" si="44"/>
        <v>153</v>
      </c>
      <c r="G721" t="s">
        <v>19</v>
      </c>
      <c r="H721">
        <v>123</v>
      </c>
      <c r="I721" s="6">
        <f t="shared" si="45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118</v>
      </c>
      <c r="S721" t="s">
        <v>2046</v>
      </c>
      <c r="T721" t="s">
        <v>2052</v>
      </c>
    </row>
    <row r="722" spans="1:20" ht="33" x14ac:dyDescent="0.4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s="5">
        <f t="shared" si="44"/>
        <v>37.091954022988503</v>
      </c>
      <c r="G722" t="s">
        <v>73</v>
      </c>
      <c r="H722">
        <v>38</v>
      </c>
      <c r="I722" s="6">
        <f t="shared" si="45"/>
        <v>84.921052631578945</v>
      </c>
      <c r="J722" t="s">
        <v>35</v>
      </c>
      <c r="K722" t="s">
        <v>36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32</v>
      </c>
      <c r="S722" t="s">
        <v>2038</v>
      </c>
      <c r="T722" t="s">
        <v>2039</v>
      </c>
    </row>
    <row r="723" spans="1:20" ht="17.399999999999999" x14ac:dyDescent="0.4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s="5">
        <f t="shared" si="44"/>
        <v>4.392394822006473</v>
      </c>
      <c r="G723" t="s">
        <v>73</v>
      </c>
      <c r="H723">
        <v>60</v>
      </c>
      <c r="I723" s="6">
        <f t="shared" si="45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22</v>
      </c>
      <c r="S723" t="s">
        <v>2034</v>
      </c>
      <c r="T723" t="s">
        <v>2035</v>
      </c>
    </row>
    <row r="724" spans="1:20" ht="17.399999999999999" x14ac:dyDescent="0.4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s="5">
        <f t="shared" si="44"/>
        <v>156.50721649484535</v>
      </c>
      <c r="G724" t="s">
        <v>19</v>
      </c>
      <c r="H724">
        <v>3036</v>
      </c>
      <c r="I724" s="6">
        <f t="shared" si="45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41</v>
      </c>
      <c r="S724" t="s">
        <v>2040</v>
      </c>
      <c r="T724" t="s">
        <v>2041</v>
      </c>
    </row>
    <row r="725" spans="1:20" ht="17.399999999999999" x14ac:dyDescent="0.4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s="5">
        <f t="shared" si="44"/>
        <v>270.40816326530609</v>
      </c>
      <c r="G725" t="s">
        <v>19</v>
      </c>
      <c r="H725">
        <v>144</v>
      </c>
      <c r="I725" s="6">
        <f t="shared" si="45"/>
        <v>92.013888888888886</v>
      </c>
      <c r="J725" t="s">
        <v>25</v>
      </c>
      <c r="K725" t="s">
        <v>26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32</v>
      </c>
      <c r="S725" t="s">
        <v>2038</v>
      </c>
      <c r="T725" t="s">
        <v>2039</v>
      </c>
    </row>
    <row r="726" spans="1:20" ht="33" x14ac:dyDescent="0.4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s="5">
        <f t="shared" si="44"/>
        <v>134.05952380952382</v>
      </c>
      <c r="G726" t="s">
        <v>19</v>
      </c>
      <c r="H726">
        <v>121</v>
      </c>
      <c r="I726" s="6">
        <f t="shared" si="45"/>
        <v>93.066115702479337</v>
      </c>
      <c r="J726" t="s">
        <v>39</v>
      </c>
      <c r="K726" t="s">
        <v>40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32</v>
      </c>
      <c r="S726" t="s">
        <v>2038</v>
      </c>
      <c r="T726" t="s">
        <v>2039</v>
      </c>
    </row>
    <row r="727" spans="1:20" ht="17.399999999999999" x14ac:dyDescent="0.4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s="5">
        <f t="shared" si="44"/>
        <v>50.398033126293996</v>
      </c>
      <c r="G727" t="s">
        <v>13</v>
      </c>
      <c r="H727">
        <v>1596</v>
      </c>
      <c r="I727" s="6">
        <f t="shared" si="45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291</v>
      </c>
      <c r="S727" t="s">
        <v>2049</v>
      </c>
      <c r="T727" t="s">
        <v>2060</v>
      </c>
    </row>
    <row r="728" spans="1:20" ht="33" x14ac:dyDescent="0.4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s="5">
        <f t="shared" si="44"/>
        <v>88.815837937384899</v>
      </c>
      <c r="G728" t="s">
        <v>73</v>
      </c>
      <c r="H728">
        <v>524</v>
      </c>
      <c r="I728" s="6">
        <f t="shared" si="45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32</v>
      </c>
      <c r="S728" t="s">
        <v>2038</v>
      </c>
      <c r="T728" t="s">
        <v>2039</v>
      </c>
    </row>
    <row r="729" spans="1:20" ht="17.399999999999999" x14ac:dyDescent="0.4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s="5">
        <f t="shared" si="44"/>
        <v>165</v>
      </c>
      <c r="G729" t="s">
        <v>19</v>
      </c>
      <c r="H729">
        <v>181</v>
      </c>
      <c r="I729" s="6">
        <f t="shared" si="45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27</v>
      </c>
      <c r="S729" t="s">
        <v>2036</v>
      </c>
      <c r="T729" t="s">
        <v>2037</v>
      </c>
    </row>
    <row r="730" spans="1:20" ht="33" x14ac:dyDescent="0.4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s="5">
        <f t="shared" si="44"/>
        <v>17.5</v>
      </c>
      <c r="G730" t="s">
        <v>13</v>
      </c>
      <c r="H730">
        <v>10</v>
      </c>
      <c r="I730" s="6">
        <f t="shared" si="45"/>
        <v>73.5</v>
      </c>
      <c r="J730" t="s">
        <v>20</v>
      </c>
      <c r="K730" t="s">
        <v>21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32</v>
      </c>
      <c r="S730" t="s">
        <v>2038</v>
      </c>
      <c r="T730" t="s">
        <v>2039</v>
      </c>
    </row>
    <row r="731" spans="1:20" ht="33" x14ac:dyDescent="0.4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s="5">
        <f t="shared" si="44"/>
        <v>185.66071428571428</v>
      </c>
      <c r="G731" t="s">
        <v>19</v>
      </c>
      <c r="H731">
        <v>122</v>
      </c>
      <c r="I731" s="6">
        <f t="shared" si="45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52</v>
      </c>
      <c r="S731" t="s">
        <v>2040</v>
      </c>
      <c r="T731" t="s">
        <v>2043</v>
      </c>
    </row>
    <row r="732" spans="1:20" ht="17.399999999999999" x14ac:dyDescent="0.4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s="5">
        <f t="shared" si="44"/>
        <v>412.6631944444444</v>
      </c>
      <c r="G732" t="s">
        <v>19</v>
      </c>
      <c r="H732">
        <v>1071</v>
      </c>
      <c r="I732" s="6">
        <f t="shared" si="45"/>
        <v>110.96825396825396</v>
      </c>
      <c r="J732" t="s">
        <v>14</v>
      </c>
      <c r="K732" t="s">
        <v>15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64</v>
      </c>
      <c r="S732" t="s">
        <v>2036</v>
      </c>
      <c r="T732" t="s">
        <v>2045</v>
      </c>
    </row>
    <row r="733" spans="1:20" ht="17.399999999999999" x14ac:dyDescent="0.4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s="5">
        <f t="shared" si="44"/>
        <v>90.25</v>
      </c>
      <c r="G733" t="s">
        <v>73</v>
      </c>
      <c r="H733">
        <v>219</v>
      </c>
      <c r="I733" s="6">
        <f t="shared" si="45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27</v>
      </c>
      <c r="S733" t="s">
        <v>2036</v>
      </c>
      <c r="T733" t="s">
        <v>2037</v>
      </c>
    </row>
    <row r="734" spans="1:20" ht="17.399999999999999" x14ac:dyDescent="0.4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s="5">
        <f t="shared" si="44"/>
        <v>91.984615384615381</v>
      </c>
      <c r="G734" t="s">
        <v>13</v>
      </c>
      <c r="H734">
        <v>1121</v>
      </c>
      <c r="I734" s="6">
        <f t="shared" si="45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22</v>
      </c>
      <c r="S734" t="s">
        <v>2034</v>
      </c>
      <c r="T734" t="s">
        <v>2035</v>
      </c>
    </row>
    <row r="735" spans="1:20" ht="17.399999999999999" x14ac:dyDescent="0.4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s="5">
        <f t="shared" si="44"/>
        <v>527.00632911392404</v>
      </c>
      <c r="G735" t="s">
        <v>19</v>
      </c>
      <c r="H735">
        <v>980</v>
      </c>
      <c r="I735" s="6">
        <f t="shared" si="45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147</v>
      </c>
      <c r="S735" t="s">
        <v>2034</v>
      </c>
      <c r="T735" t="s">
        <v>2056</v>
      </c>
    </row>
    <row r="736" spans="1:20" ht="17.399999999999999" x14ac:dyDescent="0.4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s="5">
        <f t="shared" si="44"/>
        <v>319.14285714285711</v>
      </c>
      <c r="G736" t="s">
        <v>19</v>
      </c>
      <c r="H736">
        <v>536</v>
      </c>
      <c r="I736" s="6">
        <f t="shared" si="45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32</v>
      </c>
      <c r="S736" t="s">
        <v>2038</v>
      </c>
      <c r="T736" t="s">
        <v>2039</v>
      </c>
    </row>
    <row r="737" spans="1:20" ht="33" x14ac:dyDescent="0.4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s="5">
        <f t="shared" si="44"/>
        <v>354.18867924528303</v>
      </c>
      <c r="G737" t="s">
        <v>19</v>
      </c>
      <c r="H737">
        <v>1991</v>
      </c>
      <c r="I737" s="6">
        <f t="shared" si="45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121</v>
      </c>
      <c r="S737" t="s">
        <v>2053</v>
      </c>
      <c r="T737" t="s">
        <v>2054</v>
      </c>
    </row>
    <row r="738" spans="1:20" ht="17.399999999999999" x14ac:dyDescent="0.4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s="5">
        <f t="shared" si="44"/>
        <v>32.896103896103895</v>
      </c>
      <c r="G738" t="s">
        <v>73</v>
      </c>
      <c r="H738">
        <v>29</v>
      </c>
      <c r="I738" s="6">
        <f t="shared" si="45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67</v>
      </c>
      <c r="S738" t="s">
        <v>2046</v>
      </c>
      <c r="T738" t="s">
        <v>2047</v>
      </c>
    </row>
    <row r="739" spans="1:20" ht="33" x14ac:dyDescent="0.4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s="5">
        <f t="shared" si="44"/>
        <v>135.8918918918919</v>
      </c>
      <c r="G739" t="s">
        <v>19</v>
      </c>
      <c r="H739">
        <v>180</v>
      </c>
      <c r="I739" s="6">
        <f t="shared" si="45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59</v>
      </c>
      <c r="S739" t="s">
        <v>2034</v>
      </c>
      <c r="T739" t="s">
        <v>2044</v>
      </c>
    </row>
    <row r="740" spans="1:20" ht="33" x14ac:dyDescent="0.4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s="5">
        <f t="shared" si="44"/>
        <v>2.0843373493975905</v>
      </c>
      <c r="G740" t="s">
        <v>13</v>
      </c>
      <c r="H740">
        <v>15</v>
      </c>
      <c r="I740" s="6">
        <f t="shared" si="45"/>
        <v>103.8</v>
      </c>
      <c r="J740" t="s">
        <v>20</v>
      </c>
      <c r="K740" t="s">
        <v>21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32</v>
      </c>
      <c r="S740" t="s">
        <v>2038</v>
      </c>
      <c r="T740" t="s">
        <v>2039</v>
      </c>
    </row>
    <row r="741" spans="1:20" ht="17.399999999999999" x14ac:dyDescent="0.4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s="5">
        <f t="shared" si="44"/>
        <v>61</v>
      </c>
      <c r="G741" t="s">
        <v>13</v>
      </c>
      <c r="H741">
        <v>191</v>
      </c>
      <c r="I741" s="6">
        <f t="shared" si="45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59</v>
      </c>
      <c r="S741" t="s">
        <v>2034</v>
      </c>
      <c r="T741" t="s">
        <v>2044</v>
      </c>
    </row>
    <row r="742" spans="1:20" ht="33" x14ac:dyDescent="0.4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s="5">
        <f t="shared" si="44"/>
        <v>30.037735849056602</v>
      </c>
      <c r="G742" t="s">
        <v>13</v>
      </c>
      <c r="H742">
        <v>16</v>
      </c>
      <c r="I742" s="6">
        <f t="shared" si="45"/>
        <v>99.5</v>
      </c>
      <c r="J742" t="s">
        <v>20</v>
      </c>
      <c r="K742" t="s">
        <v>21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32</v>
      </c>
      <c r="S742" t="s">
        <v>2038</v>
      </c>
      <c r="T742" t="s">
        <v>2039</v>
      </c>
    </row>
    <row r="743" spans="1:20" ht="17.399999999999999" x14ac:dyDescent="0.4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s="5">
        <f t="shared" si="44"/>
        <v>1179.1666666666665</v>
      </c>
      <c r="G743" t="s">
        <v>19</v>
      </c>
      <c r="H743">
        <v>130</v>
      </c>
      <c r="I743" s="6">
        <f t="shared" si="45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32</v>
      </c>
      <c r="S743" t="s">
        <v>2038</v>
      </c>
      <c r="T743" t="s">
        <v>2039</v>
      </c>
    </row>
    <row r="744" spans="1:20" ht="17.399999999999999" x14ac:dyDescent="0.4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s="5">
        <f t="shared" si="44"/>
        <v>1126.0833333333335</v>
      </c>
      <c r="G744" t="s">
        <v>19</v>
      </c>
      <c r="H744">
        <v>122</v>
      </c>
      <c r="I744" s="6">
        <f t="shared" si="45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49</v>
      </c>
      <c r="S744" t="s">
        <v>2034</v>
      </c>
      <c r="T744" t="s">
        <v>2042</v>
      </c>
    </row>
    <row r="745" spans="1:20" ht="33" x14ac:dyDescent="0.4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s="5">
        <f t="shared" si="44"/>
        <v>12.923076923076923</v>
      </c>
      <c r="G745" t="s">
        <v>13</v>
      </c>
      <c r="H745">
        <v>17</v>
      </c>
      <c r="I745" s="6">
        <f t="shared" si="45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32</v>
      </c>
      <c r="S745" t="s">
        <v>2038</v>
      </c>
      <c r="T745" t="s">
        <v>2039</v>
      </c>
    </row>
    <row r="746" spans="1:20" ht="17.399999999999999" x14ac:dyDescent="0.4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s="5">
        <f t="shared" si="44"/>
        <v>712</v>
      </c>
      <c r="G746" t="s">
        <v>19</v>
      </c>
      <c r="H746">
        <v>140</v>
      </c>
      <c r="I746" s="6">
        <f t="shared" si="45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32</v>
      </c>
      <c r="S746" t="s">
        <v>2038</v>
      </c>
      <c r="T746" t="s">
        <v>2039</v>
      </c>
    </row>
    <row r="747" spans="1:20" ht="33" x14ac:dyDescent="0.4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s="5">
        <f t="shared" si="44"/>
        <v>30.304347826086957</v>
      </c>
      <c r="G747" t="s">
        <v>13</v>
      </c>
      <c r="H747">
        <v>34</v>
      </c>
      <c r="I747" s="6">
        <f t="shared" si="45"/>
        <v>61.5</v>
      </c>
      <c r="J747" t="s">
        <v>20</v>
      </c>
      <c r="K747" t="s">
        <v>21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64</v>
      </c>
      <c r="S747" t="s">
        <v>2036</v>
      </c>
      <c r="T747" t="s">
        <v>2045</v>
      </c>
    </row>
    <row r="748" spans="1:20" ht="17.399999999999999" x14ac:dyDescent="0.4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s="5">
        <f t="shared" si="44"/>
        <v>212.50896057347671</v>
      </c>
      <c r="G748" t="s">
        <v>19</v>
      </c>
      <c r="H748">
        <v>3388</v>
      </c>
      <c r="I748" s="6">
        <f t="shared" si="45"/>
        <v>35</v>
      </c>
      <c r="J748" t="s">
        <v>20</v>
      </c>
      <c r="K748" t="s">
        <v>21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27</v>
      </c>
      <c r="S748" t="s">
        <v>2036</v>
      </c>
      <c r="T748" t="s">
        <v>2037</v>
      </c>
    </row>
    <row r="749" spans="1:20" ht="17.399999999999999" x14ac:dyDescent="0.4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s="5">
        <f t="shared" si="44"/>
        <v>228.85714285714286</v>
      </c>
      <c r="G749" t="s">
        <v>19</v>
      </c>
      <c r="H749">
        <v>280</v>
      </c>
      <c r="I749" s="6">
        <f t="shared" si="45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32</v>
      </c>
      <c r="S749" t="s">
        <v>2038</v>
      </c>
      <c r="T749" t="s">
        <v>2039</v>
      </c>
    </row>
    <row r="750" spans="1:20" ht="17.399999999999999" x14ac:dyDescent="0.4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s="5">
        <f t="shared" si="44"/>
        <v>34.959979476654695</v>
      </c>
      <c r="G750" t="s">
        <v>73</v>
      </c>
      <c r="H750">
        <v>614</v>
      </c>
      <c r="I750" s="6">
        <f t="shared" si="45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70</v>
      </c>
      <c r="S750" t="s">
        <v>2040</v>
      </c>
      <c r="T750" t="s">
        <v>2048</v>
      </c>
    </row>
    <row r="751" spans="1:20" ht="17.399999999999999" x14ac:dyDescent="0.4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s="5">
        <f t="shared" si="44"/>
        <v>157.29069767441862</v>
      </c>
      <c r="G751" t="s">
        <v>19</v>
      </c>
      <c r="H751">
        <v>366</v>
      </c>
      <c r="I751" s="6">
        <f t="shared" si="45"/>
        <v>36.959016393442624</v>
      </c>
      <c r="J751" t="s">
        <v>106</v>
      </c>
      <c r="K751" t="s">
        <v>107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64</v>
      </c>
      <c r="S751" t="s">
        <v>2036</v>
      </c>
      <c r="T751" t="s">
        <v>2045</v>
      </c>
    </row>
    <row r="752" spans="1:20" ht="33" x14ac:dyDescent="0.4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s="5">
        <f t="shared" si="44"/>
        <v>1</v>
      </c>
      <c r="G752" t="s">
        <v>13</v>
      </c>
      <c r="H752">
        <v>1</v>
      </c>
      <c r="I752" s="6">
        <f t="shared" si="45"/>
        <v>1</v>
      </c>
      <c r="J752" t="s">
        <v>39</v>
      </c>
      <c r="K752" t="s">
        <v>40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49</v>
      </c>
      <c r="S752" t="s">
        <v>2034</v>
      </c>
      <c r="T752" t="s">
        <v>2042</v>
      </c>
    </row>
    <row r="753" spans="1:20" ht="17.399999999999999" x14ac:dyDescent="0.4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s="5">
        <f t="shared" si="44"/>
        <v>232.30555555555554</v>
      </c>
      <c r="G753" t="s">
        <v>19</v>
      </c>
      <c r="H753">
        <v>270</v>
      </c>
      <c r="I753" s="6">
        <f t="shared" si="45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67</v>
      </c>
      <c r="S753" t="s">
        <v>2046</v>
      </c>
      <c r="T753" t="s">
        <v>2047</v>
      </c>
    </row>
    <row r="754" spans="1:20" ht="17.399999999999999" x14ac:dyDescent="0.4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s="5">
        <f t="shared" si="44"/>
        <v>92.448275862068968</v>
      </c>
      <c r="G754" t="s">
        <v>73</v>
      </c>
      <c r="H754">
        <v>114</v>
      </c>
      <c r="I754" s="6">
        <f t="shared" si="45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32</v>
      </c>
      <c r="S754" t="s">
        <v>2038</v>
      </c>
      <c r="T754" t="s">
        <v>2039</v>
      </c>
    </row>
    <row r="755" spans="1:20" ht="17.399999999999999" x14ac:dyDescent="0.4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s="5">
        <f t="shared" si="44"/>
        <v>256.70212765957444</v>
      </c>
      <c r="G755" t="s">
        <v>19</v>
      </c>
      <c r="H755">
        <v>137</v>
      </c>
      <c r="I755" s="6">
        <f t="shared" si="45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121</v>
      </c>
      <c r="S755" t="s">
        <v>2053</v>
      </c>
      <c r="T755" t="s">
        <v>2054</v>
      </c>
    </row>
    <row r="756" spans="1:20" ht="17.399999999999999" x14ac:dyDescent="0.4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s="5">
        <f t="shared" si="44"/>
        <v>168.47017045454547</v>
      </c>
      <c r="G756" t="s">
        <v>19</v>
      </c>
      <c r="H756">
        <v>3205</v>
      </c>
      <c r="I756" s="6">
        <f t="shared" si="45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32</v>
      </c>
      <c r="S756" t="s">
        <v>2038</v>
      </c>
      <c r="T756" t="s">
        <v>2039</v>
      </c>
    </row>
    <row r="757" spans="1:20" ht="17.399999999999999" x14ac:dyDescent="0.4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s="5">
        <f t="shared" si="44"/>
        <v>166.57777777777778</v>
      </c>
      <c r="G757" t="s">
        <v>19</v>
      </c>
      <c r="H757">
        <v>288</v>
      </c>
      <c r="I757" s="6">
        <f t="shared" si="45"/>
        <v>26.027777777777779</v>
      </c>
      <c r="J757" t="s">
        <v>35</v>
      </c>
      <c r="K757" t="s">
        <v>36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32</v>
      </c>
      <c r="S757" t="s">
        <v>2038</v>
      </c>
      <c r="T757" t="s">
        <v>2039</v>
      </c>
    </row>
    <row r="758" spans="1:20" ht="33" x14ac:dyDescent="0.4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s="5">
        <f t="shared" si="44"/>
        <v>772.07692307692309</v>
      </c>
      <c r="G758" t="s">
        <v>19</v>
      </c>
      <c r="H758">
        <v>148</v>
      </c>
      <c r="I758" s="6">
        <f t="shared" si="45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32</v>
      </c>
      <c r="S758" t="s">
        <v>2038</v>
      </c>
      <c r="T758" t="s">
        <v>2039</v>
      </c>
    </row>
    <row r="759" spans="1:20" ht="17.399999999999999" x14ac:dyDescent="0.4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s="5">
        <f t="shared" si="44"/>
        <v>406.85714285714283</v>
      </c>
      <c r="G759" t="s">
        <v>19</v>
      </c>
      <c r="H759">
        <v>114</v>
      </c>
      <c r="I759" s="6">
        <f t="shared" si="45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52</v>
      </c>
      <c r="S759" t="s">
        <v>2040</v>
      </c>
      <c r="T759" t="s">
        <v>2043</v>
      </c>
    </row>
    <row r="760" spans="1:20" ht="17.399999999999999" x14ac:dyDescent="0.4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s="5">
        <f t="shared" si="44"/>
        <v>564.20608108108115</v>
      </c>
      <c r="G760" t="s">
        <v>19</v>
      </c>
      <c r="H760">
        <v>1518</v>
      </c>
      <c r="I760" s="6">
        <f t="shared" si="45"/>
        <v>110.01646903820817</v>
      </c>
      <c r="J760" t="s">
        <v>14</v>
      </c>
      <c r="K760" t="s">
        <v>15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22</v>
      </c>
      <c r="S760" t="s">
        <v>2034</v>
      </c>
      <c r="T760" t="s">
        <v>2035</v>
      </c>
    </row>
    <row r="761" spans="1:20" ht="33" x14ac:dyDescent="0.4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s="5">
        <f t="shared" si="44"/>
        <v>68.426865671641792</v>
      </c>
      <c r="G761" t="s">
        <v>13</v>
      </c>
      <c r="H761">
        <v>1274</v>
      </c>
      <c r="I761" s="6">
        <f t="shared" si="45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49</v>
      </c>
      <c r="S761" t="s">
        <v>2034</v>
      </c>
      <c r="T761" t="s">
        <v>2042</v>
      </c>
    </row>
    <row r="762" spans="1:20" ht="17.399999999999999" x14ac:dyDescent="0.4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s="5">
        <f t="shared" si="44"/>
        <v>34.351966873706004</v>
      </c>
      <c r="G762" t="s">
        <v>13</v>
      </c>
      <c r="H762">
        <v>210</v>
      </c>
      <c r="I762" s="6">
        <f t="shared" si="45"/>
        <v>79.009523809523813</v>
      </c>
      <c r="J762" t="s">
        <v>106</v>
      </c>
      <c r="K762" t="s">
        <v>107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88</v>
      </c>
      <c r="S762" t="s">
        <v>2049</v>
      </c>
      <c r="T762" t="s">
        <v>2050</v>
      </c>
    </row>
    <row r="763" spans="1:20" ht="17.399999999999999" x14ac:dyDescent="0.4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s="5">
        <f t="shared" si="44"/>
        <v>655.4545454545455</v>
      </c>
      <c r="G763" t="s">
        <v>19</v>
      </c>
      <c r="H763">
        <v>166</v>
      </c>
      <c r="I763" s="6">
        <f t="shared" si="45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22</v>
      </c>
      <c r="S763" t="s">
        <v>2034</v>
      </c>
      <c r="T763" t="s">
        <v>2035</v>
      </c>
    </row>
    <row r="764" spans="1:20" ht="17.399999999999999" x14ac:dyDescent="0.4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s="5">
        <f t="shared" si="44"/>
        <v>177.25714285714284</v>
      </c>
      <c r="G764" t="s">
        <v>19</v>
      </c>
      <c r="H764">
        <v>100</v>
      </c>
      <c r="I764" s="6">
        <f t="shared" si="45"/>
        <v>62.04</v>
      </c>
      <c r="J764" t="s">
        <v>25</v>
      </c>
      <c r="K764" t="s">
        <v>26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158</v>
      </c>
      <c r="S764" t="s">
        <v>2034</v>
      </c>
      <c r="T764" t="s">
        <v>2057</v>
      </c>
    </row>
    <row r="765" spans="1:20" ht="17.399999999999999" x14ac:dyDescent="0.4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s="5">
        <f t="shared" si="44"/>
        <v>113.17857142857144</v>
      </c>
      <c r="G765" t="s">
        <v>19</v>
      </c>
      <c r="H765">
        <v>235</v>
      </c>
      <c r="I765" s="6">
        <f t="shared" si="45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32</v>
      </c>
      <c r="S765" t="s">
        <v>2038</v>
      </c>
      <c r="T765" t="s">
        <v>2039</v>
      </c>
    </row>
    <row r="766" spans="1:20" ht="33" x14ac:dyDescent="0.4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s="5">
        <f t="shared" si="44"/>
        <v>728.18181818181824</v>
      </c>
      <c r="G766" t="s">
        <v>19</v>
      </c>
      <c r="H766">
        <v>148</v>
      </c>
      <c r="I766" s="6">
        <f t="shared" si="45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22</v>
      </c>
      <c r="S766" t="s">
        <v>2034</v>
      </c>
      <c r="T766" t="s">
        <v>2035</v>
      </c>
    </row>
    <row r="767" spans="1:20" ht="17.399999999999999" x14ac:dyDescent="0.4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s="5">
        <f t="shared" si="44"/>
        <v>208.33333333333334</v>
      </c>
      <c r="G767" t="s">
        <v>19</v>
      </c>
      <c r="H767">
        <v>198</v>
      </c>
      <c r="I767" s="6">
        <f t="shared" si="45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59</v>
      </c>
      <c r="S767" t="s">
        <v>2034</v>
      </c>
      <c r="T767" t="s">
        <v>2044</v>
      </c>
    </row>
    <row r="768" spans="1:20" ht="33" x14ac:dyDescent="0.4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s="5">
        <f t="shared" si="44"/>
        <v>31.171232876712331</v>
      </c>
      <c r="G768" t="s">
        <v>13</v>
      </c>
      <c r="H768">
        <v>248</v>
      </c>
      <c r="I768" s="6">
        <f t="shared" si="45"/>
        <v>55.052419354838712</v>
      </c>
      <c r="J768" t="s">
        <v>25</v>
      </c>
      <c r="K768" t="s">
        <v>26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473</v>
      </c>
      <c r="S768" t="s">
        <v>2040</v>
      </c>
      <c r="T768" t="s">
        <v>2062</v>
      </c>
    </row>
    <row r="769" spans="1:20" ht="17.399999999999999" x14ac:dyDescent="0.4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s="5">
        <f t="shared" si="44"/>
        <v>56.967078189300416</v>
      </c>
      <c r="G769" t="s">
        <v>13</v>
      </c>
      <c r="H769">
        <v>513</v>
      </c>
      <c r="I769" s="6">
        <f t="shared" si="45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205</v>
      </c>
      <c r="S769" t="s">
        <v>2046</v>
      </c>
      <c r="T769" t="s">
        <v>2058</v>
      </c>
    </row>
    <row r="770" spans="1:20" ht="17.399999999999999" x14ac:dyDescent="0.4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s="5">
        <f t="shared" si="44"/>
        <v>231</v>
      </c>
      <c r="G770" t="s">
        <v>19</v>
      </c>
      <c r="H770">
        <v>150</v>
      </c>
      <c r="I770" s="6">
        <f t="shared" si="45"/>
        <v>73.92</v>
      </c>
      <c r="J770" t="s">
        <v>20</v>
      </c>
      <c r="K770" t="s">
        <v>21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32</v>
      </c>
      <c r="S770" t="s">
        <v>2038</v>
      </c>
      <c r="T770" t="s">
        <v>2039</v>
      </c>
    </row>
    <row r="771" spans="1:20" ht="17.399999999999999" x14ac:dyDescent="0.4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13</v>
      </c>
      <c r="H771">
        <v>3410</v>
      </c>
      <c r="I771" s="6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88</v>
      </c>
      <c r="S771" t="s">
        <v>2049</v>
      </c>
      <c r="T771" t="s">
        <v>2050</v>
      </c>
    </row>
    <row r="772" spans="1:20" ht="33" x14ac:dyDescent="0.4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s="5">
        <f t="shared" si="48"/>
        <v>270.74418604651163</v>
      </c>
      <c r="G772" t="s">
        <v>19</v>
      </c>
      <c r="H772">
        <v>216</v>
      </c>
      <c r="I772" s="6">
        <f t="shared" si="49"/>
        <v>53.898148148148145</v>
      </c>
      <c r="J772" t="s">
        <v>106</v>
      </c>
      <c r="K772" t="s">
        <v>107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32</v>
      </c>
      <c r="S772" t="s">
        <v>2038</v>
      </c>
      <c r="T772" t="s">
        <v>2039</v>
      </c>
    </row>
    <row r="773" spans="1:20" ht="17.399999999999999" x14ac:dyDescent="0.4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s="5">
        <f t="shared" si="48"/>
        <v>49.446428571428569</v>
      </c>
      <c r="G773" t="s">
        <v>73</v>
      </c>
      <c r="H773">
        <v>26</v>
      </c>
      <c r="I773" s="6">
        <f t="shared" si="49"/>
        <v>106.5</v>
      </c>
      <c r="J773" t="s">
        <v>20</v>
      </c>
      <c r="K773" t="s">
        <v>21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32</v>
      </c>
      <c r="S773" t="s">
        <v>2038</v>
      </c>
      <c r="T773" t="s">
        <v>2039</v>
      </c>
    </row>
    <row r="774" spans="1:20" ht="17.399999999999999" x14ac:dyDescent="0.4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s="5">
        <f t="shared" si="48"/>
        <v>113.3596256684492</v>
      </c>
      <c r="G774" t="s">
        <v>19</v>
      </c>
      <c r="H774">
        <v>5139</v>
      </c>
      <c r="I774" s="6">
        <f t="shared" si="49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59</v>
      </c>
      <c r="S774" t="s">
        <v>2034</v>
      </c>
      <c r="T774" t="s">
        <v>2044</v>
      </c>
    </row>
    <row r="775" spans="1:20" ht="17.399999999999999" x14ac:dyDescent="0.4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s="5">
        <f t="shared" si="48"/>
        <v>190.55555555555554</v>
      </c>
      <c r="G775" t="s">
        <v>19</v>
      </c>
      <c r="H775">
        <v>2353</v>
      </c>
      <c r="I775" s="6">
        <f t="shared" si="49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32</v>
      </c>
      <c r="S775" t="s">
        <v>2038</v>
      </c>
      <c r="T775" t="s">
        <v>2039</v>
      </c>
    </row>
    <row r="776" spans="1:20" ht="17.399999999999999" x14ac:dyDescent="0.4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s="5">
        <f t="shared" si="48"/>
        <v>135.5</v>
      </c>
      <c r="G776" t="s">
        <v>19</v>
      </c>
      <c r="H776">
        <v>78</v>
      </c>
      <c r="I776" s="6">
        <f t="shared" si="49"/>
        <v>86.858974358974365</v>
      </c>
      <c r="J776" t="s">
        <v>106</v>
      </c>
      <c r="K776" t="s">
        <v>107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27</v>
      </c>
      <c r="S776" t="s">
        <v>2036</v>
      </c>
      <c r="T776" t="s">
        <v>2037</v>
      </c>
    </row>
    <row r="777" spans="1:20" ht="33" x14ac:dyDescent="0.4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s="5">
        <f t="shared" si="48"/>
        <v>10.297872340425531</v>
      </c>
      <c r="G777" t="s">
        <v>13</v>
      </c>
      <c r="H777">
        <v>10</v>
      </c>
      <c r="I777" s="6">
        <f t="shared" si="49"/>
        <v>96.8</v>
      </c>
      <c r="J777" t="s">
        <v>20</v>
      </c>
      <c r="K777" t="s">
        <v>21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22</v>
      </c>
      <c r="S777" t="s">
        <v>2034</v>
      </c>
      <c r="T777" t="s">
        <v>2035</v>
      </c>
    </row>
    <row r="778" spans="1:20" ht="17.399999999999999" x14ac:dyDescent="0.4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s="5">
        <f t="shared" si="48"/>
        <v>65.544223826714799</v>
      </c>
      <c r="G778" t="s">
        <v>13</v>
      </c>
      <c r="H778">
        <v>2201</v>
      </c>
      <c r="I778" s="6">
        <f t="shared" si="49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32</v>
      </c>
      <c r="S778" t="s">
        <v>2038</v>
      </c>
      <c r="T778" t="s">
        <v>2039</v>
      </c>
    </row>
    <row r="779" spans="1:20" ht="17.399999999999999" x14ac:dyDescent="0.4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s="5">
        <f t="shared" si="48"/>
        <v>49.026652452025587</v>
      </c>
      <c r="G779" t="s">
        <v>13</v>
      </c>
      <c r="H779">
        <v>676</v>
      </c>
      <c r="I779" s="6">
        <f t="shared" si="49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32</v>
      </c>
      <c r="S779" t="s">
        <v>2038</v>
      </c>
      <c r="T779" t="s">
        <v>2039</v>
      </c>
    </row>
    <row r="780" spans="1:20" ht="17.399999999999999" x14ac:dyDescent="0.4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s="5">
        <f t="shared" si="48"/>
        <v>787.92307692307691</v>
      </c>
      <c r="G780" t="s">
        <v>19</v>
      </c>
      <c r="H780">
        <v>174</v>
      </c>
      <c r="I780" s="6">
        <f t="shared" si="49"/>
        <v>58.867816091954026</v>
      </c>
      <c r="J780" t="s">
        <v>97</v>
      </c>
      <c r="K780" t="s">
        <v>98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70</v>
      </c>
      <c r="S780" t="s">
        <v>2040</v>
      </c>
      <c r="T780" t="s">
        <v>2048</v>
      </c>
    </row>
    <row r="781" spans="1:20" ht="17.399999999999999" x14ac:dyDescent="0.4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s="5">
        <f t="shared" si="48"/>
        <v>80.306347746090154</v>
      </c>
      <c r="G781" t="s">
        <v>13</v>
      </c>
      <c r="H781">
        <v>831</v>
      </c>
      <c r="I781" s="6">
        <f t="shared" si="49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32</v>
      </c>
      <c r="S781" t="s">
        <v>2038</v>
      </c>
      <c r="T781" t="s">
        <v>2039</v>
      </c>
    </row>
    <row r="782" spans="1:20" ht="33" x14ac:dyDescent="0.4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s="5">
        <f t="shared" si="48"/>
        <v>106.29411764705883</v>
      </c>
      <c r="G782" t="s">
        <v>19</v>
      </c>
      <c r="H782">
        <v>164</v>
      </c>
      <c r="I782" s="6">
        <f t="shared" si="49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52</v>
      </c>
      <c r="S782" t="s">
        <v>2040</v>
      </c>
      <c r="T782" t="s">
        <v>2043</v>
      </c>
    </row>
    <row r="783" spans="1:20" ht="17.399999999999999" x14ac:dyDescent="0.4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s="5">
        <f t="shared" si="48"/>
        <v>50.735632183908038</v>
      </c>
      <c r="G783" t="s">
        <v>73</v>
      </c>
      <c r="H783">
        <v>56</v>
      </c>
      <c r="I783" s="6">
        <f t="shared" si="49"/>
        <v>78.821428571428569</v>
      </c>
      <c r="J783" t="s">
        <v>97</v>
      </c>
      <c r="K783" t="s">
        <v>98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32</v>
      </c>
      <c r="S783" t="s">
        <v>2038</v>
      </c>
      <c r="T783" t="s">
        <v>2039</v>
      </c>
    </row>
    <row r="784" spans="1:20" ht="17.399999999999999" x14ac:dyDescent="0.4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s="5">
        <f t="shared" si="48"/>
        <v>215.31372549019611</v>
      </c>
      <c r="G784" t="s">
        <v>19</v>
      </c>
      <c r="H784">
        <v>161</v>
      </c>
      <c r="I784" s="6">
        <f t="shared" si="49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70</v>
      </c>
      <c r="S784" t="s">
        <v>2040</v>
      </c>
      <c r="T784" t="s">
        <v>2048</v>
      </c>
    </row>
    <row r="785" spans="1:20" ht="17.399999999999999" x14ac:dyDescent="0.4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s="5">
        <f t="shared" si="48"/>
        <v>141.22972972972974</v>
      </c>
      <c r="G785" t="s">
        <v>19</v>
      </c>
      <c r="H785">
        <v>138</v>
      </c>
      <c r="I785" s="6">
        <f t="shared" si="49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22</v>
      </c>
      <c r="S785" t="s">
        <v>2034</v>
      </c>
      <c r="T785" t="s">
        <v>2035</v>
      </c>
    </row>
    <row r="786" spans="1:20" ht="17.399999999999999" x14ac:dyDescent="0.4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s="5">
        <f t="shared" si="48"/>
        <v>115.33745781777279</v>
      </c>
      <c r="G786" t="s">
        <v>19</v>
      </c>
      <c r="H786">
        <v>3308</v>
      </c>
      <c r="I786" s="6">
        <f t="shared" si="49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27</v>
      </c>
      <c r="S786" t="s">
        <v>2036</v>
      </c>
      <c r="T786" t="s">
        <v>2037</v>
      </c>
    </row>
    <row r="787" spans="1:20" ht="33" x14ac:dyDescent="0.4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s="5">
        <f t="shared" si="48"/>
        <v>193.11940298507463</v>
      </c>
      <c r="G787" t="s">
        <v>19</v>
      </c>
      <c r="H787">
        <v>127</v>
      </c>
      <c r="I787" s="6">
        <f t="shared" si="49"/>
        <v>101.88188976377953</v>
      </c>
      <c r="J787" t="s">
        <v>25</v>
      </c>
      <c r="K787" t="s">
        <v>26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70</v>
      </c>
      <c r="S787" t="s">
        <v>2040</v>
      </c>
      <c r="T787" t="s">
        <v>2048</v>
      </c>
    </row>
    <row r="788" spans="1:20" ht="17.399999999999999" x14ac:dyDescent="0.4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s="5">
        <f t="shared" si="48"/>
        <v>729.73333333333335</v>
      </c>
      <c r="G788" t="s">
        <v>19</v>
      </c>
      <c r="H788">
        <v>207</v>
      </c>
      <c r="I788" s="6">
        <f t="shared" si="49"/>
        <v>52.879227053140099</v>
      </c>
      <c r="J788" t="s">
        <v>106</v>
      </c>
      <c r="K788" t="s">
        <v>107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158</v>
      </c>
      <c r="S788" t="s">
        <v>2034</v>
      </c>
      <c r="T788" t="s">
        <v>2057</v>
      </c>
    </row>
    <row r="789" spans="1:20" ht="17.399999999999999" x14ac:dyDescent="0.4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s="5">
        <f t="shared" si="48"/>
        <v>99.66339869281046</v>
      </c>
      <c r="G789" t="s">
        <v>13</v>
      </c>
      <c r="H789">
        <v>859</v>
      </c>
      <c r="I789" s="6">
        <f t="shared" si="49"/>
        <v>71.005820721769496</v>
      </c>
      <c r="J789" t="s">
        <v>14</v>
      </c>
      <c r="K789" t="s">
        <v>15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22</v>
      </c>
      <c r="S789" t="s">
        <v>2034</v>
      </c>
      <c r="T789" t="s">
        <v>2035</v>
      </c>
    </row>
    <row r="790" spans="1:20" ht="17.399999999999999" x14ac:dyDescent="0.4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s="5">
        <f t="shared" si="48"/>
        <v>88.166666666666671</v>
      </c>
      <c r="G790" t="s">
        <v>46</v>
      </c>
      <c r="H790">
        <v>31</v>
      </c>
      <c r="I790" s="6">
        <f t="shared" si="49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70</v>
      </c>
      <c r="S790" t="s">
        <v>2040</v>
      </c>
      <c r="T790" t="s">
        <v>2048</v>
      </c>
    </row>
    <row r="791" spans="1:20" ht="17.399999999999999" x14ac:dyDescent="0.4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s="5">
        <f t="shared" si="48"/>
        <v>37.233333333333334</v>
      </c>
      <c r="G791" t="s">
        <v>13</v>
      </c>
      <c r="H791">
        <v>45</v>
      </c>
      <c r="I791" s="6">
        <f t="shared" si="49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32</v>
      </c>
      <c r="S791" t="s">
        <v>2038</v>
      </c>
      <c r="T791" t="s">
        <v>2039</v>
      </c>
    </row>
    <row r="792" spans="1:20" ht="17.399999999999999" x14ac:dyDescent="0.4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s="5">
        <f t="shared" si="48"/>
        <v>30.540075309306079</v>
      </c>
      <c r="G792" t="s">
        <v>73</v>
      </c>
      <c r="H792">
        <v>1113</v>
      </c>
      <c r="I792" s="6">
        <f t="shared" si="49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32</v>
      </c>
      <c r="S792" t="s">
        <v>2038</v>
      </c>
      <c r="T792" t="s">
        <v>2039</v>
      </c>
    </row>
    <row r="793" spans="1:20" ht="17.399999999999999" x14ac:dyDescent="0.4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s="5">
        <f t="shared" si="48"/>
        <v>25.714285714285712</v>
      </c>
      <c r="G793" t="s">
        <v>13</v>
      </c>
      <c r="H793">
        <v>6</v>
      </c>
      <c r="I793" s="6">
        <f t="shared" si="49"/>
        <v>90</v>
      </c>
      <c r="J793" t="s">
        <v>20</v>
      </c>
      <c r="K793" t="s">
        <v>21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16</v>
      </c>
      <c r="S793" t="s">
        <v>2032</v>
      </c>
      <c r="T793" t="s">
        <v>2033</v>
      </c>
    </row>
    <row r="794" spans="1:20" ht="17.399999999999999" x14ac:dyDescent="0.4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s="5">
        <f t="shared" si="48"/>
        <v>34</v>
      </c>
      <c r="G794" t="s">
        <v>13</v>
      </c>
      <c r="H794">
        <v>7</v>
      </c>
      <c r="I794" s="6">
        <f t="shared" si="49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32</v>
      </c>
      <c r="S794" t="s">
        <v>2038</v>
      </c>
      <c r="T794" t="s">
        <v>2039</v>
      </c>
    </row>
    <row r="795" spans="1:20" ht="17.399999999999999" x14ac:dyDescent="0.4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s="5">
        <f t="shared" si="48"/>
        <v>1185.909090909091</v>
      </c>
      <c r="G795" t="s">
        <v>19</v>
      </c>
      <c r="H795">
        <v>181</v>
      </c>
      <c r="I795" s="6">
        <f t="shared" si="49"/>
        <v>72.071823204419886</v>
      </c>
      <c r="J795" t="s">
        <v>97</v>
      </c>
      <c r="K795" t="s">
        <v>98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67</v>
      </c>
      <c r="S795" t="s">
        <v>2046</v>
      </c>
      <c r="T795" t="s">
        <v>2047</v>
      </c>
    </row>
    <row r="796" spans="1:20" ht="17.399999999999999" x14ac:dyDescent="0.4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s="5">
        <f t="shared" si="48"/>
        <v>125.39393939393939</v>
      </c>
      <c r="G796" t="s">
        <v>19</v>
      </c>
      <c r="H796">
        <v>110</v>
      </c>
      <c r="I796" s="6">
        <f t="shared" si="49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22</v>
      </c>
      <c r="S796" t="s">
        <v>2034</v>
      </c>
      <c r="T796" t="s">
        <v>2035</v>
      </c>
    </row>
    <row r="797" spans="1:20" ht="33" x14ac:dyDescent="0.4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s="5">
        <f t="shared" si="48"/>
        <v>14.394366197183098</v>
      </c>
      <c r="G797" t="s">
        <v>13</v>
      </c>
      <c r="H797">
        <v>31</v>
      </c>
      <c r="I797" s="6">
        <f t="shared" si="49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52</v>
      </c>
      <c r="S797" t="s">
        <v>2040</v>
      </c>
      <c r="T797" t="s">
        <v>2043</v>
      </c>
    </row>
    <row r="798" spans="1:20" ht="17.399999999999999" x14ac:dyDescent="0.4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s="5">
        <f t="shared" si="48"/>
        <v>54.807692307692314</v>
      </c>
      <c r="G798" t="s">
        <v>13</v>
      </c>
      <c r="H798">
        <v>78</v>
      </c>
      <c r="I798" s="6">
        <f t="shared" si="49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291</v>
      </c>
      <c r="S798" t="s">
        <v>2049</v>
      </c>
      <c r="T798" t="s">
        <v>2060</v>
      </c>
    </row>
    <row r="799" spans="1:20" ht="17.399999999999999" x14ac:dyDescent="0.4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s="5">
        <f t="shared" si="48"/>
        <v>109.63157894736841</v>
      </c>
      <c r="G799" t="s">
        <v>19</v>
      </c>
      <c r="H799">
        <v>185</v>
      </c>
      <c r="I799" s="6">
        <f t="shared" si="49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27</v>
      </c>
      <c r="S799" t="s">
        <v>2036</v>
      </c>
      <c r="T799" t="s">
        <v>2037</v>
      </c>
    </row>
    <row r="800" spans="1:20" ht="17.399999999999999" x14ac:dyDescent="0.4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s="5">
        <f t="shared" si="48"/>
        <v>188.47058823529412</v>
      </c>
      <c r="G800" t="s">
        <v>19</v>
      </c>
      <c r="H800">
        <v>121</v>
      </c>
      <c r="I800" s="6">
        <f t="shared" si="49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32</v>
      </c>
      <c r="S800" t="s">
        <v>2038</v>
      </c>
      <c r="T800" t="s">
        <v>2039</v>
      </c>
    </row>
    <row r="801" spans="1:20" ht="17.399999999999999" x14ac:dyDescent="0.4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s="5">
        <f t="shared" si="48"/>
        <v>87.008284023668637</v>
      </c>
      <c r="G801" t="s">
        <v>13</v>
      </c>
      <c r="H801">
        <v>1225</v>
      </c>
      <c r="I801" s="6">
        <f t="shared" si="49"/>
        <v>60.017959183673469</v>
      </c>
      <c r="J801" t="s">
        <v>39</v>
      </c>
      <c r="K801" t="s">
        <v>40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32</v>
      </c>
      <c r="S801" t="s">
        <v>2038</v>
      </c>
      <c r="T801" t="s">
        <v>2039</v>
      </c>
    </row>
    <row r="802" spans="1:20" ht="17.399999999999999" x14ac:dyDescent="0.4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s="5">
        <f t="shared" si="48"/>
        <v>1</v>
      </c>
      <c r="G802" t="s">
        <v>13</v>
      </c>
      <c r="H802">
        <v>1</v>
      </c>
      <c r="I802" s="6">
        <f t="shared" si="49"/>
        <v>1</v>
      </c>
      <c r="J802" t="s">
        <v>97</v>
      </c>
      <c r="K802" t="s">
        <v>98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22</v>
      </c>
      <c r="S802" t="s">
        <v>2034</v>
      </c>
      <c r="T802" t="s">
        <v>2035</v>
      </c>
    </row>
    <row r="803" spans="1:20" ht="17.399999999999999" x14ac:dyDescent="0.4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s="5">
        <f t="shared" si="48"/>
        <v>202.9130434782609</v>
      </c>
      <c r="G803" t="s">
        <v>19</v>
      </c>
      <c r="H803">
        <v>106</v>
      </c>
      <c r="I803" s="6">
        <f t="shared" si="49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121</v>
      </c>
      <c r="S803" t="s">
        <v>2053</v>
      </c>
      <c r="T803" t="s">
        <v>2054</v>
      </c>
    </row>
    <row r="804" spans="1:20" ht="33" x14ac:dyDescent="0.4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s="5">
        <f t="shared" si="48"/>
        <v>197.03225806451613</v>
      </c>
      <c r="G804" t="s">
        <v>19</v>
      </c>
      <c r="H804">
        <v>142</v>
      </c>
      <c r="I804" s="6">
        <f t="shared" si="49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121</v>
      </c>
      <c r="S804" t="s">
        <v>2053</v>
      </c>
      <c r="T804" t="s">
        <v>2054</v>
      </c>
    </row>
    <row r="805" spans="1:20" ht="33" x14ac:dyDescent="0.4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s="5">
        <f t="shared" si="48"/>
        <v>107</v>
      </c>
      <c r="G805" t="s">
        <v>19</v>
      </c>
      <c r="H805">
        <v>233</v>
      </c>
      <c r="I805" s="6">
        <f t="shared" si="49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32</v>
      </c>
      <c r="S805" t="s">
        <v>2038</v>
      </c>
      <c r="T805" t="s">
        <v>2039</v>
      </c>
    </row>
    <row r="806" spans="1:20" ht="17.399999999999999" x14ac:dyDescent="0.4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s="5">
        <f t="shared" si="48"/>
        <v>268.73076923076923</v>
      </c>
      <c r="G806" t="s">
        <v>19</v>
      </c>
      <c r="H806">
        <v>218</v>
      </c>
      <c r="I806" s="6">
        <f t="shared" si="49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22</v>
      </c>
      <c r="S806" t="s">
        <v>2034</v>
      </c>
      <c r="T806" t="s">
        <v>2035</v>
      </c>
    </row>
    <row r="807" spans="1:20" ht="33" x14ac:dyDescent="0.4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s="5">
        <f t="shared" si="48"/>
        <v>50.845360824742272</v>
      </c>
      <c r="G807" t="s">
        <v>13</v>
      </c>
      <c r="H807">
        <v>67</v>
      </c>
      <c r="I807" s="6">
        <f t="shared" si="49"/>
        <v>73.611940298507463</v>
      </c>
      <c r="J807" t="s">
        <v>25</v>
      </c>
      <c r="K807" t="s">
        <v>26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41</v>
      </c>
      <c r="S807" t="s">
        <v>2040</v>
      </c>
      <c r="T807" t="s">
        <v>2041</v>
      </c>
    </row>
    <row r="808" spans="1:20" ht="17.399999999999999" x14ac:dyDescent="0.4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s="5">
        <f t="shared" si="48"/>
        <v>1180.2857142857142</v>
      </c>
      <c r="G808" t="s">
        <v>19</v>
      </c>
      <c r="H808">
        <v>76</v>
      </c>
      <c r="I808" s="6">
        <f t="shared" si="49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52</v>
      </c>
      <c r="S808" t="s">
        <v>2040</v>
      </c>
      <c r="T808" t="s">
        <v>2043</v>
      </c>
    </row>
    <row r="809" spans="1:20" ht="17.399999999999999" x14ac:dyDescent="0.4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s="5">
        <f t="shared" si="48"/>
        <v>264</v>
      </c>
      <c r="G809" t="s">
        <v>19</v>
      </c>
      <c r="H809">
        <v>43</v>
      </c>
      <c r="I809" s="6">
        <f t="shared" si="49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32</v>
      </c>
      <c r="S809" t="s">
        <v>2038</v>
      </c>
      <c r="T809" t="s">
        <v>2039</v>
      </c>
    </row>
    <row r="810" spans="1:20" ht="17.399999999999999" x14ac:dyDescent="0.4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s="5">
        <f t="shared" si="48"/>
        <v>30.44230769230769</v>
      </c>
      <c r="G810" t="s">
        <v>13</v>
      </c>
      <c r="H810">
        <v>19</v>
      </c>
      <c r="I810" s="6">
        <f t="shared" si="49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16</v>
      </c>
      <c r="S810" t="s">
        <v>2032</v>
      </c>
      <c r="T810" t="s">
        <v>2033</v>
      </c>
    </row>
    <row r="811" spans="1:20" ht="17.399999999999999" x14ac:dyDescent="0.4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s="5">
        <f t="shared" si="48"/>
        <v>62.880681818181813</v>
      </c>
      <c r="G811" t="s">
        <v>13</v>
      </c>
      <c r="H811">
        <v>2108</v>
      </c>
      <c r="I811" s="6">
        <f t="shared" si="49"/>
        <v>42</v>
      </c>
      <c r="J811" t="s">
        <v>97</v>
      </c>
      <c r="K811" t="s">
        <v>98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41</v>
      </c>
      <c r="S811" t="s">
        <v>2040</v>
      </c>
      <c r="T811" t="s">
        <v>2041</v>
      </c>
    </row>
    <row r="812" spans="1:20" ht="33" x14ac:dyDescent="0.4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s="5">
        <f t="shared" si="48"/>
        <v>193.125</v>
      </c>
      <c r="G812" t="s">
        <v>19</v>
      </c>
      <c r="H812">
        <v>221</v>
      </c>
      <c r="I812" s="6">
        <f t="shared" si="49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32</v>
      </c>
      <c r="S812" t="s">
        <v>2038</v>
      </c>
      <c r="T812" t="s">
        <v>2039</v>
      </c>
    </row>
    <row r="813" spans="1:20" ht="17.399999999999999" x14ac:dyDescent="0.4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s="5">
        <f t="shared" si="48"/>
        <v>77.102702702702715</v>
      </c>
      <c r="G813" t="s">
        <v>13</v>
      </c>
      <c r="H813">
        <v>679</v>
      </c>
      <c r="I813" s="6">
        <f t="shared" si="49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88</v>
      </c>
      <c r="S813" t="s">
        <v>2049</v>
      </c>
      <c r="T813" t="s">
        <v>2050</v>
      </c>
    </row>
    <row r="814" spans="1:20" ht="17.399999999999999" x14ac:dyDescent="0.4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s="5">
        <f t="shared" si="48"/>
        <v>225.52763819095478</v>
      </c>
      <c r="G814" t="s">
        <v>19</v>
      </c>
      <c r="H814">
        <v>2805</v>
      </c>
      <c r="I814" s="6">
        <f t="shared" si="49"/>
        <v>48</v>
      </c>
      <c r="J814" t="s">
        <v>14</v>
      </c>
      <c r="K814" t="s">
        <v>15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67</v>
      </c>
      <c r="S814" t="s">
        <v>2046</v>
      </c>
      <c r="T814" t="s">
        <v>2047</v>
      </c>
    </row>
    <row r="815" spans="1:20" ht="17.399999999999999" x14ac:dyDescent="0.4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s="5">
        <f t="shared" si="48"/>
        <v>239.40625</v>
      </c>
      <c r="G815" t="s">
        <v>19</v>
      </c>
      <c r="H815">
        <v>68</v>
      </c>
      <c r="I815" s="6">
        <f t="shared" si="49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88</v>
      </c>
      <c r="S815" t="s">
        <v>2049</v>
      </c>
      <c r="T815" t="s">
        <v>2050</v>
      </c>
    </row>
    <row r="816" spans="1:20" ht="17.399999999999999" x14ac:dyDescent="0.4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s="5">
        <f t="shared" si="48"/>
        <v>92.1875</v>
      </c>
      <c r="G816" t="s">
        <v>13</v>
      </c>
      <c r="H816">
        <v>36</v>
      </c>
      <c r="I816" s="6">
        <f t="shared" si="49"/>
        <v>81.944444444444443</v>
      </c>
      <c r="J816" t="s">
        <v>35</v>
      </c>
      <c r="K816" t="s">
        <v>36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22</v>
      </c>
      <c r="S816" t="s">
        <v>2034</v>
      </c>
      <c r="T816" t="s">
        <v>2035</v>
      </c>
    </row>
    <row r="817" spans="1:20" ht="33" x14ac:dyDescent="0.4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s="5">
        <f t="shared" si="48"/>
        <v>130.23333333333335</v>
      </c>
      <c r="G817" t="s">
        <v>19</v>
      </c>
      <c r="H817">
        <v>183</v>
      </c>
      <c r="I817" s="6">
        <f t="shared" si="49"/>
        <v>64.049180327868854</v>
      </c>
      <c r="J817" t="s">
        <v>14</v>
      </c>
      <c r="K817" t="s">
        <v>15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22</v>
      </c>
      <c r="S817" t="s">
        <v>2034</v>
      </c>
      <c r="T817" t="s">
        <v>2035</v>
      </c>
    </row>
    <row r="818" spans="1:20" ht="33" x14ac:dyDescent="0.4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s="5">
        <f t="shared" si="48"/>
        <v>615.21739130434787</v>
      </c>
      <c r="G818" t="s">
        <v>19</v>
      </c>
      <c r="H818">
        <v>133</v>
      </c>
      <c r="I818" s="6">
        <f t="shared" si="49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32</v>
      </c>
      <c r="S818" t="s">
        <v>2038</v>
      </c>
      <c r="T818" t="s">
        <v>2039</v>
      </c>
    </row>
    <row r="819" spans="1:20" ht="17.399999999999999" x14ac:dyDescent="0.4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s="5">
        <f t="shared" si="48"/>
        <v>368.79532163742692</v>
      </c>
      <c r="G819" t="s">
        <v>19</v>
      </c>
      <c r="H819">
        <v>2489</v>
      </c>
      <c r="I819" s="6">
        <f t="shared" si="49"/>
        <v>76.011249497790274</v>
      </c>
      <c r="J819" t="s">
        <v>106</v>
      </c>
      <c r="K819" t="s">
        <v>107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67</v>
      </c>
      <c r="S819" t="s">
        <v>2046</v>
      </c>
      <c r="T819" t="s">
        <v>2047</v>
      </c>
    </row>
    <row r="820" spans="1:20" ht="17.399999999999999" x14ac:dyDescent="0.4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s="5">
        <f t="shared" si="48"/>
        <v>1094.8571428571429</v>
      </c>
      <c r="G820" t="s">
        <v>19</v>
      </c>
      <c r="H820">
        <v>69</v>
      </c>
      <c r="I820" s="6">
        <f t="shared" si="49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32</v>
      </c>
      <c r="S820" t="s">
        <v>2038</v>
      </c>
      <c r="T820" t="s">
        <v>2039</v>
      </c>
    </row>
    <row r="821" spans="1:20" ht="33" x14ac:dyDescent="0.4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s="5">
        <f t="shared" si="48"/>
        <v>50.662921348314605</v>
      </c>
      <c r="G821" t="s">
        <v>13</v>
      </c>
      <c r="H821">
        <v>47</v>
      </c>
      <c r="I821" s="6">
        <f t="shared" si="49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88</v>
      </c>
      <c r="S821" t="s">
        <v>2049</v>
      </c>
      <c r="T821" t="s">
        <v>2050</v>
      </c>
    </row>
    <row r="822" spans="1:20" ht="17.399999999999999" x14ac:dyDescent="0.4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s="5">
        <f t="shared" si="48"/>
        <v>800.6</v>
      </c>
      <c r="G822" t="s">
        <v>19</v>
      </c>
      <c r="H822">
        <v>279</v>
      </c>
      <c r="I822" s="6">
        <f t="shared" si="49"/>
        <v>43.043010752688176</v>
      </c>
      <c r="J822" t="s">
        <v>39</v>
      </c>
      <c r="K822" t="s">
        <v>40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22</v>
      </c>
      <c r="S822" t="s">
        <v>2034</v>
      </c>
      <c r="T822" t="s">
        <v>2035</v>
      </c>
    </row>
    <row r="823" spans="1:20" ht="17.399999999999999" x14ac:dyDescent="0.4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s="5">
        <f t="shared" si="48"/>
        <v>291.28571428571428</v>
      </c>
      <c r="G823" t="s">
        <v>19</v>
      </c>
      <c r="H823">
        <v>210</v>
      </c>
      <c r="I823" s="6">
        <f t="shared" si="49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41</v>
      </c>
      <c r="S823" t="s">
        <v>2040</v>
      </c>
      <c r="T823" t="s">
        <v>2041</v>
      </c>
    </row>
    <row r="824" spans="1:20" ht="17.399999999999999" x14ac:dyDescent="0.4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s="5">
        <f t="shared" si="48"/>
        <v>349.9666666666667</v>
      </c>
      <c r="G824" t="s">
        <v>19</v>
      </c>
      <c r="H824">
        <v>2100</v>
      </c>
      <c r="I824" s="6">
        <f t="shared" si="49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22</v>
      </c>
      <c r="S824" t="s">
        <v>2034</v>
      </c>
      <c r="T824" t="s">
        <v>2035</v>
      </c>
    </row>
    <row r="825" spans="1:20" ht="33" x14ac:dyDescent="0.4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s="5">
        <f t="shared" si="48"/>
        <v>357.07317073170731</v>
      </c>
      <c r="G825" t="s">
        <v>19</v>
      </c>
      <c r="H825">
        <v>252</v>
      </c>
      <c r="I825" s="6">
        <f t="shared" si="49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22</v>
      </c>
      <c r="S825" t="s">
        <v>2034</v>
      </c>
      <c r="T825" t="s">
        <v>2035</v>
      </c>
    </row>
    <row r="826" spans="1:20" ht="17.399999999999999" x14ac:dyDescent="0.4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s="5">
        <f t="shared" si="48"/>
        <v>126.48941176470588</v>
      </c>
      <c r="G826" t="s">
        <v>19</v>
      </c>
      <c r="H826">
        <v>1280</v>
      </c>
      <c r="I826" s="6">
        <f t="shared" si="49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67</v>
      </c>
      <c r="S826" t="s">
        <v>2046</v>
      </c>
      <c r="T826" t="s">
        <v>2047</v>
      </c>
    </row>
    <row r="827" spans="1:20" ht="17.399999999999999" x14ac:dyDescent="0.4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s="5">
        <f t="shared" si="48"/>
        <v>387.5</v>
      </c>
      <c r="G827" t="s">
        <v>19</v>
      </c>
      <c r="H827">
        <v>157</v>
      </c>
      <c r="I827" s="6">
        <f t="shared" si="49"/>
        <v>88.853503184713375</v>
      </c>
      <c r="J827" t="s">
        <v>39</v>
      </c>
      <c r="K827" t="s">
        <v>40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99</v>
      </c>
      <c r="S827" t="s">
        <v>2040</v>
      </c>
      <c r="T827" t="s">
        <v>2051</v>
      </c>
    </row>
    <row r="828" spans="1:20" ht="33" x14ac:dyDescent="0.4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s="5">
        <f t="shared" si="48"/>
        <v>457.03571428571428</v>
      </c>
      <c r="G828" t="s">
        <v>19</v>
      </c>
      <c r="H828">
        <v>194</v>
      </c>
      <c r="I828" s="6">
        <f t="shared" si="49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32</v>
      </c>
      <c r="S828" t="s">
        <v>2038</v>
      </c>
      <c r="T828" t="s">
        <v>2039</v>
      </c>
    </row>
    <row r="829" spans="1:20" ht="33" x14ac:dyDescent="0.4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s="5">
        <f t="shared" si="48"/>
        <v>266.69565217391306</v>
      </c>
      <c r="G829" t="s">
        <v>19</v>
      </c>
      <c r="H829">
        <v>82</v>
      </c>
      <c r="I829" s="6">
        <f t="shared" si="49"/>
        <v>74.804878048780495</v>
      </c>
      <c r="J829" t="s">
        <v>25</v>
      </c>
      <c r="K829" t="s">
        <v>26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52</v>
      </c>
      <c r="S829" t="s">
        <v>2040</v>
      </c>
      <c r="T829" t="s">
        <v>2043</v>
      </c>
    </row>
    <row r="830" spans="1:20" ht="33" x14ac:dyDescent="0.4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s="5">
        <f t="shared" si="48"/>
        <v>69</v>
      </c>
      <c r="G830" t="s">
        <v>13</v>
      </c>
      <c r="H830">
        <v>70</v>
      </c>
      <c r="I830" s="6">
        <f t="shared" si="49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32</v>
      </c>
      <c r="S830" t="s">
        <v>2038</v>
      </c>
      <c r="T830" t="s">
        <v>2039</v>
      </c>
    </row>
    <row r="831" spans="1:20" ht="17.399999999999999" x14ac:dyDescent="0.4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s="5">
        <f t="shared" si="48"/>
        <v>51.34375</v>
      </c>
      <c r="G831" t="s">
        <v>13</v>
      </c>
      <c r="H831">
        <v>154</v>
      </c>
      <c r="I831" s="6">
        <f t="shared" si="49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32</v>
      </c>
      <c r="S831" t="s">
        <v>2038</v>
      </c>
      <c r="T831" t="s">
        <v>2039</v>
      </c>
    </row>
    <row r="832" spans="1:20" ht="33" x14ac:dyDescent="0.4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s="5">
        <f t="shared" si="48"/>
        <v>1.1710526315789473</v>
      </c>
      <c r="G832" t="s">
        <v>13</v>
      </c>
      <c r="H832">
        <v>22</v>
      </c>
      <c r="I832" s="6">
        <f t="shared" si="49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32</v>
      </c>
      <c r="S832" t="s">
        <v>2038</v>
      </c>
      <c r="T832" t="s">
        <v>2039</v>
      </c>
    </row>
    <row r="833" spans="1:20" ht="33" x14ac:dyDescent="0.4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s="5">
        <f t="shared" si="48"/>
        <v>108.97734294541709</v>
      </c>
      <c r="G833" t="s">
        <v>19</v>
      </c>
      <c r="H833">
        <v>4233</v>
      </c>
      <c r="I833" s="6">
        <f t="shared" si="49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121</v>
      </c>
      <c r="S833" t="s">
        <v>2053</v>
      </c>
      <c r="T833" t="s">
        <v>2054</v>
      </c>
    </row>
    <row r="834" spans="1:20" ht="17.399999999999999" x14ac:dyDescent="0.4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s="5">
        <f t="shared" si="48"/>
        <v>315.17592592592592</v>
      </c>
      <c r="G834" t="s">
        <v>19</v>
      </c>
      <c r="H834">
        <v>1297</v>
      </c>
      <c r="I834" s="6">
        <f t="shared" si="49"/>
        <v>104.97764070932922</v>
      </c>
      <c r="J834" t="s">
        <v>35</v>
      </c>
      <c r="K834" t="s">
        <v>36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205</v>
      </c>
      <c r="S834" t="s">
        <v>2046</v>
      </c>
      <c r="T834" t="s">
        <v>2058</v>
      </c>
    </row>
    <row r="835" spans="1:20" ht="17.399999999999999" x14ac:dyDescent="0.4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19</v>
      </c>
      <c r="H835">
        <v>165</v>
      </c>
      <c r="I835" s="6">
        <f t="shared" ref="I835:I898" si="53">E835/H835</f>
        <v>64.987878787878785</v>
      </c>
      <c r="J835" t="s">
        <v>35</v>
      </c>
      <c r="K835" t="s">
        <v>36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205</v>
      </c>
      <c r="S835" t="s">
        <v>2046</v>
      </c>
      <c r="T835" t="s">
        <v>2058</v>
      </c>
    </row>
    <row r="836" spans="1:20" ht="17.399999999999999" x14ac:dyDescent="0.4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s="5">
        <f t="shared" si="52"/>
        <v>153.8082191780822</v>
      </c>
      <c r="G836" t="s">
        <v>19</v>
      </c>
      <c r="H836">
        <v>119</v>
      </c>
      <c r="I836" s="6">
        <f t="shared" si="53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32</v>
      </c>
      <c r="S836" t="s">
        <v>2038</v>
      </c>
      <c r="T836" t="s">
        <v>2039</v>
      </c>
    </row>
    <row r="837" spans="1:20" ht="17.399999999999999" x14ac:dyDescent="0.4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s="5">
        <f t="shared" si="52"/>
        <v>89.738979118329468</v>
      </c>
      <c r="G837" t="s">
        <v>13</v>
      </c>
      <c r="H837">
        <v>1758</v>
      </c>
      <c r="I837" s="6">
        <f t="shared" si="5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27</v>
      </c>
      <c r="S837" t="s">
        <v>2036</v>
      </c>
      <c r="T837" t="s">
        <v>2037</v>
      </c>
    </row>
    <row r="838" spans="1:20" ht="17.399999999999999" x14ac:dyDescent="0.4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s="5">
        <f t="shared" si="52"/>
        <v>75.135802469135797</v>
      </c>
      <c r="G838" t="s">
        <v>13</v>
      </c>
      <c r="H838">
        <v>94</v>
      </c>
      <c r="I838" s="6">
        <f t="shared" si="5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59</v>
      </c>
      <c r="S838" t="s">
        <v>2034</v>
      </c>
      <c r="T838" t="s">
        <v>2044</v>
      </c>
    </row>
    <row r="839" spans="1:20" ht="17.399999999999999" x14ac:dyDescent="0.4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s="5">
        <f t="shared" si="52"/>
        <v>852.88135593220341</v>
      </c>
      <c r="G839" t="s">
        <v>19</v>
      </c>
      <c r="H839">
        <v>1797</v>
      </c>
      <c r="I839" s="6">
        <f t="shared" si="5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158</v>
      </c>
      <c r="S839" t="s">
        <v>2034</v>
      </c>
      <c r="T839" t="s">
        <v>2057</v>
      </c>
    </row>
    <row r="840" spans="1:20" ht="17.399999999999999" x14ac:dyDescent="0.4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s="5">
        <f t="shared" si="52"/>
        <v>138.90625</v>
      </c>
      <c r="G840" t="s">
        <v>19</v>
      </c>
      <c r="H840">
        <v>261</v>
      </c>
      <c r="I840" s="6">
        <f t="shared" si="5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32</v>
      </c>
      <c r="S840" t="s">
        <v>2038</v>
      </c>
      <c r="T840" t="s">
        <v>2039</v>
      </c>
    </row>
    <row r="841" spans="1:20" ht="17.399999999999999" x14ac:dyDescent="0.4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s="5">
        <f t="shared" si="52"/>
        <v>190.18181818181819</v>
      </c>
      <c r="G841" t="s">
        <v>19</v>
      </c>
      <c r="H841">
        <v>157</v>
      </c>
      <c r="I841" s="6">
        <f t="shared" si="5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41</v>
      </c>
      <c r="S841" t="s">
        <v>2040</v>
      </c>
      <c r="T841" t="s">
        <v>2041</v>
      </c>
    </row>
    <row r="842" spans="1:20" ht="17.399999999999999" x14ac:dyDescent="0.4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s="5">
        <f t="shared" si="52"/>
        <v>100.24333619948409</v>
      </c>
      <c r="G842" t="s">
        <v>19</v>
      </c>
      <c r="H842">
        <v>3533</v>
      </c>
      <c r="I842" s="6">
        <f t="shared" si="5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32</v>
      </c>
      <c r="S842" t="s">
        <v>2038</v>
      </c>
      <c r="T842" t="s">
        <v>2039</v>
      </c>
    </row>
    <row r="843" spans="1:20" ht="17.399999999999999" x14ac:dyDescent="0.4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s="5">
        <f t="shared" si="52"/>
        <v>142.75824175824175</v>
      </c>
      <c r="G843" t="s">
        <v>19</v>
      </c>
      <c r="H843">
        <v>155</v>
      </c>
      <c r="I843" s="6">
        <f t="shared" si="5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27</v>
      </c>
      <c r="S843" t="s">
        <v>2036</v>
      </c>
      <c r="T843" t="s">
        <v>2037</v>
      </c>
    </row>
    <row r="844" spans="1:20" ht="33" x14ac:dyDescent="0.4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s="5">
        <f t="shared" si="52"/>
        <v>563.13333333333333</v>
      </c>
      <c r="G844" t="s">
        <v>19</v>
      </c>
      <c r="H844">
        <v>132</v>
      </c>
      <c r="I844" s="6">
        <f t="shared" si="53"/>
        <v>63.992424242424242</v>
      </c>
      <c r="J844" t="s">
        <v>106</v>
      </c>
      <c r="K844" t="s">
        <v>107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64</v>
      </c>
      <c r="S844" t="s">
        <v>2036</v>
      </c>
      <c r="T844" t="s">
        <v>2045</v>
      </c>
    </row>
    <row r="845" spans="1:20" ht="33" x14ac:dyDescent="0.4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s="5">
        <f t="shared" si="52"/>
        <v>30.715909090909086</v>
      </c>
      <c r="G845" t="s">
        <v>13</v>
      </c>
      <c r="H845">
        <v>33</v>
      </c>
      <c r="I845" s="6">
        <f t="shared" si="5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121</v>
      </c>
      <c r="S845" t="s">
        <v>2053</v>
      </c>
      <c r="T845" t="s">
        <v>2054</v>
      </c>
    </row>
    <row r="846" spans="1:20" ht="17.399999999999999" x14ac:dyDescent="0.4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s="5">
        <f t="shared" si="52"/>
        <v>99.39772727272728</v>
      </c>
      <c r="G846" t="s">
        <v>73</v>
      </c>
      <c r="H846">
        <v>94</v>
      </c>
      <c r="I846" s="6">
        <f t="shared" si="5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41</v>
      </c>
      <c r="S846" t="s">
        <v>2040</v>
      </c>
      <c r="T846" t="s">
        <v>2041</v>
      </c>
    </row>
    <row r="847" spans="1:20" ht="17.399999999999999" x14ac:dyDescent="0.4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s="5">
        <f t="shared" si="52"/>
        <v>197.54935622317598</v>
      </c>
      <c r="G847" t="s">
        <v>19</v>
      </c>
      <c r="H847">
        <v>1354</v>
      </c>
      <c r="I847" s="6">
        <f t="shared" si="53"/>
        <v>101.98449039881831</v>
      </c>
      <c r="J847" t="s">
        <v>39</v>
      </c>
      <c r="K847" t="s">
        <v>40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27</v>
      </c>
      <c r="S847" t="s">
        <v>2036</v>
      </c>
      <c r="T847" t="s">
        <v>2037</v>
      </c>
    </row>
    <row r="848" spans="1:20" ht="17.399999999999999" x14ac:dyDescent="0.4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s="5">
        <f t="shared" si="52"/>
        <v>508.5</v>
      </c>
      <c r="G848" t="s">
        <v>19</v>
      </c>
      <c r="H848">
        <v>48</v>
      </c>
      <c r="I848" s="6">
        <f t="shared" si="53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27</v>
      </c>
      <c r="S848" t="s">
        <v>2036</v>
      </c>
      <c r="T848" t="s">
        <v>2037</v>
      </c>
    </row>
    <row r="849" spans="1:20" ht="17.399999999999999" x14ac:dyDescent="0.4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s="5">
        <f t="shared" si="52"/>
        <v>237.74468085106383</v>
      </c>
      <c r="G849" t="s">
        <v>19</v>
      </c>
      <c r="H849">
        <v>110</v>
      </c>
      <c r="I849" s="6">
        <f t="shared" si="5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16</v>
      </c>
      <c r="S849" t="s">
        <v>2032</v>
      </c>
      <c r="T849" t="s">
        <v>2033</v>
      </c>
    </row>
    <row r="850" spans="1:20" ht="17.399999999999999" x14ac:dyDescent="0.4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s="5">
        <f t="shared" si="52"/>
        <v>338.46875</v>
      </c>
      <c r="G850" t="s">
        <v>19</v>
      </c>
      <c r="H850">
        <v>172</v>
      </c>
      <c r="I850" s="6">
        <f t="shared" si="5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52</v>
      </c>
      <c r="S850" t="s">
        <v>2040</v>
      </c>
      <c r="T850" t="s">
        <v>2043</v>
      </c>
    </row>
    <row r="851" spans="1:20" ht="33" x14ac:dyDescent="0.4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s="5">
        <f t="shared" si="52"/>
        <v>133.08955223880596</v>
      </c>
      <c r="G851" t="s">
        <v>19</v>
      </c>
      <c r="H851">
        <v>307</v>
      </c>
      <c r="I851" s="6">
        <f t="shared" si="5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59</v>
      </c>
      <c r="S851" t="s">
        <v>2034</v>
      </c>
      <c r="T851" t="s">
        <v>2044</v>
      </c>
    </row>
    <row r="852" spans="1:20" ht="33" x14ac:dyDescent="0.4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s="5">
        <f t="shared" si="52"/>
        <v>1</v>
      </c>
      <c r="G852" t="s">
        <v>13</v>
      </c>
      <c r="H852">
        <v>1</v>
      </c>
      <c r="I852" s="6">
        <f t="shared" si="53"/>
        <v>1</v>
      </c>
      <c r="J852" t="s">
        <v>20</v>
      </c>
      <c r="K852" t="s">
        <v>21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22</v>
      </c>
      <c r="S852" t="s">
        <v>2034</v>
      </c>
      <c r="T852" t="s">
        <v>2035</v>
      </c>
    </row>
    <row r="853" spans="1:20" ht="33" x14ac:dyDescent="0.4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s="5">
        <f t="shared" si="52"/>
        <v>207.79999999999998</v>
      </c>
      <c r="G853" t="s">
        <v>19</v>
      </c>
      <c r="H853">
        <v>160</v>
      </c>
      <c r="I853" s="6">
        <f t="shared" si="5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49</v>
      </c>
      <c r="S853" t="s">
        <v>2034</v>
      </c>
      <c r="T853" t="s">
        <v>2042</v>
      </c>
    </row>
    <row r="854" spans="1:20" ht="33" x14ac:dyDescent="0.4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s="5">
        <f t="shared" si="52"/>
        <v>51.122448979591837</v>
      </c>
      <c r="G854" t="s">
        <v>13</v>
      </c>
      <c r="H854">
        <v>31</v>
      </c>
      <c r="I854" s="6">
        <f t="shared" si="5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88</v>
      </c>
      <c r="S854" t="s">
        <v>2049</v>
      </c>
      <c r="T854" t="s">
        <v>2050</v>
      </c>
    </row>
    <row r="855" spans="1:20" ht="17.399999999999999" x14ac:dyDescent="0.4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s="5">
        <f t="shared" si="52"/>
        <v>652.05847953216369</v>
      </c>
      <c r="G855" t="s">
        <v>19</v>
      </c>
      <c r="H855">
        <v>1467</v>
      </c>
      <c r="I855" s="6">
        <f t="shared" si="53"/>
        <v>76.006816632583508</v>
      </c>
      <c r="J855" t="s">
        <v>14</v>
      </c>
      <c r="K855" t="s">
        <v>15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59</v>
      </c>
      <c r="S855" t="s">
        <v>2034</v>
      </c>
      <c r="T855" t="s">
        <v>2044</v>
      </c>
    </row>
    <row r="856" spans="1:20" ht="33" x14ac:dyDescent="0.4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s="5">
        <f t="shared" si="52"/>
        <v>113.63099415204678</v>
      </c>
      <c r="G856" t="s">
        <v>19</v>
      </c>
      <c r="H856">
        <v>2662</v>
      </c>
      <c r="I856" s="6">
        <f t="shared" si="53"/>
        <v>72.993613824192337</v>
      </c>
      <c r="J856" t="s">
        <v>14</v>
      </c>
      <c r="K856" t="s">
        <v>15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118</v>
      </c>
      <c r="S856" t="s">
        <v>2046</v>
      </c>
      <c r="T856" t="s">
        <v>2052</v>
      </c>
    </row>
    <row r="857" spans="1:20" ht="17.399999999999999" x14ac:dyDescent="0.4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s="5">
        <f t="shared" si="52"/>
        <v>102.37606837606839</v>
      </c>
      <c r="G857" t="s">
        <v>19</v>
      </c>
      <c r="H857">
        <v>452</v>
      </c>
      <c r="I857" s="6">
        <f t="shared" si="53"/>
        <v>53</v>
      </c>
      <c r="J857" t="s">
        <v>25</v>
      </c>
      <c r="K857" t="s">
        <v>26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32</v>
      </c>
      <c r="S857" t="s">
        <v>2038</v>
      </c>
      <c r="T857" t="s">
        <v>2039</v>
      </c>
    </row>
    <row r="858" spans="1:20" ht="17.399999999999999" x14ac:dyDescent="0.4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s="5">
        <f t="shared" si="52"/>
        <v>356.58333333333331</v>
      </c>
      <c r="G858" t="s">
        <v>19</v>
      </c>
      <c r="H858">
        <v>158</v>
      </c>
      <c r="I858" s="6">
        <f t="shared" si="5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16</v>
      </c>
      <c r="S858" t="s">
        <v>2032</v>
      </c>
      <c r="T858" t="s">
        <v>2033</v>
      </c>
    </row>
    <row r="859" spans="1:20" ht="33" x14ac:dyDescent="0.4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s="5">
        <f t="shared" si="52"/>
        <v>139.86792452830187</v>
      </c>
      <c r="G859" t="s">
        <v>19</v>
      </c>
      <c r="H859">
        <v>225</v>
      </c>
      <c r="I859" s="6">
        <f t="shared" si="53"/>
        <v>32.946666666666665</v>
      </c>
      <c r="J859" t="s">
        <v>97</v>
      </c>
      <c r="K859" t="s">
        <v>98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99</v>
      </c>
      <c r="S859" t="s">
        <v>2040</v>
      </c>
      <c r="T859" t="s">
        <v>2051</v>
      </c>
    </row>
    <row r="860" spans="1:20" ht="33" x14ac:dyDescent="0.4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s="5">
        <f t="shared" si="52"/>
        <v>69.45</v>
      </c>
      <c r="G860" t="s">
        <v>13</v>
      </c>
      <c r="H860">
        <v>35</v>
      </c>
      <c r="I860" s="6">
        <f t="shared" si="5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16</v>
      </c>
      <c r="S860" t="s">
        <v>2032</v>
      </c>
      <c r="T860" t="s">
        <v>2033</v>
      </c>
    </row>
    <row r="861" spans="1:20" ht="33" x14ac:dyDescent="0.4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s="5">
        <f t="shared" si="52"/>
        <v>35.534246575342465</v>
      </c>
      <c r="G861" t="s">
        <v>13</v>
      </c>
      <c r="H861">
        <v>63</v>
      </c>
      <c r="I861" s="6">
        <f t="shared" si="5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32</v>
      </c>
      <c r="S861" t="s">
        <v>2038</v>
      </c>
      <c r="T861" t="s">
        <v>2039</v>
      </c>
    </row>
    <row r="862" spans="1:20" ht="33" x14ac:dyDescent="0.4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s="5">
        <f t="shared" si="52"/>
        <v>251.65</v>
      </c>
      <c r="G862" t="s">
        <v>19</v>
      </c>
      <c r="H862">
        <v>65</v>
      </c>
      <c r="I862" s="6">
        <f t="shared" si="5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64</v>
      </c>
      <c r="S862" t="s">
        <v>2036</v>
      </c>
      <c r="T862" t="s">
        <v>2045</v>
      </c>
    </row>
    <row r="863" spans="1:20" ht="17.399999999999999" x14ac:dyDescent="0.4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s="5">
        <f t="shared" si="52"/>
        <v>105.87500000000001</v>
      </c>
      <c r="G863" t="s">
        <v>19</v>
      </c>
      <c r="H863">
        <v>163</v>
      </c>
      <c r="I863" s="6">
        <f t="shared" si="5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32</v>
      </c>
      <c r="S863" t="s">
        <v>2038</v>
      </c>
      <c r="T863" t="s">
        <v>2039</v>
      </c>
    </row>
    <row r="864" spans="1:20" ht="33" x14ac:dyDescent="0.4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s="5">
        <f t="shared" si="52"/>
        <v>187.42857142857144</v>
      </c>
      <c r="G864" t="s">
        <v>19</v>
      </c>
      <c r="H864">
        <v>85</v>
      </c>
      <c r="I864" s="6">
        <f t="shared" si="5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32</v>
      </c>
      <c r="S864" t="s">
        <v>2038</v>
      </c>
      <c r="T864" t="s">
        <v>2039</v>
      </c>
    </row>
    <row r="865" spans="1:20" ht="17.399999999999999" x14ac:dyDescent="0.4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s="5">
        <f t="shared" si="52"/>
        <v>386.78571428571428</v>
      </c>
      <c r="G865" t="s">
        <v>19</v>
      </c>
      <c r="H865">
        <v>217</v>
      </c>
      <c r="I865" s="6">
        <f t="shared" si="5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268</v>
      </c>
      <c r="S865" t="s">
        <v>2040</v>
      </c>
      <c r="T865" t="s">
        <v>2059</v>
      </c>
    </row>
    <row r="866" spans="1:20" ht="17.399999999999999" x14ac:dyDescent="0.4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s="5">
        <f t="shared" si="52"/>
        <v>347.07142857142856</v>
      </c>
      <c r="G866" t="s">
        <v>19</v>
      </c>
      <c r="H866">
        <v>150</v>
      </c>
      <c r="I866" s="6">
        <f t="shared" si="53"/>
        <v>97.18</v>
      </c>
      <c r="J866" t="s">
        <v>20</v>
      </c>
      <c r="K866" t="s">
        <v>21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99</v>
      </c>
      <c r="S866" t="s">
        <v>2040</v>
      </c>
      <c r="T866" t="s">
        <v>2051</v>
      </c>
    </row>
    <row r="867" spans="1:20" ht="33" x14ac:dyDescent="0.4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s="5">
        <f t="shared" si="52"/>
        <v>185.82098765432099</v>
      </c>
      <c r="G867" t="s">
        <v>19</v>
      </c>
      <c r="H867">
        <v>3272</v>
      </c>
      <c r="I867" s="6">
        <f t="shared" si="5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32</v>
      </c>
      <c r="S867" t="s">
        <v>2038</v>
      </c>
      <c r="T867" t="s">
        <v>2039</v>
      </c>
    </row>
    <row r="868" spans="1:20" ht="17.399999999999999" x14ac:dyDescent="0.4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s="5">
        <f t="shared" si="52"/>
        <v>43.241247264770237</v>
      </c>
      <c r="G868" t="s">
        <v>73</v>
      </c>
      <c r="H868">
        <v>898</v>
      </c>
      <c r="I868" s="6">
        <f t="shared" si="5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121</v>
      </c>
      <c r="S868" t="s">
        <v>2053</v>
      </c>
      <c r="T868" t="s">
        <v>2054</v>
      </c>
    </row>
    <row r="869" spans="1:20" ht="33" x14ac:dyDescent="0.4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s="5">
        <f t="shared" si="52"/>
        <v>162.4375</v>
      </c>
      <c r="G869" t="s">
        <v>19</v>
      </c>
      <c r="H869">
        <v>300</v>
      </c>
      <c r="I869" s="6">
        <f t="shared" si="53"/>
        <v>25.99</v>
      </c>
      <c r="J869" t="s">
        <v>20</v>
      </c>
      <c r="K869" t="s">
        <v>21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16</v>
      </c>
      <c r="S869" t="s">
        <v>2032</v>
      </c>
      <c r="T869" t="s">
        <v>2033</v>
      </c>
    </row>
    <row r="870" spans="1:20" ht="17.399999999999999" x14ac:dyDescent="0.4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s="5">
        <f t="shared" si="52"/>
        <v>184.84285714285716</v>
      </c>
      <c r="G870" t="s">
        <v>19</v>
      </c>
      <c r="H870">
        <v>126</v>
      </c>
      <c r="I870" s="6">
        <f t="shared" si="5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32</v>
      </c>
      <c r="S870" t="s">
        <v>2038</v>
      </c>
      <c r="T870" t="s">
        <v>2039</v>
      </c>
    </row>
    <row r="871" spans="1:20" ht="17.399999999999999" x14ac:dyDescent="0.4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s="5">
        <f t="shared" si="52"/>
        <v>23.703520691785052</v>
      </c>
      <c r="G871" t="s">
        <v>13</v>
      </c>
      <c r="H871">
        <v>526</v>
      </c>
      <c r="I871" s="6">
        <f t="shared" si="5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52</v>
      </c>
      <c r="S871" t="s">
        <v>2040</v>
      </c>
      <c r="T871" t="s">
        <v>2043</v>
      </c>
    </row>
    <row r="872" spans="1:20" ht="17.399999999999999" x14ac:dyDescent="0.4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s="5">
        <f t="shared" si="52"/>
        <v>89.870129870129873</v>
      </c>
      <c r="G872" t="s">
        <v>13</v>
      </c>
      <c r="H872">
        <v>121</v>
      </c>
      <c r="I872" s="6">
        <f t="shared" si="5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32</v>
      </c>
      <c r="S872" t="s">
        <v>2038</v>
      </c>
      <c r="T872" t="s">
        <v>2039</v>
      </c>
    </row>
    <row r="873" spans="1:20" ht="33" x14ac:dyDescent="0.4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s="5">
        <f t="shared" si="52"/>
        <v>272.6041958041958</v>
      </c>
      <c r="G873" t="s">
        <v>19</v>
      </c>
      <c r="H873">
        <v>2320</v>
      </c>
      <c r="I873" s="6">
        <f t="shared" si="5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32</v>
      </c>
      <c r="S873" t="s">
        <v>2038</v>
      </c>
      <c r="T873" t="s">
        <v>2039</v>
      </c>
    </row>
    <row r="874" spans="1:20" ht="17.399999999999999" x14ac:dyDescent="0.4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s="5">
        <f t="shared" si="52"/>
        <v>170.04255319148936</v>
      </c>
      <c r="G874" t="s">
        <v>19</v>
      </c>
      <c r="H874">
        <v>81</v>
      </c>
      <c r="I874" s="6">
        <f t="shared" si="53"/>
        <v>98.666666666666671</v>
      </c>
      <c r="J874" t="s">
        <v>25</v>
      </c>
      <c r="K874" t="s">
        <v>26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473</v>
      </c>
      <c r="S874" t="s">
        <v>2040</v>
      </c>
      <c r="T874" t="s">
        <v>2062</v>
      </c>
    </row>
    <row r="875" spans="1:20" ht="17.399999999999999" x14ac:dyDescent="0.4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s="5">
        <f t="shared" si="52"/>
        <v>188.28503562945369</v>
      </c>
      <c r="G875" t="s">
        <v>19</v>
      </c>
      <c r="H875">
        <v>1887</v>
      </c>
      <c r="I875" s="6">
        <f t="shared" si="5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121</v>
      </c>
      <c r="S875" t="s">
        <v>2053</v>
      </c>
      <c r="T875" t="s">
        <v>2054</v>
      </c>
    </row>
    <row r="876" spans="1:20" ht="17.399999999999999" x14ac:dyDescent="0.4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s="5">
        <f t="shared" si="52"/>
        <v>346.93532338308455</v>
      </c>
      <c r="G876" t="s">
        <v>19</v>
      </c>
      <c r="H876">
        <v>4358</v>
      </c>
      <c r="I876" s="6">
        <f t="shared" si="5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121</v>
      </c>
      <c r="S876" t="s">
        <v>2053</v>
      </c>
      <c r="T876" t="s">
        <v>2054</v>
      </c>
    </row>
    <row r="877" spans="1:20" ht="17.399999999999999" x14ac:dyDescent="0.4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s="5">
        <f t="shared" si="52"/>
        <v>69.177215189873422</v>
      </c>
      <c r="G877" t="s">
        <v>13</v>
      </c>
      <c r="H877">
        <v>67</v>
      </c>
      <c r="I877" s="6">
        <f t="shared" si="5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22</v>
      </c>
      <c r="S877" t="s">
        <v>2034</v>
      </c>
      <c r="T877" t="s">
        <v>2035</v>
      </c>
    </row>
    <row r="878" spans="1:20" ht="33" x14ac:dyDescent="0.4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s="5">
        <f t="shared" si="52"/>
        <v>25.433734939759034</v>
      </c>
      <c r="G878" t="s">
        <v>13</v>
      </c>
      <c r="H878">
        <v>57</v>
      </c>
      <c r="I878" s="6">
        <f t="shared" si="53"/>
        <v>37.035087719298247</v>
      </c>
      <c r="J878" t="s">
        <v>14</v>
      </c>
      <c r="K878" t="s">
        <v>15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121</v>
      </c>
      <c r="S878" t="s">
        <v>2053</v>
      </c>
      <c r="T878" t="s">
        <v>2054</v>
      </c>
    </row>
    <row r="879" spans="1:20" ht="17.399999999999999" x14ac:dyDescent="0.4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s="5">
        <f t="shared" si="52"/>
        <v>77.400977995110026</v>
      </c>
      <c r="G879" t="s">
        <v>13</v>
      </c>
      <c r="H879">
        <v>1229</v>
      </c>
      <c r="I879" s="6">
        <f t="shared" si="5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16</v>
      </c>
      <c r="S879" t="s">
        <v>2032</v>
      </c>
      <c r="T879" t="s">
        <v>2033</v>
      </c>
    </row>
    <row r="880" spans="1:20" ht="17.399999999999999" x14ac:dyDescent="0.4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s="5">
        <f t="shared" si="52"/>
        <v>37.481481481481481</v>
      </c>
      <c r="G880" t="s">
        <v>13</v>
      </c>
      <c r="H880">
        <v>12</v>
      </c>
      <c r="I880" s="6">
        <f t="shared" si="53"/>
        <v>84.333333333333329</v>
      </c>
      <c r="J880" t="s">
        <v>106</v>
      </c>
      <c r="K880" t="s">
        <v>107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147</v>
      </c>
      <c r="S880" t="s">
        <v>2034</v>
      </c>
      <c r="T880" t="s">
        <v>2056</v>
      </c>
    </row>
    <row r="881" spans="1:20" ht="17.399999999999999" x14ac:dyDescent="0.4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s="5">
        <f t="shared" si="52"/>
        <v>543.79999999999995</v>
      </c>
      <c r="G881" t="s">
        <v>19</v>
      </c>
      <c r="H881">
        <v>53</v>
      </c>
      <c r="I881" s="6">
        <f t="shared" si="5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67</v>
      </c>
      <c r="S881" t="s">
        <v>2046</v>
      </c>
      <c r="T881" t="s">
        <v>2047</v>
      </c>
    </row>
    <row r="882" spans="1:20" ht="33" x14ac:dyDescent="0.4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s="5">
        <f t="shared" si="52"/>
        <v>228.52189349112427</v>
      </c>
      <c r="G882" t="s">
        <v>19</v>
      </c>
      <c r="H882">
        <v>2414</v>
      </c>
      <c r="I882" s="6">
        <f t="shared" si="5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49</v>
      </c>
      <c r="S882" t="s">
        <v>2034</v>
      </c>
      <c r="T882" t="s">
        <v>2042</v>
      </c>
    </row>
    <row r="883" spans="1:20" ht="17.399999999999999" x14ac:dyDescent="0.4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s="5">
        <f t="shared" si="52"/>
        <v>38.948339483394832</v>
      </c>
      <c r="G883" t="s">
        <v>13</v>
      </c>
      <c r="H883">
        <v>452</v>
      </c>
      <c r="I883" s="6">
        <f t="shared" si="5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32</v>
      </c>
      <c r="S883" t="s">
        <v>2038</v>
      </c>
      <c r="T883" t="s">
        <v>2039</v>
      </c>
    </row>
    <row r="884" spans="1:20" ht="17.399999999999999" x14ac:dyDescent="0.4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s="5">
        <f t="shared" si="52"/>
        <v>370</v>
      </c>
      <c r="G884" t="s">
        <v>19</v>
      </c>
      <c r="H884">
        <v>80</v>
      </c>
      <c r="I884" s="6">
        <f t="shared" si="53"/>
        <v>37</v>
      </c>
      <c r="J884" t="s">
        <v>20</v>
      </c>
      <c r="K884" t="s">
        <v>21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32</v>
      </c>
      <c r="S884" t="s">
        <v>2038</v>
      </c>
      <c r="T884" t="s">
        <v>2039</v>
      </c>
    </row>
    <row r="885" spans="1:20" ht="33" x14ac:dyDescent="0.4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s="5">
        <f t="shared" si="52"/>
        <v>237.91176470588232</v>
      </c>
      <c r="G885" t="s">
        <v>19</v>
      </c>
      <c r="H885">
        <v>193</v>
      </c>
      <c r="I885" s="6">
        <f t="shared" si="5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99</v>
      </c>
      <c r="S885" t="s">
        <v>2040</v>
      </c>
      <c r="T885" t="s">
        <v>2051</v>
      </c>
    </row>
    <row r="886" spans="1:20" ht="17.399999999999999" x14ac:dyDescent="0.4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s="5">
        <f t="shared" si="52"/>
        <v>64.036299765807954</v>
      </c>
      <c r="G886" t="s">
        <v>13</v>
      </c>
      <c r="H886">
        <v>1886</v>
      </c>
      <c r="I886" s="6">
        <f t="shared" si="5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32</v>
      </c>
      <c r="S886" t="s">
        <v>2038</v>
      </c>
      <c r="T886" t="s">
        <v>2039</v>
      </c>
    </row>
    <row r="887" spans="1:20" ht="17.399999999999999" x14ac:dyDescent="0.4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s="5">
        <f t="shared" si="52"/>
        <v>118.27777777777777</v>
      </c>
      <c r="G887" t="s">
        <v>19</v>
      </c>
      <c r="H887">
        <v>52</v>
      </c>
      <c r="I887" s="6">
        <f t="shared" si="5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32</v>
      </c>
      <c r="S887" t="s">
        <v>2038</v>
      </c>
      <c r="T887" t="s">
        <v>2039</v>
      </c>
    </row>
    <row r="888" spans="1:20" ht="17.399999999999999" x14ac:dyDescent="0.4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s="5">
        <f t="shared" si="52"/>
        <v>84.824037184594957</v>
      </c>
      <c r="G888" t="s">
        <v>13</v>
      </c>
      <c r="H888">
        <v>1825</v>
      </c>
      <c r="I888" s="6">
        <f t="shared" si="5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59</v>
      </c>
      <c r="S888" t="s">
        <v>2034</v>
      </c>
      <c r="T888" t="s">
        <v>2044</v>
      </c>
    </row>
    <row r="889" spans="1:20" ht="33" x14ac:dyDescent="0.4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s="5">
        <f t="shared" si="52"/>
        <v>29.346153846153843</v>
      </c>
      <c r="G889" t="s">
        <v>13</v>
      </c>
      <c r="H889">
        <v>31</v>
      </c>
      <c r="I889" s="6">
        <f t="shared" si="5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32</v>
      </c>
      <c r="S889" t="s">
        <v>2038</v>
      </c>
      <c r="T889" t="s">
        <v>2039</v>
      </c>
    </row>
    <row r="890" spans="1:20" ht="33" x14ac:dyDescent="0.4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s="5">
        <f t="shared" si="52"/>
        <v>209.89655172413794</v>
      </c>
      <c r="G890" t="s">
        <v>19</v>
      </c>
      <c r="H890">
        <v>290</v>
      </c>
      <c r="I890" s="6">
        <f t="shared" si="5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32</v>
      </c>
      <c r="S890" t="s">
        <v>2038</v>
      </c>
      <c r="T890" t="s">
        <v>2039</v>
      </c>
    </row>
    <row r="891" spans="1:20" ht="17.399999999999999" x14ac:dyDescent="0.4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s="5">
        <f t="shared" si="52"/>
        <v>169.78571428571431</v>
      </c>
      <c r="G891" t="s">
        <v>19</v>
      </c>
      <c r="H891">
        <v>122</v>
      </c>
      <c r="I891" s="6">
        <f t="shared" si="5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49</v>
      </c>
      <c r="S891" t="s">
        <v>2034</v>
      </c>
      <c r="T891" t="s">
        <v>2042</v>
      </c>
    </row>
    <row r="892" spans="1:20" ht="17.399999999999999" x14ac:dyDescent="0.4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s="5">
        <f t="shared" si="52"/>
        <v>115.95907738095239</v>
      </c>
      <c r="G892" t="s">
        <v>19</v>
      </c>
      <c r="H892">
        <v>1470</v>
      </c>
      <c r="I892" s="6">
        <f t="shared" si="5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59</v>
      </c>
      <c r="S892" t="s">
        <v>2034</v>
      </c>
      <c r="T892" t="s">
        <v>2044</v>
      </c>
    </row>
    <row r="893" spans="1:20" ht="33" x14ac:dyDescent="0.4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s="5">
        <f t="shared" si="52"/>
        <v>258.59999999999997</v>
      </c>
      <c r="G893" t="s">
        <v>19</v>
      </c>
      <c r="H893">
        <v>165</v>
      </c>
      <c r="I893" s="6">
        <f t="shared" si="53"/>
        <v>47.018181818181816</v>
      </c>
      <c r="J893" t="s">
        <v>14</v>
      </c>
      <c r="K893" t="s">
        <v>15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41</v>
      </c>
      <c r="S893" t="s">
        <v>2040</v>
      </c>
      <c r="T893" t="s">
        <v>2041</v>
      </c>
    </row>
    <row r="894" spans="1:20" ht="17.399999999999999" x14ac:dyDescent="0.4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s="5">
        <f t="shared" si="52"/>
        <v>230.58333333333331</v>
      </c>
      <c r="G894" t="s">
        <v>19</v>
      </c>
      <c r="H894">
        <v>182</v>
      </c>
      <c r="I894" s="6">
        <f t="shared" si="5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205</v>
      </c>
      <c r="S894" t="s">
        <v>2046</v>
      </c>
      <c r="T894" t="s">
        <v>2058</v>
      </c>
    </row>
    <row r="895" spans="1:20" ht="17.399999999999999" x14ac:dyDescent="0.4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s="5">
        <f t="shared" si="52"/>
        <v>128.21428571428572</v>
      </c>
      <c r="G895" t="s">
        <v>19</v>
      </c>
      <c r="H895">
        <v>199</v>
      </c>
      <c r="I895" s="6">
        <f t="shared" si="53"/>
        <v>54.120603015075375</v>
      </c>
      <c r="J895" t="s">
        <v>106</v>
      </c>
      <c r="K895" t="s">
        <v>107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41</v>
      </c>
      <c r="S895" t="s">
        <v>2040</v>
      </c>
      <c r="T895" t="s">
        <v>2041</v>
      </c>
    </row>
    <row r="896" spans="1:20" ht="17.399999999999999" x14ac:dyDescent="0.4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s="5">
        <f t="shared" si="52"/>
        <v>188.70588235294116</v>
      </c>
      <c r="G896" t="s">
        <v>19</v>
      </c>
      <c r="H896">
        <v>56</v>
      </c>
      <c r="I896" s="6">
        <f t="shared" si="53"/>
        <v>57.285714285714285</v>
      </c>
      <c r="J896" t="s">
        <v>39</v>
      </c>
      <c r="K896" t="s">
        <v>40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268</v>
      </c>
      <c r="S896" t="s">
        <v>2040</v>
      </c>
      <c r="T896" t="s">
        <v>2059</v>
      </c>
    </row>
    <row r="897" spans="1:20" ht="33" x14ac:dyDescent="0.4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s="5">
        <f t="shared" si="52"/>
        <v>6.9511889862327907</v>
      </c>
      <c r="G897" t="s">
        <v>13</v>
      </c>
      <c r="H897">
        <v>107</v>
      </c>
      <c r="I897" s="6">
        <f t="shared" si="5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32</v>
      </c>
      <c r="S897" t="s">
        <v>2038</v>
      </c>
      <c r="T897" t="s">
        <v>2039</v>
      </c>
    </row>
    <row r="898" spans="1:20" ht="33" x14ac:dyDescent="0.4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s="5">
        <f t="shared" si="52"/>
        <v>774.43434343434342</v>
      </c>
      <c r="G898" t="s">
        <v>19</v>
      </c>
      <c r="H898">
        <v>1460</v>
      </c>
      <c r="I898" s="6">
        <f t="shared" si="53"/>
        <v>105.02602739726028</v>
      </c>
      <c r="J898" t="s">
        <v>25</v>
      </c>
      <c r="K898" t="s">
        <v>26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16</v>
      </c>
      <c r="S898" t="s">
        <v>2032</v>
      </c>
      <c r="T898" t="s">
        <v>2033</v>
      </c>
    </row>
    <row r="899" spans="1:20" ht="17.399999999999999" x14ac:dyDescent="0.4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13</v>
      </c>
      <c r="H899">
        <v>27</v>
      </c>
      <c r="I899" s="6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32</v>
      </c>
      <c r="S899" t="s">
        <v>2038</v>
      </c>
      <c r="T899" t="s">
        <v>2039</v>
      </c>
    </row>
    <row r="900" spans="1:20" ht="17.399999999999999" x14ac:dyDescent="0.4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s="5">
        <f t="shared" si="56"/>
        <v>52.479620323841424</v>
      </c>
      <c r="G900" t="s">
        <v>13</v>
      </c>
      <c r="H900">
        <v>1221</v>
      </c>
      <c r="I900" s="6">
        <f t="shared" si="57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41</v>
      </c>
      <c r="S900" t="s">
        <v>2040</v>
      </c>
      <c r="T900" t="s">
        <v>2041</v>
      </c>
    </row>
    <row r="901" spans="1:20" ht="17.399999999999999" x14ac:dyDescent="0.4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s="5">
        <f t="shared" si="56"/>
        <v>407.09677419354841</v>
      </c>
      <c r="G901" t="s">
        <v>19</v>
      </c>
      <c r="H901">
        <v>123</v>
      </c>
      <c r="I901" s="6">
        <f t="shared" si="57"/>
        <v>102.60162601626017</v>
      </c>
      <c r="J901" t="s">
        <v>97</v>
      </c>
      <c r="K901" t="s">
        <v>98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158</v>
      </c>
      <c r="S901" t="s">
        <v>2034</v>
      </c>
      <c r="T901" t="s">
        <v>2057</v>
      </c>
    </row>
    <row r="902" spans="1:20" ht="17.399999999999999" x14ac:dyDescent="0.4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s="5">
        <f t="shared" si="56"/>
        <v>2</v>
      </c>
      <c r="G902" t="s">
        <v>13</v>
      </c>
      <c r="H902">
        <v>1</v>
      </c>
      <c r="I902" s="6">
        <f t="shared" si="57"/>
        <v>2</v>
      </c>
      <c r="J902" t="s">
        <v>20</v>
      </c>
      <c r="K902" t="s">
        <v>21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27</v>
      </c>
      <c r="S902" t="s">
        <v>2036</v>
      </c>
      <c r="T902" t="s">
        <v>2037</v>
      </c>
    </row>
    <row r="903" spans="1:20" ht="17.399999999999999" x14ac:dyDescent="0.4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s="5">
        <f t="shared" si="56"/>
        <v>156.17857142857144</v>
      </c>
      <c r="G903" t="s">
        <v>19</v>
      </c>
      <c r="H903">
        <v>159</v>
      </c>
      <c r="I903" s="6">
        <f t="shared" si="57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22</v>
      </c>
      <c r="S903" t="s">
        <v>2034</v>
      </c>
      <c r="T903" t="s">
        <v>2035</v>
      </c>
    </row>
    <row r="904" spans="1:20" ht="17.399999999999999" x14ac:dyDescent="0.4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s="5">
        <f t="shared" si="56"/>
        <v>252.42857142857144</v>
      </c>
      <c r="G904" t="s">
        <v>19</v>
      </c>
      <c r="H904">
        <v>110</v>
      </c>
      <c r="I904" s="6">
        <f t="shared" si="57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27</v>
      </c>
      <c r="S904" t="s">
        <v>2036</v>
      </c>
      <c r="T904" t="s">
        <v>2037</v>
      </c>
    </row>
    <row r="905" spans="1:20" ht="33" x14ac:dyDescent="0.4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s="5">
        <f t="shared" si="56"/>
        <v>1.729268292682927</v>
      </c>
      <c r="G905" t="s">
        <v>46</v>
      </c>
      <c r="H905">
        <v>14</v>
      </c>
      <c r="I905" s="6">
        <f t="shared" si="57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67</v>
      </c>
      <c r="S905" t="s">
        <v>2046</v>
      </c>
      <c r="T905" t="s">
        <v>2047</v>
      </c>
    </row>
    <row r="906" spans="1:20" ht="17.399999999999999" x14ac:dyDescent="0.4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s="5">
        <f t="shared" si="56"/>
        <v>12.230769230769232</v>
      </c>
      <c r="G906" t="s">
        <v>13</v>
      </c>
      <c r="H906">
        <v>16</v>
      </c>
      <c r="I906" s="6">
        <f t="shared" si="57"/>
        <v>49.6875</v>
      </c>
      <c r="J906" t="s">
        <v>20</v>
      </c>
      <c r="K906" t="s">
        <v>21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132</v>
      </c>
      <c r="S906" t="s">
        <v>2046</v>
      </c>
      <c r="T906" t="s">
        <v>2055</v>
      </c>
    </row>
    <row r="907" spans="1:20" ht="17.399999999999999" x14ac:dyDescent="0.4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s="5">
        <f t="shared" si="56"/>
        <v>163.98734177215189</v>
      </c>
      <c r="G907" t="s">
        <v>19</v>
      </c>
      <c r="H907">
        <v>236</v>
      </c>
      <c r="I907" s="6">
        <f t="shared" si="57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32</v>
      </c>
      <c r="S907" t="s">
        <v>2038</v>
      </c>
      <c r="T907" t="s">
        <v>2039</v>
      </c>
    </row>
    <row r="908" spans="1:20" ht="33" x14ac:dyDescent="0.4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s="5">
        <f t="shared" si="56"/>
        <v>162.98181818181817</v>
      </c>
      <c r="G908" t="s">
        <v>19</v>
      </c>
      <c r="H908">
        <v>191</v>
      </c>
      <c r="I908" s="6">
        <f t="shared" si="57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41</v>
      </c>
      <c r="S908" t="s">
        <v>2040</v>
      </c>
      <c r="T908" t="s">
        <v>2041</v>
      </c>
    </row>
    <row r="909" spans="1:20" ht="17.399999999999999" x14ac:dyDescent="0.4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s="5">
        <f t="shared" si="56"/>
        <v>20.252747252747252</v>
      </c>
      <c r="G909" t="s">
        <v>13</v>
      </c>
      <c r="H909">
        <v>41</v>
      </c>
      <c r="I909" s="6">
        <f t="shared" si="57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32</v>
      </c>
      <c r="S909" t="s">
        <v>2038</v>
      </c>
      <c r="T909" t="s">
        <v>2039</v>
      </c>
    </row>
    <row r="910" spans="1:20" ht="17.399999999999999" x14ac:dyDescent="0.4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s="5">
        <f t="shared" si="56"/>
        <v>319.24083769633506</v>
      </c>
      <c r="G910" t="s">
        <v>19</v>
      </c>
      <c r="H910">
        <v>3934</v>
      </c>
      <c r="I910" s="6">
        <f t="shared" si="57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88</v>
      </c>
      <c r="S910" t="s">
        <v>2049</v>
      </c>
      <c r="T910" t="s">
        <v>2050</v>
      </c>
    </row>
    <row r="911" spans="1:20" ht="17.399999999999999" x14ac:dyDescent="0.4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s="5">
        <f t="shared" si="56"/>
        <v>478.94444444444446</v>
      </c>
      <c r="G911" t="s">
        <v>19</v>
      </c>
      <c r="H911">
        <v>80</v>
      </c>
      <c r="I911" s="6">
        <f t="shared" si="57"/>
        <v>107.7625</v>
      </c>
      <c r="J911" t="s">
        <v>14</v>
      </c>
      <c r="K911" t="s">
        <v>15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32</v>
      </c>
      <c r="S911" t="s">
        <v>2038</v>
      </c>
      <c r="T911" t="s">
        <v>2039</v>
      </c>
    </row>
    <row r="912" spans="1:20" ht="17.399999999999999" x14ac:dyDescent="0.4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s="5">
        <f t="shared" si="56"/>
        <v>19.556634304207122</v>
      </c>
      <c r="G912" t="s">
        <v>73</v>
      </c>
      <c r="H912">
        <v>296</v>
      </c>
      <c r="I912" s="6">
        <f t="shared" si="57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32</v>
      </c>
      <c r="S912" t="s">
        <v>2038</v>
      </c>
      <c r="T912" t="s">
        <v>2039</v>
      </c>
    </row>
    <row r="913" spans="1:20" ht="17.399999999999999" x14ac:dyDescent="0.4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s="5">
        <f t="shared" si="56"/>
        <v>198.94827586206895</v>
      </c>
      <c r="G913" t="s">
        <v>19</v>
      </c>
      <c r="H913">
        <v>462</v>
      </c>
      <c r="I913" s="6">
        <f t="shared" si="57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27</v>
      </c>
      <c r="S913" t="s">
        <v>2036</v>
      </c>
      <c r="T913" t="s">
        <v>2037</v>
      </c>
    </row>
    <row r="914" spans="1:20" ht="17.399999999999999" x14ac:dyDescent="0.4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s="5">
        <f t="shared" si="56"/>
        <v>795</v>
      </c>
      <c r="G914" t="s">
        <v>19</v>
      </c>
      <c r="H914">
        <v>179</v>
      </c>
      <c r="I914" s="6">
        <f t="shared" si="57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52</v>
      </c>
      <c r="S914" t="s">
        <v>2040</v>
      </c>
      <c r="T914" t="s">
        <v>2043</v>
      </c>
    </row>
    <row r="915" spans="1:20" ht="17.399999999999999" x14ac:dyDescent="0.4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s="5">
        <f t="shared" si="56"/>
        <v>50.621082621082621</v>
      </c>
      <c r="G915" t="s">
        <v>13</v>
      </c>
      <c r="H915">
        <v>523</v>
      </c>
      <c r="I915" s="6">
        <f t="shared" si="57"/>
        <v>67.946462715105156</v>
      </c>
      <c r="J915" t="s">
        <v>25</v>
      </c>
      <c r="K915" t="s">
        <v>26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52</v>
      </c>
      <c r="S915" t="s">
        <v>2040</v>
      </c>
      <c r="T915" t="s">
        <v>2043</v>
      </c>
    </row>
    <row r="916" spans="1:20" ht="17.399999999999999" x14ac:dyDescent="0.4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s="5">
        <f t="shared" si="56"/>
        <v>57.4375</v>
      </c>
      <c r="G916" t="s">
        <v>13</v>
      </c>
      <c r="H916">
        <v>141</v>
      </c>
      <c r="I916" s="6">
        <f t="shared" si="57"/>
        <v>26.070921985815602</v>
      </c>
      <c r="J916" t="s">
        <v>39</v>
      </c>
      <c r="K916" t="s">
        <v>40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32</v>
      </c>
      <c r="S916" t="s">
        <v>2038</v>
      </c>
      <c r="T916" t="s">
        <v>2039</v>
      </c>
    </row>
    <row r="917" spans="1:20" ht="33" x14ac:dyDescent="0.4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s="5">
        <f t="shared" si="56"/>
        <v>155.62827640984909</v>
      </c>
      <c r="G917" t="s">
        <v>19</v>
      </c>
      <c r="H917">
        <v>1866</v>
      </c>
      <c r="I917" s="6">
        <f t="shared" si="57"/>
        <v>105.0032154340836</v>
      </c>
      <c r="J917" t="s">
        <v>39</v>
      </c>
      <c r="K917" t="s">
        <v>40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268</v>
      </c>
      <c r="S917" t="s">
        <v>2040</v>
      </c>
      <c r="T917" t="s">
        <v>2059</v>
      </c>
    </row>
    <row r="918" spans="1:20" ht="33" x14ac:dyDescent="0.4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s="5">
        <f t="shared" si="56"/>
        <v>36.297297297297298</v>
      </c>
      <c r="G918" t="s">
        <v>13</v>
      </c>
      <c r="H918">
        <v>52</v>
      </c>
      <c r="I918" s="6">
        <f t="shared" si="57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121</v>
      </c>
      <c r="S918" t="s">
        <v>2053</v>
      </c>
      <c r="T918" t="s">
        <v>2054</v>
      </c>
    </row>
    <row r="919" spans="1:20" ht="17.399999999999999" x14ac:dyDescent="0.4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s="5">
        <f t="shared" si="56"/>
        <v>58.25</v>
      </c>
      <c r="G919" t="s">
        <v>46</v>
      </c>
      <c r="H919">
        <v>27</v>
      </c>
      <c r="I919" s="6">
        <f t="shared" si="57"/>
        <v>77.666666666666671</v>
      </c>
      <c r="J919" t="s">
        <v>39</v>
      </c>
      <c r="K919" t="s">
        <v>40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99</v>
      </c>
      <c r="S919" t="s">
        <v>2040</v>
      </c>
      <c r="T919" t="s">
        <v>2051</v>
      </c>
    </row>
    <row r="920" spans="1:20" ht="17.399999999999999" x14ac:dyDescent="0.4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s="5">
        <f t="shared" si="56"/>
        <v>237.39473684210526</v>
      </c>
      <c r="G920" t="s">
        <v>19</v>
      </c>
      <c r="H920">
        <v>156</v>
      </c>
      <c r="I920" s="6">
        <f t="shared" si="57"/>
        <v>57.82692307692308</v>
      </c>
      <c r="J920" t="s">
        <v>97</v>
      </c>
      <c r="K920" t="s">
        <v>98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132</v>
      </c>
      <c r="S920" t="s">
        <v>2046</v>
      </c>
      <c r="T920" t="s">
        <v>2055</v>
      </c>
    </row>
    <row r="921" spans="1:20" ht="17.399999999999999" x14ac:dyDescent="0.4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s="5">
        <f t="shared" si="56"/>
        <v>58.75</v>
      </c>
      <c r="G921" t="s">
        <v>13</v>
      </c>
      <c r="H921">
        <v>225</v>
      </c>
      <c r="I921" s="6">
        <f t="shared" si="57"/>
        <v>92.955555555555549</v>
      </c>
      <c r="J921" t="s">
        <v>25</v>
      </c>
      <c r="K921" t="s">
        <v>26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32</v>
      </c>
      <c r="S921" t="s">
        <v>2038</v>
      </c>
      <c r="T921" t="s">
        <v>2039</v>
      </c>
    </row>
    <row r="922" spans="1:20" ht="17.399999999999999" x14ac:dyDescent="0.4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s="5">
        <f t="shared" si="56"/>
        <v>182.56603773584905</v>
      </c>
      <c r="G922" t="s">
        <v>19</v>
      </c>
      <c r="H922">
        <v>255</v>
      </c>
      <c r="I922" s="6">
        <f t="shared" si="57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70</v>
      </c>
      <c r="S922" t="s">
        <v>2040</v>
      </c>
      <c r="T922" t="s">
        <v>2048</v>
      </c>
    </row>
    <row r="923" spans="1:20" ht="17.399999999999999" x14ac:dyDescent="0.4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s="5">
        <f t="shared" si="56"/>
        <v>0.75436408977556113</v>
      </c>
      <c r="G923" t="s">
        <v>13</v>
      </c>
      <c r="H923">
        <v>38</v>
      </c>
      <c r="I923" s="6">
        <f t="shared" si="57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27</v>
      </c>
      <c r="S923" t="s">
        <v>2036</v>
      </c>
      <c r="T923" t="s">
        <v>2037</v>
      </c>
    </row>
    <row r="924" spans="1:20" ht="17.399999999999999" x14ac:dyDescent="0.4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s="5">
        <f t="shared" si="56"/>
        <v>175.95330739299609</v>
      </c>
      <c r="G924" t="s">
        <v>19</v>
      </c>
      <c r="H924">
        <v>2261</v>
      </c>
      <c r="I924" s="6">
        <f t="shared" si="57"/>
        <v>40</v>
      </c>
      <c r="J924" t="s">
        <v>20</v>
      </c>
      <c r="K924" t="s">
        <v>21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318</v>
      </c>
      <c r="S924" t="s">
        <v>2034</v>
      </c>
      <c r="T924" t="s">
        <v>2061</v>
      </c>
    </row>
    <row r="925" spans="1:20" ht="17.399999999999999" x14ac:dyDescent="0.4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s="5">
        <f t="shared" si="56"/>
        <v>237.88235294117646</v>
      </c>
      <c r="G925" t="s">
        <v>19</v>
      </c>
      <c r="H925">
        <v>40</v>
      </c>
      <c r="I925" s="6">
        <f t="shared" si="57"/>
        <v>101.1</v>
      </c>
      <c r="J925" t="s">
        <v>20</v>
      </c>
      <c r="K925" t="s">
        <v>21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32</v>
      </c>
      <c r="S925" t="s">
        <v>2038</v>
      </c>
      <c r="T925" t="s">
        <v>2039</v>
      </c>
    </row>
    <row r="926" spans="1:20" ht="17.399999999999999" x14ac:dyDescent="0.4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s="5">
        <f t="shared" si="56"/>
        <v>488.05076142131981</v>
      </c>
      <c r="G926" t="s">
        <v>19</v>
      </c>
      <c r="H926">
        <v>2289</v>
      </c>
      <c r="I926" s="6">
        <f t="shared" si="57"/>
        <v>84.006989951944078</v>
      </c>
      <c r="J926" t="s">
        <v>106</v>
      </c>
      <c r="K926" t="s">
        <v>107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32</v>
      </c>
      <c r="S926" t="s">
        <v>2038</v>
      </c>
      <c r="T926" t="s">
        <v>2039</v>
      </c>
    </row>
    <row r="927" spans="1:20" ht="33" x14ac:dyDescent="0.4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s="5">
        <f t="shared" si="56"/>
        <v>224.06666666666669</v>
      </c>
      <c r="G927" t="s">
        <v>19</v>
      </c>
      <c r="H927">
        <v>65</v>
      </c>
      <c r="I927" s="6">
        <f t="shared" si="57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32</v>
      </c>
      <c r="S927" t="s">
        <v>2038</v>
      </c>
      <c r="T927" t="s">
        <v>2039</v>
      </c>
    </row>
    <row r="928" spans="1:20" ht="17.399999999999999" x14ac:dyDescent="0.4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s="5">
        <f t="shared" si="56"/>
        <v>18.126436781609197</v>
      </c>
      <c r="G928" t="s">
        <v>13</v>
      </c>
      <c r="H928">
        <v>15</v>
      </c>
      <c r="I928" s="6">
        <f t="shared" si="57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16</v>
      </c>
      <c r="S928" t="s">
        <v>2032</v>
      </c>
      <c r="T928" t="s">
        <v>2033</v>
      </c>
    </row>
    <row r="929" spans="1:20" ht="17.399999999999999" x14ac:dyDescent="0.4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s="5">
        <f t="shared" si="56"/>
        <v>45.847222222222221</v>
      </c>
      <c r="G929" t="s">
        <v>13</v>
      </c>
      <c r="H929">
        <v>37</v>
      </c>
      <c r="I929" s="6">
        <f t="shared" si="57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32</v>
      </c>
      <c r="S929" t="s">
        <v>2038</v>
      </c>
      <c r="T929" t="s">
        <v>2039</v>
      </c>
    </row>
    <row r="930" spans="1:20" ht="17.399999999999999" x14ac:dyDescent="0.4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s="5">
        <f t="shared" si="56"/>
        <v>117.31541218637993</v>
      </c>
      <c r="G930" t="s">
        <v>19</v>
      </c>
      <c r="H930">
        <v>3777</v>
      </c>
      <c r="I930" s="6">
        <f t="shared" si="57"/>
        <v>51.995234312946785</v>
      </c>
      <c r="J930" t="s">
        <v>106</v>
      </c>
      <c r="K930" t="s">
        <v>107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27</v>
      </c>
      <c r="S930" t="s">
        <v>2036</v>
      </c>
      <c r="T930" t="s">
        <v>2037</v>
      </c>
    </row>
    <row r="931" spans="1:20" ht="17.399999999999999" x14ac:dyDescent="0.4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s="5">
        <f t="shared" si="56"/>
        <v>217.30909090909088</v>
      </c>
      <c r="G931" t="s">
        <v>19</v>
      </c>
      <c r="H931">
        <v>184</v>
      </c>
      <c r="I931" s="6">
        <f t="shared" si="57"/>
        <v>64.956521739130437</v>
      </c>
      <c r="J931" t="s">
        <v>39</v>
      </c>
      <c r="K931" t="s">
        <v>40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32</v>
      </c>
      <c r="S931" t="s">
        <v>2038</v>
      </c>
      <c r="T931" t="s">
        <v>2039</v>
      </c>
    </row>
    <row r="932" spans="1:20" ht="17.399999999999999" x14ac:dyDescent="0.4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s="5">
        <f t="shared" si="56"/>
        <v>112.28571428571428</v>
      </c>
      <c r="G932" t="s">
        <v>19</v>
      </c>
      <c r="H932">
        <v>85</v>
      </c>
      <c r="I932" s="6">
        <f t="shared" si="57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32</v>
      </c>
      <c r="S932" t="s">
        <v>2038</v>
      </c>
      <c r="T932" t="s">
        <v>2039</v>
      </c>
    </row>
    <row r="933" spans="1:20" ht="17.399999999999999" x14ac:dyDescent="0.4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s="5">
        <f t="shared" si="56"/>
        <v>72.51898734177216</v>
      </c>
      <c r="G933" t="s">
        <v>13</v>
      </c>
      <c r="H933">
        <v>112</v>
      </c>
      <c r="I933" s="6">
        <f t="shared" si="57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32</v>
      </c>
      <c r="S933" t="s">
        <v>2038</v>
      </c>
      <c r="T933" t="s">
        <v>2039</v>
      </c>
    </row>
    <row r="934" spans="1:20" ht="17.399999999999999" x14ac:dyDescent="0.4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s="5">
        <f t="shared" si="56"/>
        <v>212.30434782608697</v>
      </c>
      <c r="G934" t="s">
        <v>19</v>
      </c>
      <c r="H934">
        <v>144</v>
      </c>
      <c r="I934" s="6">
        <f t="shared" si="57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22</v>
      </c>
      <c r="S934" t="s">
        <v>2034</v>
      </c>
      <c r="T934" t="s">
        <v>2035</v>
      </c>
    </row>
    <row r="935" spans="1:20" ht="17.399999999999999" x14ac:dyDescent="0.4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s="5">
        <f t="shared" si="56"/>
        <v>239.74657534246577</v>
      </c>
      <c r="G935" t="s">
        <v>19</v>
      </c>
      <c r="H935">
        <v>1902</v>
      </c>
      <c r="I935" s="6">
        <f t="shared" si="57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32</v>
      </c>
      <c r="S935" t="s">
        <v>2038</v>
      </c>
      <c r="T935" t="s">
        <v>2039</v>
      </c>
    </row>
    <row r="936" spans="1:20" ht="17.399999999999999" x14ac:dyDescent="0.4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s="5">
        <f t="shared" si="56"/>
        <v>181.93548387096774</v>
      </c>
      <c r="G936" t="s">
        <v>19</v>
      </c>
      <c r="H936">
        <v>105</v>
      </c>
      <c r="I936" s="6">
        <f t="shared" si="57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32</v>
      </c>
      <c r="S936" t="s">
        <v>2038</v>
      </c>
      <c r="T936" t="s">
        <v>2039</v>
      </c>
    </row>
    <row r="937" spans="1:20" ht="33" x14ac:dyDescent="0.4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s="5">
        <f t="shared" si="56"/>
        <v>164.13114754098362</v>
      </c>
      <c r="G937" t="s">
        <v>19</v>
      </c>
      <c r="H937">
        <v>132</v>
      </c>
      <c r="I937" s="6">
        <f t="shared" si="57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32</v>
      </c>
      <c r="S937" t="s">
        <v>2038</v>
      </c>
      <c r="T937" t="s">
        <v>2039</v>
      </c>
    </row>
    <row r="938" spans="1:20" ht="17.399999999999999" x14ac:dyDescent="0.4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s="5">
        <f t="shared" si="56"/>
        <v>1.6375968992248062</v>
      </c>
      <c r="G938" t="s">
        <v>13</v>
      </c>
      <c r="H938">
        <v>21</v>
      </c>
      <c r="I938" s="6">
        <f t="shared" si="57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32</v>
      </c>
      <c r="S938" t="s">
        <v>2038</v>
      </c>
      <c r="T938" t="s">
        <v>2039</v>
      </c>
    </row>
    <row r="939" spans="1:20" ht="17.399999999999999" x14ac:dyDescent="0.4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s="5">
        <f t="shared" si="56"/>
        <v>49.64385964912281</v>
      </c>
      <c r="G939" t="s">
        <v>73</v>
      </c>
      <c r="H939">
        <v>976</v>
      </c>
      <c r="I939" s="6">
        <f t="shared" si="57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41</v>
      </c>
      <c r="S939" t="s">
        <v>2040</v>
      </c>
      <c r="T939" t="s">
        <v>2041</v>
      </c>
    </row>
    <row r="940" spans="1:20" ht="17.399999999999999" x14ac:dyDescent="0.4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s="5">
        <f t="shared" si="56"/>
        <v>109.70652173913042</v>
      </c>
      <c r="G940" t="s">
        <v>19</v>
      </c>
      <c r="H940">
        <v>96</v>
      </c>
      <c r="I940" s="6">
        <f t="shared" si="57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118</v>
      </c>
      <c r="S940" t="s">
        <v>2046</v>
      </c>
      <c r="T940" t="s">
        <v>2052</v>
      </c>
    </row>
    <row r="941" spans="1:20" ht="33" x14ac:dyDescent="0.4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s="5">
        <f t="shared" si="56"/>
        <v>49.217948717948715</v>
      </c>
      <c r="G941" t="s">
        <v>13</v>
      </c>
      <c r="H941">
        <v>67</v>
      </c>
      <c r="I941" s="6">
        <f t="shared" si="57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88</v>
      </c>
      <c r="S941" t="s">
        <v>2049</v>
      </c>
      <c r="T941" t="s">
        <v>2050</v>
      </c>
    </row>
    <row r="942" spans="1:20" ht="17.399999999999999" x14ac:dyDescent="0.4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s="5">
        <f t="shared" si="56"/>
        <v>62.232323232323225</v>
      </c>
      <c r="G942" t="s">
        <v>46</v>
      </c>
      <c r="H942">
        <v>66</v>
      </c>
      <c r="I942" s="6">
        <f t="shared" si="57"/>
        <v>93.348484848484844</v>
      </c>
      <c r="J942" t="s">
        <v>14</v>
      </c>
      <c r="K942" t="s">
        <v>15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27</v>
      </c>
      <c r="S942" t="s">
        <v>2036</v>
      </c>
      <c r="T942" t="s">
        <v>2037</v>
      </c>
    </row>
    <row r="943" spans="1:20" ht="17.399999999999999" x14ac:dyDescent="0.4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s="5">
        <f t="shared" si="56"/>
        <v>13.05813953488372</v>
      </c>
      <c r="G943" t="s">
        <v>13</v>
      </c>
      <c r="H943">
        <v>78</v>
      </c>
      <c r="I943" s="6">
        <f t="shared" si="57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32</v>
      </c>
      <c r="S943" t="s">
        <v>2038</v>
      </c>
      <c r="T943" t="s">
        <v>2039</v>
      </c>
    </row>
    <row r="944" spans="1:20" ht="17.399999999999999" x14ac:dyDescent="0.4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s="5">
        <f t="shared" si="56"/>
        <v>64.635416666666671</v>
      </c>
      <c r="G944" t="s">
        <v>13</v>
      </c>
      <c r="H944">
        <v>67</v>
      </c>
      <c r="I944" s="6">
        <f t="shared" si="57"/>
        <v>92.611940298507463</v>
      </c>
      <c r="J944" t="s">
        <v>25</v>
      </c>
      <c r="K944" t="s">
        <v>26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32</v>
      </c>
      <c r="S944" t="s">
        <v>2038</v>
      </c>
      <c r="T944" t="s">
        <v>2039</v>
      </c>
    </row>
    <row r="945" spans="1:20" ht="17.399999999999999" x14ac:dyDescent="0.4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s="5">
        <f t="shared" si="56"/>
        <v>159.58666666666667</v>
      </c>
      <c r="G945" t="s">
        <v>19</v>
      </c>
      <c r="H945">
        <v>114</v>
      </c>
      <c r="I945" s="6">
        <f t="shared" si="57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16</v>
      </c>
      <c r="S945" t="s">
        <v>2032</v>
      </c>
      <c r="T945" t="s">
        <v>2033</v>
      </c>
    </row>
    <row r="946" spans="1:20" ht="17.399999999999999" x14ac:dyDescent="0.4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s="5">
        <f t="shared" si="56"/>
        <v>81.42</v>
      </c>
      <c r="G946" t="s">
        <v>13</v>
      </c>
      <c r="H946">
        <v>263</v>
      </c>
      <c r="I946" s="6">
        <f t="shared" si="57"/>
        <v>30.958174904942965</v>
      </c>
      <c r="J946" t="s">
        <v>25</v>
      </c>
      <c r="K946" t="s">
        <v>26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121</v>
      </c>
      <c r="S946" t="s">
        <v>2053</v>
      </c>
      <c r="T946" t="s">
        <v>2054</v>
      </c>
    </row>
    <row r="947" spans="1:20" ht="17.399999999999999" x14ac:dyDescent="0.4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s="5">
        <f t="shared" si="56"/>
        <v>32.444767441860463</v>
      </c>
      <c r="G947" t="s">
        <v>13</v>
      </c>
      <c r="H947">
        <v>1691</v>
      </c>
      <c r="I947" s="6">
        <f t="shared" si="57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121</v>
      </c>
      <c r="S947" t="s">
        <v>2053</v>
      </c>
      <c r="T947" t="s">
        <v>2054</v>
      </c>
    </row>
    <row r="948" spans="1:20" ht="33" x14ac:dyDescent="0.4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s="5">
        <f t="shared" si="56"/>
        <v>9.9141184124918666</v>
      </c>
      <c r="G948" t="s">
        <v>13</v>
      </c>
      <c r="H948">
        <v>181</v>
      </c>
      <c r="I948" s="6">
        <f t="shared" si="57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32</v>
      </c>
      <c r="S948" t="s">
        <v>2038</v>
      </c>
      <c r="T948" t="s">
        <v>2039</v>
      </c>
    </row>
    <row r="949" spans="1:20" ht="17.399999999999999" x14ac:dyDescent="0.4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s="5">
        <f t="shared" si="56"/>
        <v>26.694444444444443</v>
      </c>
      <c r="G949" t="s">
        <v>13</v>
      </c>
      <c r="H949">
        <v>13</v>
      </c>
      <c r="I949" s="6">
        <f t="shared" si="57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32</v>
      </c>
      <c r="S949" t="s">
        <v>2038</v>
      </c>
      <c r="T949" t="s">
        <v>2039</v>
      </c>
    </row>
    <row r="950" spans="1:20" ht="17.399999999999999" x14ac:dyDescent="0.4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s="5">
        <f t="shared" si="56"/>
        <v>62.957446808510639</v>
      </c>
      <c r="G950" t="s">
        <v>73</v>
      </c>
      <c r="H950">
        <v>160</v>
      </c>
      <c r="I950" s="6">
        <f t="shared" si="57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41</v>
      </c>
      <c r="S950" t="s">
        <v>2040</v>
      </c>
      <c r="T950" t="s">
        <v>2041</v>
      </c>
    </row>
    <row r="951" spans="1:20" ht="33" x14ac:dyDescent="0.4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s="5">
        <f t="shared" si="56"/>
        <v>161.35593220338984</v>
      </c>
      <c r="G951" t="s">
        <v>19</v>
      </c>
      <c r="H951">
        <v>203</v>
      </c>
      <c r="I951" s="6">
        <f t="shared" si="57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27</v>
      </c>
      <c r="S951" t="s">
        <v>2036</v>
      </c>
      <c r="T951" t="s">
        <v>2037</v>
      </c>
    </row>
    <row r="952" spans="1:20" ht="33" x14ac:dyDescent="0.4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s="5">
        <f t="shared" si="56"/>
        <v>5</v>
      </c>
      <c r="G952" t="s">
        <v>13</v>
      </c>
      <c r="H952">
        <v>1</v>
      </c>
      <c r="I952" s="6">
        <f t="shared" si="57"/>
        <v>5</v>
      </c>
      <c r="J952" t="s">
        <v>20</v>
      </c>
      <c r="K952" t="s">
        <v>21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32</v>
      </c>
      <c r="S952" t="s">
        <v>2038</v>
      </c>
      <c r="T952" t="s">
        <v>2039</v>
      </c>
    </row>
    <row r="953" spans="1:20" ht="17.399999999999999" x14ac:dyDescent="0.4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s="5">
        <f t="shared" si="56"/>
        <v>1096.9379310344827</v>
      </c>
      <c r="G953" t="s">
        <v>19</v>
      </c>
      <c r="H953">
        <v>1559</v>
      </c>
      <c r="I953" s="6">
        <f t="shared" si="57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22</v>
      </c>
      <c r="S953" t="s">
        <v>2034</v>
      </c>
      <c r="T953" t="s">
        <v>2035</v>
      </c>
    </row>
    <row r="954" spans="1:20" ht="17.399999999999999" x14ac:dyDescent="0.4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s="5">
        <f t="shared" si="56"/>
        <v>70.094158075601371</v>
      </c>
      <c r="G954" t="s">
        <v>73</v>
      </c>
      <c r="H954">
        <v>2266</v>
      </c>
      <c r="I954" s="6">
        <f t="shared" si="57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41</v>
      </c>
      <c r="S954" t="s">
        <v>2040</v>
      </c>
      <c r="T954" t="s">
        <v>2041</v>
      </c>
    </row>
    <row r="955" spans="1:20" ht="33" x14ac:dyDescent="0.4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s="5">
        <f t="shared" si="56"/>
        <v>60</v>
      </c>
      <c r="G955" t="s">
        <v>13</v>
      </c>
      <c r="H955">
        <v>21</v>
      </c>
      <c r="I955" s="6">
        <f t="shared" si="57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473</v>
      </c>
      <c r="S955" t="s">
        <v>2040</v>
      </c>
      <c r="T955" t="s">
        <v>2062</v>
      </c>
    </row>
    <row r="956" spans="1:20" ht="17.399999999999999" x14ac:dyDescent="0.4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s="5">
        <f t="shared" si="56"/>
        <v>367.0985915492958</v>
      </c>
      <c r="G956" t="s">
        <v>19</v>
      </c>
      <c r="H956">
        <v>1548</v>
      </c>
      <c r="I956" s="6">
        <f t="shared" si="57"/>
        <v>101.02325581395348</v>
      </c>
      <c r="J956" t="s">
        <v>25</v>
      </c>
      <c r="K956" t="s">
        <v>26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27</v>
      </c>
      <c r="S956" t="s">
        <v>2036</v>
      </c>
      <c r="T956" t="s">
        <v>2037</v>
      </c>
    </row>
    <row r="957" spans="1:20" ht="33" x14ac:dyDescent="0.4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s="5">
        <f t="shared" si="56"/>
        <v>1109</v>
      </c>
      <c r="G957" t="s">
        <v>19</v>
      </c>
      <c r="H957">
        <v>80</v>
      </c>
      <c r="I957" s="6">
        <f t="shared" si="57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32</v>
      </c>
      <c r="S957" t="s">
        <v>2038</v>
      </c>
      <c r="T957" t="s">
        <v>2039</v>
      </c>
    </row>
    <row r="958" spans="1:20" ht="17.399999999999999" x14ac:dyDescent="0.4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s="5">
        <f t="shared" si="56"/>
        <v>19.028784648187631</v>
      </c>
      <c r="G958" t="s">
        <v>13</v>
      </c>
      <c r="H958">
        <v>830</v>
      </c>
      <c r="I958" s="6">
        <f t="shared" si="57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473</v>
      </c>
      <c r="S958" t="s">
        <v>2040</v>
      </c>
      <c r="T958" t="s">
        <v>2062</v>
      </c>
    </row>
    <row r="959" spans="1:20" ht="17.399999999999999" x14ac:dyDescent="0.4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s="5">
        <f t="shared" si="56"/>
        <v>126.87755102040816</v>
      </c>
      <c r="G959" t="s">
        <v>19</v>
      </c>
      <c r="H959">
        <v>131</v>
      </c>
      <c r="I959" s="6">
        <f t="shared" si="57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32</v>
      </c>
      <c r="S959" t="s">
        <v>2038</v>
      </c>
      <c r="T959" t="s">
        <v>2039</v>
      </c>
    </row>
    <row r="960" spans="1:20" ht="33" x14ac:dyDescent="0.4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s="5">
        <f t="shared" si="56"/>
        <v>734.63636363636363</v>
      </c>
      <c r="G960" t="s">
        <v>19</v>
      </c>
      <c r="H960">
        <v>112</v>
      </c>
      <c r="I960" s="6">
        <f t="shared" si="57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70</v>
      </c>
      <c r="S960" t="s">
        <v>2040</v>
      </c>
      <c r="T960" t="s">
        <v>2048</v>
      </c>
    </row>
    <row r="961" spans="1:20" ht="17.399999999999999" x14ac:dyDescent="0.4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s="5">
        <f t="shared" si="56"/>
        <v>4.5731034482758623</v>
      </c>
      <c r="G961" t="s">
        <v>13</v>
      </c>
      <c r="H961">
        <v>130</v>
      </c>
      <c r="I961" s="6">
        <f t="shared" si="57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205</v>
      </c>
      <c r="S961" t="s">
        <v>2046</v>
      </c>
      <c r="T961" t="s">
        <v>2058</v>
      </c>
    </row>
    <row r="962" spans="1:20" ht="17.399999999999999" x14ac:dyDescent="0.4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s="5">
        <f t="shared" si="56"/>
        <v>85.054545454545448</v>
      </c>
      <c r="G962" t="s">
        <v>13</v>
      </c>
      <c r="H962">
        <v>55</v>
      </c>
      <c r="I962" s="6">
        <f t="shared" si="57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27</v>
      </c>
      <c r="S962" t="s">
        <v>2036</v>
      </c>
      <c r="T962" t="s">
        <v>2037</v>
      </c>
    </row>
    <row r="963" spans="1:20" ht="33" x14ac:dyDescent="0.4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19</v>
      </c>
      <c r="H963">
        <v>155</v>
      </c>
      <c r="I963" s="6">
        <f t="shared" ref="I963:I1026" si="61">E963/H963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205</v>
      </c>
      <c r="S963" t="s">
        <v>2046</v>
      </c>
      <c r="T963" t="s">
        <v>2058</v>
      </c>
    </row>
    <row r="964" spans="1:20" ht="17.399999999999999" x14ac:dyDescent="0.4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s="5">
        <f t="shared" si="60"/>
        <v>296.02777777777777</v>
      </c>
      <c r="G964" t="s">
        <v>19</v>
      </c>
      <c r="H964">
        <v>266</v>
      </c>
      <c r="I964" s="6">
        <f t="shared" si="61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16</v>
      </c>
      <c r="S964" t="s">
        <v>2032</v>
      </c>
      <c r="T964" t="s">
        <v>2033</v>
      </c>
    </row>
    <row r="965" spans="1:20" ht="17.399999999999999" x14ac:dyDescent="0.4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s="5">
        <f t="shared" si="60"/>
        <v>84.694915254237287</v>
      </c>
      <c r="G965" t="s">
        <v>13</v>
      </c>
      <c r="H965">
        <v>114</v>
      </c>
      <c r="I965" s="6">
        <f t="shared" si="61"/>
        <v>43.833333333333336</v>
      </c>
      <c r="J965" t="s">
        <v>106</v>
      </c>
      <c r="K965" t="s">
        <v>107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121</v>
      </c>
      <c r="S965" t="s">
        <v>2053</v>
      </c>
      <c r="T965" t="s">
        <v>2054</v>
      </c>
    </row>
    <row r="966" spans="1:20" ht="17.399999999999999" x14ac:dyDescent="0.4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s="5">
        <f t="shared" si="60"/>
        <v>355.7837837837838</v>
      </c>
      <c r="G966" t="s">
        <v>19</v>
      </c>
      <c r="H966">
        <v>155</v>
      </c>
      <c r="I966" s="6">
        <f t="shared" si="61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32</v>
      </c>
      <c r="S966" t="s">
        <v>2038</v>
      </c>
      <c r="T966" t="s">
        <v>2039</v>
      </c>
    </row>
    <row r="967" spans="1:20" ht="17.399999999999999" x14ac:dyDescent="0.4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s="5">
        <f t="shared" si="60"/>
        <v>386.40909090909093</v>
      </c>
      <c r="G967" t="s">
        <v>19</v>
      </c>
      <c r="H967">
        <v>207</v>
      </c>
      <c r="I967" s="6">
        <f t="shared" si="61"/>
        <v>41.067632850241544</v>
      </c>
      <c r="J967" t="s">
        <v>39</v>
      </c>
      <c r="K967" t="s">
        <v>40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22</v>
      </c>
      <c r="S967" t="s">
        <v>2034</v>
      </c>
      <c r="T967" t="s">
        <v>2035</v>
      </c>
    </row>
    <row r="968" spans="1:20" ht="17.399999999999999" x14ac:dyDescent="0.4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s="5">
        <f t="shared" si="60"/>
        <v>792.23529411764707</v>
      </c>
      <c r="G968" t="s">
        <v>19</v>
      </c>
      <c r="H968">
        <v>245</v>
      </c>
      <c r="I968" s="6">
        <f t="shared" si="61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32</v>
      </c>
      <c r="S968" t="s">
        <v>2038</v>
      </c>
      <c r="T968" t="s">
        <v>2039</v>
      </c>
    </row>
    <row r="969" spans="1:20" ht="17.399999999999999" x14ac:dyDescent="0.4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s="5">
        <f t="shared" si="60"/>
        <v>137.03393665158373</v>
      </c>
      <c r="G969" t="s">
        <v>19</v>
      </c>
      <c r="H969">
        <v>1573</v>
      </c>
      <c r="I969" s="6">
        <f t="shared" si="61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318</v>
      </c>
      <c r="S969" t="s">
        <v>2034</v>
      </c>
      <c r="T969" t="s">
        <v>2061</v>
      </c>
    </row>
    <row r="970" spans="1:20" ht="33" x14ac:dyDescent="0.4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s="5">
        <f t="shared" si="60"/>
        <v>338.20833333333337</v>
      </c>
      <c r="G970" t="s">
        <v>19</v>
      </c>
      <c r="H970">
        <v>114</v>
      </c>
      <c r="I970" s="6">
        <f t="shared" si="61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16</v>
      </c>
      <c r="S970" t="s">
        <v>2032</v>
      </c>
      <c r="T970" t="s">
        <v>2033</v>
      </c>
    </row>
    <row r="971" spans="1:20" ht="17.399999999999999" x14ac:dyDescent="0.4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s="5">
        <f t="shared" si="60"/>
        <v>108.22784810126582</v>
      </c>
      <c r="G971" t="s">
        <v>19</v>
      </c>
      <c r="H971">
        <v>93</v>
      </c>
      <c r="I971" s="6">
        <f t="shared" si="61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32</v>
      </c>
      <c r="S971" t="s">
        <v>2038</v>
      </c>
      <c r="T971" t="s">
        <v>2039</v>
      </c>
    </row>
    <row r="972" spans="1:20" ht="33" x14ac:dyDescent="0.4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s="5">
        <f t="shared" si="60"/>
        <v>60.757639620653315</v>
      </c>
      <c r="G972" t="s">
        <v>13</v>
      </c>
      <c r="H972">
        <v>594</v>
      </c>
      <c r="I972" s="6">
        <f t="shared" si="61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32</v>
      </c>
      <c r="S972" t="s">
        <v>2038</v>
      </c>
      <c r="T972" t="s">
        <v>2039</v>
      </c>
    </row>
    <row r="973" spans="1:20" ht="17.399999999999999" x14ac:dyDescent="0.4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s="5">
        <f t="shared" si="60"/>
        <v>27.725490196078432</v>
      </c>
      <c r="G973" t="s">
        <v>13</v>
      </c>
      <c r="H973">
        <v>24</v>
      </c>
      <c r="I973" s="6">
        <f t="shared" si="61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268</v>
      </c>
      <c r="S973" t="s">
        <v>2040</v>
      </c>
      <c r="T973" t="s">
        <v>2059</v>
      </c>
    </row>
    <row r="974" spans="1:20" ht="33" x14ac:dyDescent="0.4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s="5">
        <f t="shared" si="60"/>
        <v>228.3934426229508</v>
      </c>
      <c r="G974" t="s">
        <v>19</v>
      </c>
      <c r="H974">
        <v>1681</v>
      </c>
      <c r="I974" s="6">
        <f t="shared" si="61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27</v>
      </c>
      <c r="S974" t="s">
        <v>2036</v>
      </c>
      <c r="T974" t="s">
        <v>2037</v>
      </c>
    </row>
    <row r="975" spans="1:20" ht="17.399999999999999" x14ac:dyDescent="0.4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s="5">
        <f t="shared" si="60"/>
        <v>21.615194054500414</v>
      </c>
      <c r="G975" t="s">
        <v>13</v>
      </c>
      <c r="H975">
        <v>252</v>
      </c>
      <c r="I975" s="6">
        <f t="shared" si="61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32</v>
      </c>
      <c r="S975" t="s">
        <v>2038</v>
      </c>
      <c r="T975" t="s">
        <v>2039</v>
      </c>
    </row>
    <row r="976" spans="1:20" ht="17.399999999999999" x14ac:dyDescent="0.4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s="5">
        <f t="shared" si="60"/>
        <v>373.875</v>
      </c>
      <c r="G976" t="s">
        <v>19</v>
      </c>
      <c r="H976">
        <v>32</v>
      </c>
      <c r="I976" s="6">
        <f t="shared" si="61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59</v>
      </c>
      <c r="S976" t="s">
        <v>2034</v>
      </c>
      <c r="T976" t="s">
        <v>2044</v>
      </c>
    </row>
    <row r="977" spans="1:20" ht="17.399999999999999" x14ac:dyDescent="0.4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s="5">
        <f t="shared" si="60"/>
        <v>154.92592592592592</v>
      </c>
      <c r="G977" t="s">
        <v>19</v>
      </c>
      <c r="H977">
        <v>135</v>
      </c>
      <c r="I977" s="6">
        <f t="shared" si="61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32</v>
      </c>
      <c r="S977" t="s">
        <v>2038</v>
      </c>
      <c r="T977" t="s">
        <v>2039</v>
      </c>
    </row>
    <row r="978" spans="1:20" ht="33" x14ac:dyDescent="0.4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s="5">
        <f t="shared" si="60"/>
        <v>322.14999999999998</v>
      </c>
      <c r="G978" t="s">
        <v>19</v>
      </c>
      <c r="H978">
        <v>140</v>
      </c>
      <c r="I978" s="6">
        <f t="shared" si="61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32</v>
      </c>
      <c r="S978" t="s">
        <v>2038</v>
      </c>
      <c r="T978" t="s">
        <v>2039</v>
      </c>
    </row>
    <row r="979" spans="1:20" ht="17.399999999999999" x14ac:dyDescent="0.4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s="5">
        <f t="shared" si="60"/>
        <v>73.957142857142856</v>
      </c>
      <c r="G979" t="s">
        <v>13</v>
      </c>
      <c r="H979">
        <v>67</v>
      </c>
      <c r="I979" s="6">
        <f t="shared" si="61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16</v>
      </c>
      <c r="S979" t="s">
        <v>2032</v>
      </c>
      <c r="T979" t="s">
        <v>2033</v>
      </c>
    </row>
    <row r="980" spans="1:20" ht="17.399999999999999" x14ac:dyDescent="0.4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s="5">
        <f t="shared" si="60"/>
        <v>864.1</v>
      </c>
      <c r="G980" t="s">
        <v>19</v>
      </c>
      <c r="H980">
        <v>92</v>
      </c>
      <c r="I980" s="6">
        <f t="shared" si="61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88</v>
      </c>
      <c r="S980" t="s">
        <v>2049</v>
      </c>
      <c r="T980" t="s">
        <v>2050</v>
      </c>
    </row>
    <row r="981" spans="1:20" ht="17.399999999999999" x14ac:dyDescent="0.4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s="5">
        <f t="shared" si="60"/>
        <v>143.26245847176079</v>
      </c>
      <c r="G981" t="s">
        <v>19</v>
      </c>
      <c r="H981">
        <v>1015</v>
      </c>
      <c r="I981" s="6">
        <f t="shared" si="61"/>
        <v>84.969458128078813</v>
      </c>
      <c r="J981" t="s">
        <v>39</v>
      </c>
      <c r="K981" t="s">
        <v>40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32</v>
      </c>
      <c r="S981" t="s">
        <v>2038</v>
      </c>
      <c r="T981" t="s">
        <v>2039</v>
      </c>
    </row>
    <row r="982" spans="1:20" ht="17.399999999999999" x14ac:dyDescent="0.4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s="5">
        <f t="shared" si="60"/>
        <v>40.281762295081968</v>
      </c>
      <c r="G982" t="s">
        <v>13</v>
      </c>
      <c r="H982">
        <v>742</v>
      </c>
      <c r="I982" s="6">
        <f t="shared" si="61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67</v>
      </c>
      <c r="S982" t="s">
        <v>2046</v>
      </c>
      <c r="T982" t="s">
        <v>2047</v>
      </c>
    </row>
    <row r="983" spans="1:20" ht="17.399999999999999" x14ac:dyDescent="0.4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s="5">
        <f t="shared" si="60"/>
        <v>178.22388059701493</v>
      </c>
      <c r="G983" t="s">
        <v>19</v>
      </c>
      <c r="H983">
        <v>323</v>
      </c>
      <c r="I983" s="6">
        <f t="shared" si="61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27</v>
      </c>
      <c r="S983" t="s">
        <v>2036</v>
      </c>
      <c r="T983" t="s">
        <v>2037</v>
      </c>
    </row>
    <row r="984" spans="1:20" ht="17.399999999999999" x14ac:dyDescent="0.4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s="5">
        <f t="shared" si="60"/>
        <v>84.930555555555557</v>
      </c>
      <c r="G984" t="s">
        <v>13</v>
      </c>
      <c r="H984">
        <v>75</v>
      </c>
      <c r="I984" s="6">
        <f t="shared" si="61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41</v>
      </c>
      <c r="S984" t="s">
        <v>2040</v>
      </c>
      <c r="T984" t="s">
        <v>2041</v>
      </c>
    </row>
    <row r="985" spans="1:20" ht="17.399999999999999" x14ac:dyDescent="0.4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s="5">
        <f t="shared" si="60"/>
        <v>145.93648334624322</v>
      </c>
      <c r="G985" t="s">
        <v>19</v>
      </c>
      <c r="H985">
        <v>2326</v>
      </c>
      <c r="I985" s="6">
        <f t="shared" si="61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41</v>
      </c>
      <c r="S985" t="s">
        <v>2040</v>
      </c>
      <c r="T985" t="s">
        <v>2041</v>
      </c>
    </row>
    <row r="986" spans="1:20" ht="33" x14ac:dyDescent="0.4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s="5">
        <f t="shared" si="60"/>
        <v>152.46153846153848</v>
      </c>
      <c r="G986" t="s">
        <v>19</v>
      </c>
      <c r="H986">
        <v>381</v>
      </c>
      <c r="I986" s="6">
        <f t="shared" si="61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32</v>
      </c>
      <c r="S986" t="s">
        <v>2038</v>
      </c>
      <c r="T986" t="s">
        <v>2039</v>
      </c>
    </row>
    <row r="987" spans="1:20" ht="17.399999999999999" x14ac:dyDescent="0.4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s="5">
        <f t="shared" si="60"/>
        <v>67.129542790152414</v>
      </c>
      <c r="G987" t="s">
        <v>13</v>
      </c>
      <c r="H987">
        <v>4405</v>
      </c>
      <c r="I987" s="6">
        <f t="shared" si="61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22</v>
      </c>
      <c r="S987" t="s">
        <v>2034</v>
      </c>
      <c r="T987" t="s">
        <v>2035</v>
      </c>
    </row>
    <row r="988" spans="1:20" ht="33" x14ac:dyDescent="0.4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s="5">
        <f t="shared" si="60"/>
        <v>40.307692307692307</v>
      </c>
      <c r="G988" t="s">
        <v>13</v>
      </c>
      <c r="H988">
        <v>92</v>
      </c>
      <c r="I988" s="6">
        <f t="shared" si="61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22</v>
      </c>
      <c r="S988" t="s">
        <v>2034</v>
      </c>
      <c r="T988" t="s">
        <v>2035</v>
      </c>
    </row>
    <row r="989" spans="1:20" ht="17.399999999999999" x14ac:dyDescent="0.4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s="5">
        <f t="shared" si="60"/>
        <v>216.79032258064518</v>
      </c>
      <c r="G989" t="s">
        <v>19</v>
      </c>
      <c r="H989">
        <v>480</v>
      </c>
      <c r="I989" s="6">
        <f t="shared" si="61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41</v>
      </c>
      <c r="S989" t="s">
        <v>2040</v>
      </c>
      <c r="T989" t="s">
        <v>2041</v>
      </c>
    </row>
    <row r="990" spans="1:20" ht="17.399999999999999" x14ac:dyDescent="0.4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s="5">
        <f t="shared" si="60"/>
        <v>52.117021276595743</v>
      </c>
      <c r="G990" t="s">
        <v>13</v>
      </c>
      <c r="H990">
        <v>64</v>
      </c>
      <c r="I990" s="6">
        <f t="shared" si="61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132</v>
      </c>
      <c r="S990" t="s">
        <v>2046</v>
      </c>
      <c r="T990" t="s">
        <v>2055</v>
      </c>
    </row>
    <row r="991" spans="1:20" ht="17.399999999999999" x14ac:dyDescent="0.4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s="5">
        <f t="shared" si="60"/>
        <v>499.58333333333337</v>
      </c>
      <c r="G991" t="s">
        <v>19</v>
      </c>
      <c r="H991">
        <v>226</v>
      </c>
      <c r="I991" s="6">
        <f t="shared" si="61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205</v>
      </c>
      <c r="S991" t="s">
        <v>2046</v>
      </c>
      <c r="T991" t="s">
        <v>2058</v>
      </c>
    </row>
    <row r="992" spans="1:20" ht="17.399999999999999" x14ac:dyDescent="0.4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s="5">
        <f t="shared" si="60"/>
        <v>87.679487179487182</v>
      </c>
      <c r="G992" t="s">
        <v>13</v>
      </c>
      <c r="H992">
        <v>64</v>
      </c>
      <c r="I992" s="6">
        <f t="shared" si="61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52</v>
      </c>
      <c r="S992" t="s">
        <v>2040</v>
      </c>
      <c r="T992" t="s">
        <v>2043</v>
      </c>
    </row>
    <row r="993" spans="1:20" ht="17.399999999999999" x14ac:dyDescent="0.4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s="5">
        <f t="shared" si="60"/>
        <v>113.17346938775511</v>
      </c>
      <c r="G993" t="s">
        <v>19</v>
      </c>
      <c r="H993">
        <v>241</v>
      </c>
      <c r="I993" s="6">
        <f t="shared" si="61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22</v>
      </c>
      <c r="S993" t="s">
        <v>2034</v>
      </c>
      <c r="T993" t="s">
        <v>2035</v>
      </c>
    </row>
    <row r="994" spans="1:20" ht="17.399999999999999" x14ac:dyDescent="0.4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s="5">
        <f t="shared" si="60"/>
        <v>426.54838709677421</v>
      </c>
      <c r="G994" t="s">
        <v>19</v>
      </c>
      <c r="H994">
        <v>132</v>
      </c>
      <c r="I994" s="6">
        <f t="shared" si="61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52</v>
      </c>
      <c r="S994" t="s">
        <v>2040</v>
      </c>
      <c r="T994" t="s">
        <v>2043</v>
      </c>
    </row>
    <row r="995" spans="1:20" ht="17.399999999999999" x14ac:dyDescent="0.4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s="5">
        <f t="shared" si="60"/>
        <v>77.632653061224488</v>
      </c>
      <c r="G995" t="s">
        <v>73</v>
      </c>
      <c r="H995">
        <v>75</v>
      </c>
      <c r="I995" s="6">
        <f t="shared" si="61"/>
        <v>101.44</v>
      </c>
      <c r="J995" t="s">
        <v>106</v>
      </c>
      <c r="K995" t="s">
        <v>107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121</v>
      </c>
      <c r="S995" t="s">
        <v>2053</v>
      </c>
      <c r="T995" t="s">
        <v>2054</v>
      </c>
    </row>
    <row r="996" spans="1:20" ht="17.399999999999999" x14ac:dyDescent="0.4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s="5">
        <f t="shared" si="60"/>
        <v>52.496810772501767</v>
      </c>
      <c r="G996" t="s">
        <v>13</v>
      </c>
      <c r="H996">
        <v>842</v>
      </c>
      <c r="I996" s="6">
        <f t="shared" si="61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205</v>
      </c>
      <c r="S996" t="s">
        <v>2046</v>
      </c>
      <c r="T996" t="s">
        <v>2058</v>
      </c>
    </row>
    <row r="997" spans="1:20" ht="17.399999999999999" x14ac:dyDescent="0.4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s="5">
        <f t="shared" si="60"/>
        <v>157.46762589928059</v>
      </c>
      <c r="G997" t="s">
        <v>19</v>
      </c>
      <c r="H997">
        <v>2043</v>
      </c>
      <c r="I997" s="6">
        <f t="shared" si="61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16</v>
      </c>
      <c r="S997" t="s">
        <v>2032</v>
      </c>
      <c r="T997" t="s">
        <v>2033</v>
      </c>
    </row>
    <row r="998" spans="1:20" ht="33" x14ac:dyDescent="0.4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s="5">
        <f t="shared" si="60"/>
        <v>72.939393939393938</v>
      </c>
      <c r="G998" t="s">
        <v>13</v>
      </c>
      <c r="H998">
        <v>112</v>
      </c>
      <c r="I998" s="6">
        <f t="shared" si="61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32</v>
      </c>
      <c r="S998" t="s">
        <v>2038</v>
      </c>
      <c r="T998" t="s">
        <v>2039</v>
      </c>
    </row>
    <row r="999" spans="1:20" ht="17.399999999999999" x14ac:dyDescent="0.4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s="5">
        <f t="shared" si="60"/>
        <v>60.565789473684205</v>
      </c>
      <c r="G999" t="s">
        <v>73</v>
      </c>
      <c r="H999">
        <v>139</v>
      </c>
      <c r="I999" s="6">
        <f t="shared" si="61"/>
        <v>33.115107913669064</v>
      </c>
      <c r="J999" t="s">
        <v>106</v>
      </c>
      <c r="K999" t="s">
        <v>107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32</v>
      </c>
      <c r="S999" t="s">
        <v>2038</v>
      </c>
      <c r="T999" t="s">
        <v>2039</v>
      </c>
    </row>
    <row r="1000" spans="1:20" ht="17.399999999999999" x14ac:dyDescent="0.4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s="5">
        <f t="shared" si="60"/>
        <v>56.791291291291287</v>
      </c>
      <c r="G1000" t="s">
        <v>13</v>
      </c>
      <c r="H1000">
        <v>374</v>
      </c>
      <c r="I1000" s="6">
        <f t="shared" si="61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59</v>
      </c>
      <c r="S1000" t="s">
        <v>2034</v>
      </c>
      <c r="T1000" t="s">
        <v>2044</v>
      </c>
    </row>
    <row r="1001" spans="1:20" ht="17.399999999999999" x14ac:dyDescent="0.4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s="5">
        <f t="shared" si="60"/>
        <v>56.542754275427541</v>
      </c>
      <c r="G1001" t="s">
        <v>73</v>
      </c>
      <c r="H1001">
        <v>1122</v>
      </c>
      <c r="I1001" s="6">
        <f t="shared" si="6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16</v>
      </c>
      <c r="S1001" t="s">
        <v>2032</v>
      </c>
      <c r="T1001" t="s">
        <v>2033</v>
      </c>
    </row>
  </sheetData>
  <conditionalFormatting sqref="G1:H1048576">
    <cfRule type="containsText" dxfId="14" priority="9" operator="containsText" text="canceled">
      <formula>NOT(ISERROR(SEARCH("canceled",G1)))</formula>
    </cfRule>
    <cfRule type="containsText" dxfId="13" priority="10" operator="containsText" text="live">
      <formula>NOT(ISERROR(SEARCH("live",G1)))</formula>
    </cfRule>
    <cfRule type="containsText" dxfId="12" priority="13" operator="containsText" text="failed">
      <formula>NOT(ISERROR(SEARCH("failed",G1)))</formula>
    </cfRule>
  </conditionalFormatting>
  <conditionalFormatting sqref="G1:G1048576">
    <cfRule type="containsText" dxfId="11" priority="8" operator="containsText" text="successful">
      <formula>NOT(ISERROR(SEARCH("successful",G1)))</formula>
    </cfRule>
  </conditionalFormatting>
  <conditionalFormatting sqref="F1:F1048576">
    <cfRule type="containsText" dxfId="10" priority="2" operator="containsText" text="canceled">
      <formula>NOT(ISERROR(SEARCH("canceled",F1)))</formula>
    </cfRule>
    <cfRule type="containsText" dxfId="9" priority="3" operator="containsText" text="live">
      <formula>NOT(ISERROR(SEARCH("live",F1)))</formula>
    </cfRule>
    <cfRule type="containsText" dxfId="8" priority="4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11CF-C866-4ABC-B7D7-79ADD0DCD5EB}">
  <dimension ref="A1:G15"/>
  <sheetViews>
    <sheetView workbookViewId="0">
      <selection activeCell="G1" sqref="G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5</v>
      </c>
      <c r="B1" t="s">
        <v>2070</v>
      </c>
    </row>
    <row r="3" spans="1:7" x14ac:dyDescent="0.3">
      <c r="A3" s="7" t="s">
        <v>2069</v>
      </c>
      <c r="B3" s="7" t="s">
        <v>2068</v>
      </c>
    </row>
    <row r="4" spans="1:7" x14ac:dyDescent="0.3">
      <c r="A4" s="7" t="s">
        <v>2065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  <c r="G4" t="s">
        <v>2066</v>
      </c>
    </row>
    <row r="5" spans="1:7" x14ac:dyDescent="0.3">
      <c r="A5" s="8" t="s">
        <v>2040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3">
      <c r="A6" s="8" t="s">
        <v>2032</v>
      </c>
      <c r="B6">
        <v>4</v>
      </c>
      <c r="C6">
        <v>20</v>
      </c>
      <c r="E6">
        <v>22</v>
      </c>
      <c r="G6">
        <v>46</v>
      </c>
    </row>
    <row r="7" spans="1:7" x14ac:dyDescent="0.3">
      <c r="A7" s="8" t="s">
        <v>2049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3">
      <c r="A8" s="8" t="s">
        <v>2063</v>
      </c>
      <c r="E8">
        <v>4</v>
      </c>
      <c r="G8">
        <v>4</v>
      </c>
    </row>
    <row r="9" spans="1:7" x14ac:dyDescent="0.3">
      <c r="A9" s="8" t="s">
        <v>2034</v>
      </c>
      <c r="B9">
        <v>10</v>
      </c>
      <c r="C9">
        <v>66</v>
      </c>
      <c r="E9">
        <v>99</v>
      </c>
      <c r="G9">
        <v>175</v>
      </c>
    </row>
    <row r="10" spans="1:7" x14ac:dyDescent="0.3">
      <c r="A10" s="8" t="s">
        <v>2053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3">
      <c r="A11" s="8" t="s">
        <v>2046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3">
      <c r="A12" s="8" t="s">
        <v>2036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3">
      <c r="A13" s="8" t="s">
        <v>2038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3">
      <c r="A14" s="8" t="s">
        <v>2067</v>
      </c>
    </row>
    <row r="15" spans="1:7" x14ac:dyDescent="0.3">
      <c r="A15" s="8" t="s">
        <v>2066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7FF8-E7EE-4FF3-B37C-D0D3865CE954}">
  <dimension ref="A1:G31"/>
  <sheetViews>
    <sheetView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6.796875" bestFit="1" customWidth="1"/>
    <col min="7" max="7" width="10.8984375" bestFit="1" customWidth="1"/>
  </cols>
  <sheetData>
    <row r="1" spans="1:7" x14ac:dyDescent="0.3">
      <c r="A1" s="7" t="s">
        <v>2030</v>
      </c>
      <c r="B1" t="s">
        <v>2070</v>
      </c>
    </row>
    <row r="2" spans="1:7" x14ac:dyDescent="0.3">
      <c r="A2" s="7" t="s">
        <v>5</v>
      </c>
      <c r="B2" t="s">
        <v>2070</v>
      </c>
    </row>
    <row r="4" spans="1:7" x14ac:dyDescent="0.3">
      <c r="A4" s="7" t="s">
        <v>2069</v>
      </c>
      <c r="B4" s="7" t="s">
        <v>2068</v>
      </c>
    </row>
    <row r="5" spans="1:7" x14ac:dyDescent="0.3">
      <c r="A5" s="7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  <c r="G5" t="s">
        <v>2066</v>
      </c>
    </row>
    <row r="6" spans="1:7" x14ac:dyDescent="0.3">
      <c r="A6" s="8" t="s">
        <v>2048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3">
      <c r="A7" s="8" t="s">
        <v>2064</v>
      </c>
      <c r="E7">
        <v>4</v>
      </c>
      <c r="G7">
        <v>4</v>
      </c>
    </row>
    <row r="8" spans="1:7" x14ac:dyDescent="0.3">
      <c r="A8" s="8" t="s">
        <v>2041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3">
      <c r="A9" s="8" t="s">
        <v>2043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3">
      <c r="A10" s="8" t="s">
        <v>2042</v>
      </c>
      <c r="C10">
        <v>8</v>
      </c>
      <c r="E10">
        <v>10</v>
      </c>
      <c r="G10">
        <v>18</v>
      </c>
    </row>
    <row r="11" spans="1:7" x14ac:dyDescent="0.3">
      <c r="A11" s="8" t="s">
        <v>2052</v>
      </c>
      <c r="B11">
        <v>1</v>
      </c>
      <c r="C11">
        <v>7</v>
      </c>
      <c r="E11">
        <v>9</v>
      </c>
      <c r="G11">
        <v>17</v>
      </c>
    </row>
    <row r="12" spans="1:7" x14ac:dyDescent="0.3">
      <c r="A12" s="8" t="s">
        <v>2033</v>
      </c>
      <c r="B12">
        <v>4</v>
      </c>
      <c r="C12">
        <v>20</v>
      </c>
      <c r="E12">
        <v>22</v>
      </c>
      <c r="G12">
        <v>46</v>
      </c>
    </row>
    <row r="13" spans="1:7" x14ac:dyDescent="0.3">
      <c r="A13" s="8" t="s">
        <v>2044</v>
      </c>
      <c r="B13">
        <v>3</v>
      </c>
      <c r="C13">
        <v>19</v>
      </c>
      <c r="E13">
        <v>23</v>
      </c>
      <c r="G13">
        <v>45</v>
      </c>
    </row>
    <row r="14" spans="1:7" x14ac:dyDescent="0.3">
      <c r="A14" s="8" t="s">
        <v>2057</v>
      </c>
      <c r="B14">
        <v>1</v>
      </c>
      <c r="C14">
        <v>6</v>
      </c>
      <c r="E14">
        <v>10</v>
      </c>
      <c r="G14">
        <v>17</v>
      </c>
    </row>
    <row r="15" spans="1:7" x14ac:dyDescent="0.3">
      <c r="A15" s="8" t="s">
        <v>2056</v>
      </c>
      <c r="C15">
        <v>3</v>
      </c>
      <c r="E15">
        <v>4</v>
      </c>
      <c r="G15">
        <v>7</v>
      </c>
    </row>
    <row r="16" spans="1:7" x14ac:dyDescent="0.3">
      <c r="A16" s="8" t="s">
        <v>2060</v>
      </c>
      <c r="C16">
        <v>8</v>
      </c>
      <c r="D16">
        <v>1</v>
      </c>
      <c r="E16">
        <v>4</v>
      </c>
      <c r="G16">
        <v>13</v>
      </c>
    </row>
    <row r="17" spans="1:7" x14ac:dyDescent="0.3">
      <c r="A17" s="8" t="s">
        <v>2047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3">
      <c r="A18" s="8" t="s">
        <v>2054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3">
      <c r="A19" s="8" t="s">
        <v>2039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3">
      <c r="A20" s="8" t="s">
        <v>2055</v>
      </c>
      <c r="C20">
        <v>4</v>
      </c>
      <c r="E20">
        <v>4</v>
      </c>
      <c r="G20">
        <v>8</v>
      </c>
    </row>
    <row r="21" spans="1:7" x14ac:dyDescent="0.3">
      <c r="A21" s="8" t="s">
        <v>2035</v>
      </c>
      <c r="B21">
        <v>6</v>
      </c>
      <c r="C21">
        <v>30</v>
      </c>
      <c r="E21">
        <v>49</v>
      </c>
      <c r="G21">
        <v>85</v>
      </c>
    </row>
    <row r="22" spans="1:7" x14ac:dyDescent="0.3">
      <c r="A22" s="8" t="s">
        <v>2062</v>
      </c>
      <c r="C22">
        <v>9</v>
      </c>
      <c r="E22">
        <v>5</v>
      </c>
      <c r="G22">
        <v>14</v>
      </c>
    </row>
    <row r="23" spans="1:7" x14ac:dyDescent="0.3">
      <c r="A23" s="8" t="s">
        <v>2051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3">
      <c r="A24" s="8" t="s">
        <v>2059</v>
      </c>
      <c r="B24">
        <v>3</v>
      </c>
      <c r="C24">
        <v>3</v>
      </c>
      <c r="E24">
        <v>11</v>
      </c>
      <c r="G24">
        <v>17</v>
      </c>
    </row>
    <row r="25" spans="1:7" x14ac:dyDescent="0.3">
      <c r="A25" s="8" t="s">
        <v>2058</v>
      </c>
      <c r="C25">
        <v>7</v>
      </c>
      <c r="E25">
        <v>14</v>
      </c>
      <c r="G25">
        <v>21</v>
      </c>
    </row>
    <row r="26" spans="1:7" x14ac:dyDescent="0.3">
      <c r="A26" s="8" t="s">
        <v>2050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3">
      <c r="A27" s="8" t="s">
        <v>2045</v>
      </c>
      <c r="C27">
        <v>16</v>
      </c>
      <c r="D27">
        <v>1</v>
      </c>
      <c r="E27">
        <v>28</v>
      </c>
      <c r="G27">
        <v>45</v>
      </c>
    </row>
    <row r="28" spans="1:7" x14ac:dyDescent="0.3">
      <c r="A28" s="8" t="s">
        <v>2037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3">
      <c r="A29" s="8" t="s">
        <v>2061</v>
      </c>
      <c r="E29">
        <v>3</v>
      </c>
      <c r="G29">
        <v>3</v>
      </c>
    </row>
    <row r="30" spans="1:7" x14ac:dyDescent="0.3">
      <c r="A30" s="8" t="s">
        <v>2067</v>
      </c>
    </row>
    <row r="31" spans="1:7" x14ac:dyDescent="0.3">
      <c r="A31" s="8" t="s">
        <v>2066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4A9E-6841-4A1F-AE7F-EB0EA53437F5}">
  <dimension ref="A1:F18"/>
  <sheetViews>
    <sheetView workbookViewId="0">
      <selection sqref="A1:XFD104857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296875" bestFit="1" customWidth="1"/>
    <col min="6" max="6" width="10.8984375" bestFit="1" customWidth="1"/>
  </cols>
  <sheetData>
    <row r="1" spans="1:6" x14ac:dyDescent="0.3">
      <c r="A1" s="7" t="s">
        <v>2085</v>
      </c>
      <c r="B1" t="s">
        <v>2070</v>
      </c>
    </row>
    <row r="2" spans="1:6" x14ac:dyDescent="0.3">
      <c r="A2" s="7" t="s">
        <v>2030</v>
      </c>
      <c r="B2" t="s">
        <v>2070</v>
      </c>
    </row>
    <row r="4" spans="1:6" x14ac:dyDescent="0.3">
      <c r="A4" s="7" t="s">
        <v>2069</v>
      </c>
      <c r="B4" s="7" t="s">
        <v>2068</v>
      </c>
    </row>
    <row r="5" spans="1:6" x14ac:dyDescent="0.3">
      <c r="A5" s="7" t="s">
        <v>2065</v>
      </c>
      <c r="B5" t="s">
        <v>73</v>
      </c>
      <c r="C5" t="s">
        <v>13</v>
      </c>
      <c r="D5" t="s">
        <v>46</v>
      </c>
      <c r="E5" t="s">
        <v>19</v>
      </c>
      <c r="F5" t="s">
        <v>2066</v>
      </c>
    </row>
    <row r="6" spans="1:6" x14ac:dyDescent="0.3">
      <c r="A6" s="12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12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12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12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12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12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12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12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12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12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12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12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12" t="s">
        <v>2066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7522-2799-41A5-AF59-EFC5DABA1969}">
  <dimension ref="A1:H13"/>
  <sheetViews>
    <sheetView workbookViewId="0">
      <selection sqref="A1:H1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>
        <f>COUNTIFS(Crowdfunding!G:G, "=successful", Crowdfunding!D:D, "&lt;1000")</f>
        <v>30</v>
      </c>
      <c r="C2">
        <f>COUNTIFS(Crowdfunding!G:G, "=failed", Crowdfunding!D:D, "&lt;1000")</f>
        <v>20</v>
      </c>
      <c r="D2">
        <f>COUNTIFS(Crowdfunding!G:G, "=canceled", Crowdfunding!D:D, 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COUNTIFS(Crowdfunding!G:G, "=successful", Crowdfunding!D:D, "&gt;=1000",Crowdfunding!D:D, "&lt;=4999")</f>
        <v>191</v>
      </c>
      <c r="C3">
        <f>COUNTIFS(Crowdfunding!G:G, "=failed", Crowdfunding!D:D, "&gt;=1000",Crowdfunding!D:D, "&lt;=4999")</f>
        <v>38</v>
      </c>
      <c r="D3">
        <f>COUNTIFS(Crowdfunding!G:G, "=canceled", Crowdfunding!D:D, "&gt;=1000",Crowdfunding!D:D, 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f>COUNTIFS(Crowdfunding!G:G, "=successful", Crowdfunding!D:D, "&gt;=5000",Crowdfunding!D:D, "&lt;=9999")</f>
        <v>164</v>
      </c>
      <c r="C4">
        <f>COUNTIFS(Crowdfunding!G:G, "=failed", Crowdfunding!D:D, "&gt;=5000",Crowdfunding!D:D, "&lt;=9999")</f>
        <v>126</v>
      </c>
      <c r="D4">
        <f>COUNTIFS(Crowdfunding!G:G, "=canceled", Crowdfunding!D:D, "&gt;=5000",Crowdfunding!D:D, 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COUNTIFS(Crowdfunding!G:G, "=successful", Crowdfunding!D:D, "&gt;=10000",Crowdfunding!D:D, "&lt;=14999")</f>
        <v>4</v>
      </c>
      <c r="C5">
        <f>COUNTIFS(Crowdfunding!G:G, "=failed", Crowdfunding!D:D, "&gt;=10000",Crowdfunding!D:D, "&lt;=14999")</f>
        <v>5</v>
      </c>
      <c r="D5">
        <f>COUNTIFS(Crowdfunding!G:G, "=canceled", Crowdfunding!D:D, "&gt;=10000",Crowdfunding!D:D, 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COUNTIFS(Crowdfunding!G:G, "=successful", Crowdfunding!D:D, "&gt;=15000",Crowdfunding!D:D, "&lt;=19999")</f>
        <v>10</v>
      </c>
      <c r="C6">
        <f>COUNTIFS(Crowdfunding!G:G, "=failed", Crowdfunding!D:D, "&gt;=15000",Crowdfunding!D:D, "&lt;=19999")</f>
        <v>0</v>
      </c>
      <c r="D6">
        <f>COUNTIFS(Crowdfunding!G:G, "=canceled", Crowdfunding!D:D, "&gt;=15000",Crowdfunding!D:D, 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COUNTIFS(Crowdfunding!G:G, "=successful", Crowdfunding!D:D, "&gt;=20000",Crowdfunding!D:D, "&lt;=24999")</f>
        <v>7</v>
      </c>
      <c r="C7">
        <f>COUNTIFS(Crowdfunding!G:G, "=failed", Crowdfunding!D:D, "&gt;=20000",Crowdfunding!D:D, "&lt;=24999")</f>
        <v>0</v>
      </c>
      <c r="D7">
        <f>COUNTIFS(Crowdfunding!G:G, "=canceled", Crowdfunding!D:D, "&gt;=20000",Crowdfunding!D:D, 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COUNTIFS(Crowdfunding!G:G, "=successful", Crowdfunding!D:D, "&gt;=25000",Crowdfunding!D:D, "&lt;=29999")</f>
        <v>11</v>
      </c>
      <c r="C8">
        <f>COUNTIFS(Crowdfunding!G:G, "=failed", Crowdfunding!D:D, "&gt;=25000",Crowdfunding!D:D, "&lt;=29999")</f>
        <v>3</v>
      </c>
      <c r="D8">
        <f>COUNTIFS(Crowdfunding!G:G, "=canceled", Crowdfunding!D:D, "&gt;=25000",Crowdfunding!D:D, 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COUNTIFS(Crowdfunding!G:G, "=successful", Crowdfunding!D:D, "&gt;=30000",Crowdfunding!D:D, "&lt;=34999")</f>
        <v>7</v>
      </c>
      <c r="C9">
        <f>COUNTIFS(Crowdfunding!G:G, "=failed", Crowdfunding!D:D, "&gt;=30000",Crowdfunding!D:D, "&lt;=34999")</f>
        <v>0</v>
      </c>
      <c r="D9">
        <f>COUNTIFS(Crowdfunding!G:G, "=canceled", Crowdfunding!D:D, "&gt;=30000",Crowdfunding!D:D, 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COUNTIFS(Crowdfunding!G:G, "=successful", Crowdfunding!D:D, "&gt;=35000",Crowdfunding!D:D, "&lt;=39999")</f>
        <v>8</v>
      </c>
      <c r="C10">
        <f>COUNTIFS(Crowdfunding!G:G, "=failed", Crowdfunding!D:D, "&gt;=35000",Crowdfunding!D:D, "&lt;=39999")</f>
        <v>3</v>
      </c>
      <c r="D10">
        <f>COUNTIFS(Crowdfunding!G:G, "=canceled", Crowdfunding!D:D, "&gt;=35000",Crowdfunding!D:D, 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2104</v>
      </c>
      <c r="B11">
        <f>COUNTIFS(Crowdfunding!G:G, "=successful", Crowdfunding!D:D, "&gt;=40000",Crowdfunding!D:D, "&lt;=44999")</f>
        <v>11</v>
      </c>
      <c r="C11">
        <f>COUNTIFS(Crowdfunding!G:G, "=failed", Crowdfunding!D:D, "&gt;=40000",Crowdfunding!D:D, "&lt;=44999")</f>
        <v>3</v>
      </c>
      <c r="D11">
        <f>COUNTIFS(Crowdfunding!G:G, "=canceled", Crowdfunding!D:D, "&gt;=40000",Crowdfunding!D:D, 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2103</v>
      </c>
      <c r="B12">
        <f>COUNTIFS(Crowdfunding!G:G, "=successful", Crowdfunding!D:D, "&gt;=45000",Crowdfunding!D:D, "&lt;=49999")</f>
        <v>8</v>
      </c>
      <c r="C12">
        <f>COUNTIFS(Crowdfunding!G:G, "=failed", Crowdfunding!D:D, "&gt;=45000",Crowdfunding!D:D, "&lt;=49999")</f>
        <v>3</v>
      </c>
      <c r="D12">
        <f>COUNTIFS(Crowdfunding!G:G, "=canceled", Crowdfunding!D:D, "&gt;=45000",Crowdfunding!D:D, 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COUNTIFS(Crowdfunding!G:G, "=successful", Crowdfunding!D:D, "&gt;=50000")</f>
        <v>114</v>
      </c>
      <c r="C13">
        <f>COUNTIFS(Crowdfunding!G:G, "=failed", Crowdfunding!D:D, "&gt;=50000")</f>
        <v>163</v>
      </c>
      <c r="D13">
        <f>COUNTIFS(Crowdfunding!G:G, "=canceled", Crowdfunding!D:D, 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BA46-6303-47B7-92D0-087F4855A9D1}">
  <dimension ref="A1:M566"/>
  <sheetViews>
    <sheetView workbookViewId="0">
      <selection activeCell="G6" sqref="G6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5" bestFit="1" customWidth="1"/>
    <col min="5" max="5" width="13.09765625" bestFit="1" customWidth="1"/>
    <col min="7" max="7" width="21.5" bestFit="1" customWidth="1"/>
    <col min="8" max="8" width="11.8984375" bestFit="1" customWidth="1"/>
    <col min="9" max="9" width="7.296875" bestFit="1" customWidth="1"/>
    <col min="10" max="10" width="9" bestFit="1" customWidth="1"/>
    <col min="11" max="11" width="9.296875" bestFit="1" customWidth="1"/>
    <col min="12" max="12" width="11.8984375" bestFit="1" customWidth="1"/>
    <col min="13" max="13" width="17.19921875" bestFit="1" customWidth="1"/>
    <col min="14" max="53" width="2.8984375" bestFit="1" customWidth="1"/>
    <col min="54" max="242" width="3.8984375" bestFit="1" customWidth="1"/>
    <col min="243" max="396" width="4.8984375" bestFit="1" customWidth="1"/>
    <col min="397" max="397" width="11.8984375" bestFit="1" customWidth="1"/>
  </cols>
  <sheetData>
    <row r="1" spans="1:13" x14ac:dyDescent="0.3">
      <c r="A1" s="1" t="s">
        <v>2106</v>
      </c>
      <c r="B1" s="1" t="s">
        <v>4</v>
      </c>
      <c r="D1" t="s">
        <v>2106</v>
      </c>
      <c r="E1" t="s">
        <v>4</v>
      </c>
      <c r="H1" t="s">
        <v>2109</v>
      </c>
      <c r="I1" t="s">
        <v>2110</v>
      </c>
      <c r="J1" t="s">
        <v>2111</v>
      </c>
      <c r="K1" t="s">
        <v>2112</v>
      </c>
      <c r="L1" t="s">
        <v>2113</v>
      </c>
      <c r="M1" t="s">
        <v>2114</v>
      </c>
    </row>
    <row r="2" spans="1:13" x14ac:dyDescent="0.3">
      <c r="A2" t="s">
        <v>19</v>
      </c>
      <c r="B2">
        <v>158</v>
      </c>
      <c r="D2" t="s">
        <v>13</v>
      </c>
      <c r="E2">
        <v>0</v>
      </c>
      <c r="G2" t="s">
        <v>2107</v>
      </c>
      <c r="H2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>
        <f>VAR(B2:B566)</f>
        <v>1606216.5936295739</v>
      </c>
      <c r="M2">
        <f>STDEV(B2:B566)</f>
        <v>1267.366006183523</v>
      </c>
    </row>
    <row r="3" spans="1:13" x14ac:dyDescent="0.3">
      <c r="A3" t="s">
        <v>19</v>
      </c>
      <c r="B3">
        <v>1425</v>
      </c>
      <c r="D3" t="s">
        <v>13</v>
      </c>
      <c r="E3">
        <v>24</v>
      </c>
      <c r="G3" t="s">
        <v>2108</v>
      </c>
      <c r="H3">
        <f>AVERAGE(E2:E365)</f>
        <v>585.61538461538464</v>
      </c>
      <c r="I3">
        <f>MEDIAN(E2:E365)</f>
        <v>114.5</v>
      </c>
      <c r="J3">
        <f>MIN(E2:E365)</f>
        <v>0</v>
      </c>
      <c r="K3">
        <f>MAX(E2:E365)</f>
        <v>6080</v>
      </c>
      <c r="L3">
        <f>VAR(E2:E365)</f>
        <v>924113.45496927318</v>
      </c>
      <c r="M3">
        <f>STDEV(E2:E365)</f>
        <v>961.30819978260524</v>
      </c>
    </row>
    <row r="4" spans="1:13" x14ac:dyDescent="0.3">
      <c r="A4" t="s">
        <v>19</v>
      </c>
      <c r="B4">
        <v>174</v>
      </c>
      <c r="D4" t="s">
        <v>13</v>
      </c>
      <c r="E4">
        <v>53</v>
      </c>
    </row>
    <row r="5" spans="1:13" x14ac:dyDescent="0.3">
      <c r="A5" t="s">
        <v>19</v>
      </c>
      <c r="B5">
        <v>227</v>
      </c>
      <c r="D5" t="s">
        <v>13</v>
      </c>
      <c r="E5">
        <v>18</v>
      </c>
    </row>
    <row r="6" spans="1:13" x14ac:dyDescent="0.3">
      <c r="A6" t="s">
        <v>19</v>
      </c>
      <c r="B6">
        <v>220</v>
      </c>
      <c r="D6" t="s">
        <v>13</v>
      </c>
      <c r="E6">
        <v>44</v>
      </c>
    </row>
    <row r="7" spans="1:13" x14ac:dyDescent="0.3">
      <c r="A7" t="s">
        <v>19</v>
      </c>
      <c r="B7">
        <v>98</v>
      </c>
      <c r="D7" t="s">
        <v>13</v>
      </c>
      <c r="E7">
        <v>27</v>
      </c>
    </row>
    <row r="8" spans="1:13" x14ac:dyDescent="0.3">
      <c r="A8" t="s">
        <v>19</v>
      </c>
      <c r="B8">
        <v>100</v>
      </c>
      <c r="D8" t="s">
        <v>13</v>
      </c>
      <c r="E8">
        <v>55</v>
      </c>
    </row>
    <row r="9" spans="1:13" x14ac:dyDescent="0.3">
      <c r="A9" t="s">
        <v>19</v>
      </c>
      <c r="B9">
        <v>1249</v>
      </c>
      <c r="D9" t="s">
        <v>13</v>
      </c>
      <c r="E9">
        <v>200</v>
      </c>
    </row>
    <row r="10" spans="1:13" x14ac:dyDescent="0.3">
      <c r="A10" t="s">
        <v>19</v>
      </c>
      <c r="B10">
        <v>1396</v>
      </c>
      <c r="D10" t="s">
        <v>13</v>
      </c>
      <c r="E10">
        <v>452</v>
      </c>
    </row>
    <row r="11" spans="1:13" x14ac:dyDescent="0.3">
      <c r="A11" t="s">
        <v>19</v>
      </c>
      <c r="B11">
        <v>890</v>
      </c>
      <c r="D11" t="s">
        <v>13</v>
      </c>
      <c r="E11">
        <v>674</v>
      </c>
    </row>
    <row r="12" spans="1:13" x14ac:dyDescent="0.3">
      <c r="A12" t="s">
        <v>19</v>
      </c>
      <c r="B12">
        <v>142</v>
      </c>
      <c r="D12" t="s">
        <v>13</v>
      </c>
      <c r="E12">
        <v>558</v>
      </c>
    </row>
    <row r="13" spans="1:13" x14ac:dyDescent="0.3">
      <c r="A13" t="s">
        <v>19</v>
      </c>
      <c r="B13">
        <v>2673</v>
      </c>
      <c r="D13" t="s">
        <v>13</v>
      </c>
      <c r="E13">
        <v>15</v>
      </c>
    </row>
    <row r="14" spans="1:13" x14ac:dyDescent="0.3">
      <c r="A14" t="s">
        <v>19</v>
      </c>
      <c r="B14">
        <v>163</v>
      </c>
      <c r="D14" t="s">
        <v>13</v>
      </c>
      <c r="E14">
        <v>2307</v>
      </c>
    </row>
    <row r="15" spans="1:13" x14ac:dyDescent="0.3">
      <c r="A15" t="s">
        <v>19</v>
      </c>
      <c r="B15">
        <v>2220</v>
      </c>
      <c r="D15" t="s">
        <v>13</v>
      </c>
      <c r="E15">
        <v>88</v>
      </c>
    </row>
    <row r="16" spans="1:13" x14ac:dyDescent="0.3">
      <c r="A16" t="s">
        <v>19</v>
      </c>
      <c r="B16">
        <v>1606</v>
      </c>
      <c r="D16" t="s">
        <v>13</v>
      </c>
      <c r="E16">
        <v>48</v>
      </c>
    </row>
    <row r="17" spans="1:5" x14ac:dyDescent="0.3">
      <c r="A17" t="s">
        <v>19</v>
      </c>
      <c r="B17">
        <v>129</v>
      </c>
      <c r="D17" t="s">
        <v>13</v>
      </c>
      <c r="E17">
        <v>1</v>
      </c>
    </row>
    <row r="18" spans="1:5" x14ac:dyDescent="0.3">
      <c r="A18" t="s">
        <v>19</v>
      </c>
      <c r="B18">
        <v>226</v>
      </c>
      <c r="D18" t="s">
        <v>13</v>
      </c>
      <c r="E18">
        <v>1467</v>
      </c>
    </row>
    <row r="19" spans="1:5" x14ac:dyDescent="0.3">
      <c r="A19" t="s">
        <v>19</v>
      </c>
      <c r="B19">
        <v>5419</v>
      </c>
      <c r="D19" t="s">
        <v>13</v>
      </c>
      <c r="E19">
        <v>75</v>
      </c>
    </row>
    <row r="20" spans="1:5" x14ac:dyDescent="0.3">
      <c r="A20" t="s">
        <v>19</v>
      </c>
      <c r="B20">
        <v>165</v>
      </c>
      <c r="D20" t="s">
        <v>13</v>
      </c>
      <c r="E20">
        <v>120</v>
      </c>
    </row>
    <row r="21" spans="1:5" x14ac:dyDescent="0.3">
      <c r="A21" t="s">
        <v>19</v>
      </c>
      <c r="B21">
        <v>1965</v>
      </c>
      <c r="D21" t="s">
        <v>13</v>
      </c>
      <c r="E21">
        <v>2253</v>
      </c>
    </row>
    <row r="22" spans="1:5" x14ac:dyDescent="0.3">
      <c r="A22" t="s">
        <v>19</v>
      </c>
      <c r="B22">
        <v>16</v>
      </c>
      <c r="D22" t="s">
        <v>13</v>
      </c>
      <c r="E22">
        <v>5</v>
      </c>
    </row>
    <row r="23" spans="1:5" x14ac:dyDescent="0.3">
      <c r="A23" t="s">
        <v>19</v>
      </c>
      <c r="B23">
        <v>107</v>
      </c>
      <c r="D23" t="s">
        <v>13</v>
      </c>
      <c r="E23">
        <v>38</v>
      </c>
    </row>
    <row r="24" spans="1:5" x14ac:dyDescent="0.3">
      <c r="A24" t="s">
        <v>19</v>
      </c>
      <c r="B24">
        <v>134</v>
      </c>
      <c r="D24" t="s">
        <v>13</v>
      </c>
      <c r="E24">
        <v>12</v>
      </c>
    </row>
    <row r="25" spans="1:5" x14ac:dyDescent="0.3">
      <c r="A25" t="s">
        <v>19</v>
      </c>
      <c r="B25">
        <v>198</v>
      </c>
      <c r="D25" t="s">
        <v>13</v>
      </c>
      <c r="E25">
        <v>1684</v>
      </c>
    </row>
    <row r="26" spans="1:5" x14ac:dyDescent="0.3">
      <c r="A26" t="s">
        <v>19</v>
      </c>
      <c r="B26">
        <v>111</v>
      </c>
      <c r="D26" t="s">
        <v>13</v>
      </c>
      <c r="E26">
        <v>56</v>
      </c>
    </row>
    <row r="27" spans="1:5" x14ac:dyDescent="0.3">
      <c r="A27" t="s">
        <v>19</v>
      </c>
      <c r="B27">
        <v>222</v>
      </c>
      <c r="D27" t="s">
        <v>13</v>
      </c>
      <c r="E27">
        <v>838</v>
      </c>
    </row>
    <row r="28" spans="1:5" x14ac:dyDescent="0.3">
      <c r="A28" t="s">
        <v>19</v>
      </c>
      <c r="B28">
        <v>6212</v>
      </c>
      <c r="D28" t="s">
        <v>13</v>
      </c>
      <c r="E28">
        <v>1000</v>
      </c>
    </row>
    <row r="29" spans="1:5" x14ac:dyDescent="0.3">
      <c r="A29" t="s">
        <v>19</v>
      </c>
      <c r="B29">
        <v>98</v>
      </c>
      <c r="D29" t="s">
        <v>13</v>
      </c>
      <c r="E29">
        <v>1482</v>
      </c>
    </row>
    <row r="30" spans="1:5" x14ac:dyDescent="0.3">
      <c r="A30" t="s">
        <v>19</v>
      </c>
      <c r="B30">
        <v>92</v>
      </c>
      <c r="D30" t="s">
        <v>13</v>
      </c>
      <c r="E30">
        <v>106</v>
      </c>
    </row>
    <row r="31" spans="1:5" x14ac:dyDescent="0.3">
      <c r="A31" t="s">
        <v>19</v>
      </c>
      <c r="B31">
        <v>149</v>
      </c>
      <c r="D31" t="s">
        <v>13</v>
      </c>
      <c r="E31">
        <v>679</v>
      </c>
    </row>
    <row r="32" spans="1:5" x14ac:dyDescent="0.3">
      <c r="A32" t="s">
        <v>19</v>
      </c>
      <c r="B32">
        <v>2431</v>
      </c>
      <c r="D32" t="s">
        <v>13</v>
      </c>
      <c r="E32">
        <v>1220</v>
      </c>
    </row>
    <row r="33" spans="1:5" x14ac:dyDescent="0.3">
      <c r="A33" t="s">
        <v>19</v>
      </c>
      <c r="B33">
        <v>303</v>
      </c>
      <c r="D33" t="s">
        <v>13</v>
      </c>
      <c r="E33">
        <v>1</v>
      </c>
    </row>
    <row r="34" spans="1:5" x14ac:dyDescent="0.3">
      <c r="A34" t="s">
        <v>19</v>
      </c>
      <c r="B34">
        <v>209</v>
      </c>
      <c r="D34" t="s">
        <v>13</v>
      </c>
      <c r="E34">
        <v>37</v>
      </c>
    </row>
    <row r="35" spans="1:5" x14ac:dyDescent="0.3">
      <c r="A35" t="s">
        <v>19</v>
      </c>
      <c r="B35">
        <v>131</v>
      </c>
      <c r="D35" t="s">
        <v>13</v>
      </c>
      <c r="E35">
        <v>60</v>
      </c>
    </row>
    <row r="36" spans="1:5" x14ac:dyDescent="0.3">
      <c r="A36" t="s">
        <v>19</v>
      </c>
      <c r="B36">
        <v>164</v>
      </c>
      <c r="D36" t="s">
        <v>13</v>
      </c>
      <c r="E36">
        <v>296</v>
      </c>
    </row>
    <row r="37" spans="1:5" x14ac:dyDescent="0.3">
      <c r="A37" t="s">
        <v>19</v>
      </c>
      <c r="B37">
        <v>201</v>
      </c>
      <c r="D37" t="s">
        <v>13</v>
      </c>
      <c r="E37">
        <v>3304</v>
      </c>
    </row>
    <row r="38" spans="1:5" x14ac:dyDescent="0.3">
      <c r="A38" t="s">
        <v>19</v>
      </c>
      <c r="B38">
        <v>211</v>
      </c>
      <c r="D38" t="s">
        <v>13</v>
      </c>
      <c r="E38">
        <v>73</v>
      </c>
    </row>
    <row r="39" spans="1:5" x14ac:dyDescent="0.3">
      <c r="A39" t="s">
        <v>19</v>
      </c>
      <c r="B39">
        <v>128</v>
      </c>
      <c r="D39" t="s">
        <v>13</v>
      </c>
      <c r="E39">
        <v>3387</v>
      </c>
    </row>
    <row r="40" spans="1:5" x14ac:dyDescent="0.3">
      <c r="A40" t="s">
        <v>19</v>
      </c>
      <c r="B40">
        <v>1600</v>
      </c>
      <c r="D40" t="s">
        <v>13</v>
      </c>
      <c r="E40">
        <v>662</v>
      </c>
    </row>
    <row r="41" spans="1:5" x14ac:dyDescent="0.3">
      <c r="A41" t="s">
        <v>19</v>
      </c>
      <c r="B41">
        <v>249</v>
      </c>
      <c r="D41" t="s">
        <v>13</v>
      </c>
      <c r="E41">
        <v>774</v>
      </c>
    </row>
    <row r="42" spans="1:5" x14ac:dyDescent="0.3">
      <c r="A42" t="s">
        <v>19</v>
      </c>
      <c r="B42">
        <v>236</v>
      </c>
      <c r="D42" t="s">
        <v>13</v>
      </c>
      <c r="E42">
        <v>672</v>
      </c>
    </row>
    <row r="43" spans="1:5" x14ac:dyDescent="0.3">
      <c r="A43" t="s">
        <v>19</v>
      </c>
      <c r="B43">
        <v>4065</v>
      </c>
      <c r="D43" t="s">
        <v>13</v>
      </c>
      <c r="E43">
        <v>940</v>
      </c>
    </row>
    <row r="44" spans="1:5" x14ac:dyDescent="0.3">
      <c r="A44" t="s">
        <v>19</v>
      </c>
      <c r="B44">
        <v>246</v>
      </c>
      <c r="D44" t="s">
        <v>13</v>
      </c>
      <c r="E44">
        <v>117</v>
      </c>
    </row>
    <row r="45" spans="1:5" x14ac:dyDescent="0.3">
      <c r="A45" t="s">
        <v>19</v>
      </c>
      <c r="B45">
        <v>2475</v>
      </c>
      <c r="D45" t="s">
        <v>13</v>
      </c>
      <c r="E45">
        <v>115</v>
      </c>
    </row>
    <row r="46" spans="1:5" x14ac:dyDescent="0.3">
      <c r="A46" t="s">
        <v>19</v>
      </c>
      <c r="B46">
        <v>76</v>
      </c>
      <c r="D46" t="s">
        <v>13</v>
      </c>
      <c r="E46">
        <v>326</v>
      </c>
    </row>
    <row r="47" spans="1:5" x14ac:dyDescent="0.3">
      <c r="A47" t="s">
        <v>19</v>
      </c>
      <c r="B47">
        <v>54</v>
      </c>
      <c r="D47" t="s">
        <v>13</v>
      </c>
      <c r="E47">
        <v>1</v>
      </c>
    </row>
    <row r="48" spans="1:5" x14ac:dyDescent="0.3">
      <c r="A48" t="s">
        <v>19</v>
      </c>
      <c r="B48">
        <v>88</v>
      </c>
      <c r="D48" t="s">
        <v>13</v>
      </c>
      <c r="E48">
        <v>1467</v>
      </c>
    </row>
    <row r="49" spans="1:5" x14ac:dyDescent="0.3">
      <c r="A49" t="s">
        <v>19</v>
      </c>
      <c r="B49">
        <v>85</v>
      </c>
      <c r="D49" t="s">
        <v>13</v>
      </c>
      <c r="E49">
        <v>5681</v>
      </c>
    </row>
    <row r="50" spans="1:5" x14ac:dyDescent="0.3">
      <c r="A50" t="s">
        <v>19</v>
      </c>
      <c r="B50">
        <v>170</v>
      </c>
      <c r="D50" t="s">
        <v>13</v>
      </c>
      <c r="E50">
        <v>1059</v>
      </c>
    </row>
    <row r="51" spans="1:5" x14ac:dyDescent="0.3">
      <c r="A51" t="s">
        <v>19</v>
      </c>
      <c r="B51">
        <v>330</v>
      </c>
      <c r="D51" t="s">
        <v>13</v>
      </c>
      <c r="E51">
        <v>1194</v>
      </c>
    </row>
    <row r="52" spans="1:5" x14ac:dyDescent="0.3">
      <c r="A52" t="s">
        <v>19</v>
      </c>
      <c r="B52">
        <v>127</v>
      </c>
      <c r="D52" t="s">
        <v>13</v>
      </c>
      <c r="E52">
        <v>30</v>
      </c>
    </row>
    <row r="53" spans="1:5" x14ac:dyDescent="0.3">
      <c r="A53" t="s">
        <v>19</v>
      </c>
      <c r="B53">
        <v>411</v>
      </c>
      <c r="D53" t="s">
        <v>13</v>
      </c>
      <c r="E53">
        <v>75</v>
      </c>
    </row>
    <row r="54" spans="1:5" x14ac:dyDescent="0.3">
      <c r="A54" t="s">
        <v>19</v>
      </c>
      <c r="B54">
        <v>180</v>
      </c>
      <c r="D54" t="s">
        <v>13</v>
      </c>
      <c r="E54">
        <v>955</v>
      </c>
    </row>
    <row r="55" spans="1:5" x14ac:dyDescent="0.3">
      <c r="A55" t="s">
        <v>19</v>
      </c>
      <c r="B55">
        <v>374</v>
      </c>
      <c r="D55" t="s">
        <v>13</v>
      </c>
      <c r="E55">
        <v>67</v>
      </c>
    </row>
    <row r="56" spans="1:5" x14ac:dyDescent="0.3">
      <c r="A56" t="s">
        <v>19</v>
      </c>
      <c r="B56">
        <v>71</v>
      </c>
      <c r="D56" t="s">
        <v>13</v>
      </c>
      <c r="E56">
        <v>5</v>
      </c>
    </row>
    <row r="57" spans="1:5" x14ac:dyDescent="0.3">
      <c r="A57" t="s">
        <v>19</v>
      </c>
      <c r="B57">
        <v>203</v>
      </c>
      <c r="D57" t="s">
        <v>13</v>
      </c>
      <c r="E57">
        <v>26</v>
      </c>
    </row>
    <row r="58" spans="1:5" x14ac:dyDescent="0.3">
      <c r="A58" t="s">
        <v>19</v>
      </c>
      <c r="B58">
        <v>113</v>
      </c>
      <c r="D58" t="s">
        <v>13</v>
      </c>
      <c r="E58">
        <v>1130</v>
      </c>
    </row>
    <row r="59" spans="1:5" x14ac:dyDescent="0.3">
      <c r="A59" t="s">
        <v>19</v>
      </c>
      <c r="B59">
        <v>96</v>
      </c>
      <c r="D59" t="s">
        <v>13</v>
      </c>
      <c r="E59">
        <v>782</v>
      </c>
    </row>
    <row r="60" spans="1:5" x14ac:dyDescent="0.3">
      <c r="A60" t="s">
        <v>19</v>
      </c>
      <c r="B60">
        <v>498</v>
      </c>
      <c r="D60" t="s">
        <v>13</v>
      </c>
      <c r="E60">
        <v>210</v>
      </c>
    </row>
    <row r="61" spans="1:5" x14ac:dyDescent="0.3">
      <c r="A61" t="s">
        <v>19</v>
      </c>
      <c r="B61">
        <v>180</v>
      </c>
      <c r="D61" t="s">
        <v>13</v>
      </c>
      <c r="E61">
        <v>136</v>
      </c>
    </row>
    <row r="62" spans="1:5" x14ac:dyDescent="0.3">
      <c r="A62" t="s">
        <v>19</v>
      </c>
      <c r="B62">
        <v>27</v>
      </c>
      <c r="D62" t="s">
        <v>13</v>
      </c>
      <c r="E62">
        <v>86</v>
      </c>
    </row>
    <row r="63" spans="1:5" x14ac:dyDescent="0.3">
      <c r="A63" t="s">
        <v>19</v>
      </c>
      <c r="B63">
        <v>2331</v>
      </c>
      <c r="D63" t="s">
        <v>13</v>
      </c>
      <c r="E63">
        <v>19</v>
      </c>
    </row>
    <row r="64" spans="1:5" x14ac:dyDescent="0.3">
      <c r="A64" t="s">
        <v>19</v>
      </c>
      <c r="B64">
        <v>113</v>
      </c>
      <c r="D64" t="s">
        <v>13</v>
      </c>
      <c r="E64">
        <v>886</v>
      </c>
    </row>
    <row r="65" spans="1:5" x14ac:dyDescent="0.3">
      <c r="A65" t="s">
        <v>19</v>
      </c>
      <c r="B65">
        <v>164</v>
      </c>
      <c r="D65" t="s">
        <v>13</v>
      </c>
      <c r="E65">
        <v>35</v>
      </c>
    </row>
    <row r="66" spans="1:5" x14ac:dyDescent="0.3">
      <c r="A66" t="s">
        <v>19</v>
      </c>
      <c r="B66">
        <v>164</v>
      </c>
      <c r="D66" t="s">
        <v>13</v>
      </c>
      <c r="E66">
        <v>24</v>
      </c>
    </row>
    <row r="67" spans="1:5" x14ac:dyDescent="0.3">
      <c r="A67" t="s">
        <v>19</v>
      </c>
      <c r="B67">
        <v>336</v>
      </c>
      <c r="D67" t="s">
        <v>13</v>
      </c>
      <c r="E67">
        <v>86</v>
      </c>
    </row>
    <row r="68" spans="1:5" x14ac:dyDescent="0.3">
      <c r="A68" t="s">
        <v>19</v>
      </c>
      <c r="B68">
        <v>1917</v>
      </c>
      <c r="D68" t="s">
        <v>13</v>
      </c>
      <c r="E68">
        <v>243</v>
      </c>
    </row>
    <row r="69" spans="1:5" x14ac:dyDescent="0.3">
      <c r="A69" t="s">
        <v>19</v>
      </c>
      <c r="B69">
        <v>95</v>
      </c>
      <c r="D69" t="s">
        <v>13</v>
      </c>
      <c r="E69">
        <v>65</v>
      </c>
    </row>
    <row r="70" spans="1:5" x14ac:dyDescent="0.3">
      <c r="A70" t="s">
        <v>19</v>
      </c>
      <c r="B70">
        <v>147</v>
      </c>
      <c r="D70" t="s">
        <v>13</v>
      </c>
      <c r="E70">
        <v>100</v>
      </c>
    </row>
    <row r="71" spans="1:5" x14ac:dyDescent="0.3">
      <c r="A71" t="s">
        <v>19</v>
      </c>
      <c r="B71">
        <v>86</v>
      </c>
      <c r="D71" t="s">
        <v>13</v>
      </c>
      <c r="E71">
        <v>168</v>
      </c>
    </row>
    <row r="72" spans="1:5" x14ac:dyDescent="0.3">
      <c r="A72" t="s">
        <v>19</v>
      </c>
      <c r="B72">
        <v>83</v>
      </c>
      <c r="D72" t="s">
        <v>13</v>
      </c>
      <c r="E72">
        <v>13</v>
      </c>
    </row>
    <row r="73" spans="1:5" x14ac:dyDescent="0.3">
      <c r="A73" t="s">
        <v>19</v>
      </c>
      <c r="B73">
        <v>676</v>
      </c>
      <c r="D73" t="s">
        <v>13</v>
      </c>
      <c r="E73">
        <v>1</v>
      </c>
    </row>
    <row r="74" spans="1:5" x14ac:dyDescent="0.3">
      <c r="A74" t="s">
        <v>19</v>
      </c>
      <c r="B74">
        <v>361</v>
      </c>
      <c r="D74" t="s">
        <v>13</v>
      </c>
      <c r="E74">
        <v>40</v>
      </c>
    </row>
    <row r="75" spans="1:5" x14ac:dyDescent="0.3">
      <c r="A75" t="s">
        <v>19</v>
      </c>
      <c r="B75">
        <v>131</v>
      </c>
      <c r="D75" t="s">
        <v>13</v>
      </c>
      <c r="E75">
        <v>226</v>
      </c>
    </row>
    <row r="76" spans="1:5" x14ac:dyDescent="0.3">
      <c r="A76" t="s">
        <v>19</v>
      </c>
      <c r="B76">
        <v>126</v>
      </c>
      <c r="D76" t="s">
        <v>13</v>
      </c>
      <c r="E76">
        <v>1625</v>
      </c>
    </row>
    <row r="77" spans="1:5" x14ac:dyDescent="0.3">
      <c r="A77" t="s">
        <v>19</v>
      </c>
      <c r="B77">
        <v>275</v>
      </c>
      <c r="D77" t="s">
        <v>13</v>
      </c>
      <c r="E77">
        <v>143</v>
      </c>
    </row>
    <row r="78" spans="1:5" x14ac:dyDescent="0.3">
      <c r="A78" t="s">
        <v>19</v>
      </c>
      <c r="B78">
        <v>67</v>
      </c>
      <c r="D78" t="s">
        <v>13</v>
      </c>
      <c r="E78">
        <v>934</v>
      </c>
    </row>
    <row r="79" spans="1:5" x14ac:dyDescent="0.3">
      <c r="A79" t="s">
        <v>19</v>
      </c>
      <c r="B79">
        <v>154</v>
      </c>
      <c r="D79" t="s">
        <v>13</v>
      </c>
      <c r="E79">
        <v>17</v>
      </c>
    </row>
    <row r="80" spans="1:5" x14ac:dyDescent="0.3">
      <c r="A80" t="s">
        <v>19</v>
      </c>
      <c r="B80">
        <v>1782</v>
      </c>
      <c r="D80" t="s">
        <v>13</v>
      </c>
      <c r="E80">
        <v>2179</v>
      </c>
    </row>
    <row r="81" spans="1:5" x14ac:dyDescent="0.3">
      <c r="A81" t="s">
        <v>19</v>
      </c>
      <c r="B81">
        <v>903</v>
      </c>
      <c r="D81" t="s">
        <v>13</v>
      </c>
      <c r="E81">
        <v>931</v>
      </c>
    </row>
    <row r="82" spans="1:5" x14ac:dyDescent="0.3">
      <c r="A82" t="s">
        <v>19</v>
      </c>
      <c r="B82">
        <v>94</v>
      </c>
      <c r="D82" t="s">
        <v>13</v>
      </c>
      <c r="E82">
        <v>92</v>
      </c>
    </row>
    <row r="83" spans="1:5" x14ac:dyDescent="0.3">
      <c r="A83" t="s">
        <v>19</v>
      </c>
      <c r="B83">
        <v>180</v>
      </c>
      <c r="D83" t="s">
        <v>13</v>
      </c>
      <c r="E83">
        <v>57</v>
      </c>
    </row>
    <row r="84" spans="1:5" x14ac:dyDescent="0.3">
      <c r="A84" t="s">
        <v>19</v>
      </c>
      <c r="B84">
        <v>533</v>
      </c>
      <c r="D84" t="s">
        <v>13</v>
      </c>
      <c r="E84">
        <v>41</v>
      </c>
    </row>
    <row r="85" spans="1:5" x14ac:dyDescent="0.3">
      <c r="A85" t="s">
        <v>19</v>
      </c>
      <c r="B85">
        <v>2443</v>
      </c>
      <c r="D85" t="s">
        <v>13</v>
      </c>
      <c r="E85">
        <v>1</v>
      </c>
    </row>
    <row r="86" spans="1:5" x14ac:dyDescent="0.3">
      <c r="A86" t="s">
        <v>19</v>
      </c>
      <c r="B86">
        <v>89</v>
      </c>
      <c r="D86" t="s">
        <v>13</v>
      </c>
      <c r="E86">
        <v>101</v>
      </c>
    </row>
    <row r="87" spans="1:5" x14ac:dyDescent="0.3">
      <c r="A87" t="s">
        <v>19</v>
      </c>
      <c r="B87">
        <v>159</v>
      </c>
      <c r="D87" t="s">
        <v>13</v>
      </c>
      <c r="E87">
        <v>1335</v>
      </c>
    </row>
    <row r="88" spans="1:5" x14ac:dyDescent="0.3">
      <c r="A88" t="s">
        <v>19</v>
      </c>
      <c r="B88">
        <v>50</v>
      </c>
      <c r="D88" t="s">
        <v>13</v>
      </c>
      <c r="E88">
        <v>15</v>
      </c>
    </row>
    <row r="89" spans="1:5" x14ac:dyDescent="0.3">
      <c r="A89" t="s">
        <v>19</v>
      </c>
      <c r="B89">
        <v>186</v>
      </c>
      <c r="D89" t="s">
        <v>13</v>
      </c>
      <c r="E89">
        <v>454</v>
      </c>
    </row>
    <row r="90" spans="1:5" x14ac:dyDescent="0.3">
      <c r="A90" t="s">
        <v>19</v>
      </c>
      <c r="B90">
        <v>1071</v>
      </c>
      <c r="D90" t="s">
        <v>13</v>
      </c>
      <c r="E90">
        <v>3182</v>
      </c>
    </row>
    <row r="91" spans="1:5" x14ac:dyDescent="0.3">
      <c r="A91" t="s">
        <v>19</v>
      </c>
      <c r="B91">
        <v>117</v>
      </c>
      <c r="D91" t="s">
        <v>13</v>
      </c>
      <c r="E91">
        <v>15</v>
      </c>
    </row>
    <row r="92" spans="1:5" x14ac:dyDescent="0.3">
      <c r="A92" t="s">
        <v>19</v>
      </c>
      <c r="B92">
        <v>70</v>
      </c>
      <c r="D92" t="s">
        <v>13</v>
      </c>
      <c r="E92">
        <v>133</v>
      </c>
    </row>
    <row r="93" spans="1:5" x14ac:dyDescent="0.3">
      <c r="A93" t="s">
        <v>19</v>
      </c>
      <c r="B93">
        <v>135</v>
      </c>
      <c r="D93" t="s">
        <v>13</v>
      </c>
      <c r="E93">
        <v>2062</v>
      </c>
    </row>
    <row r="94" spans="1:5" x14ac:dyDescent="0.3">
      <c r="A94" t="s">
        <v>19</v>
      </c>
      <c r="B94">
        <v>768</v>
      </c>
      <c r="D94" t="s">
        <v>13</v>
      </c>
      <c r="E94">
        <v>29</v>
      </c>
    </row>
    <row r="95" spans="1:5" x14ac:dyDescent="0.3">
      <c r="A95" t="s">
        <v>19</v>
      </c>
      <c r="B95">
        <v>199</v>
      </c>
      <c r="D95" t="s">
        <v>13</v>
      </c>
      <c r="E95">
        <v>132</v>
      </c>
    </row>
    <row r="96" spans="1:5" x14ac:dyDescent="0.3">
      <c r="A96" t="s">
        <v>19</v>
      </c>
      <c r="B96">
        <v>107</v>
      </c>
      <c r="D96" t="s">
        <v>13</v>
      </c>
      <c r="E96">
        <v>137</v>
      </c>
    </row>
    <row r="97" spans="1:5" x14ac:dyDescent="0.3">
      <c r="A97" t="s">
        <v>19</v>
      </c>
      <c r="B97">
        <v>195</v>
      </c>
      <c r="D97" t="s">
        <v>13</v>
      </c>
      <c r="E97">
        <v>908</v>
      </c>
    </row>
    <row r="98" spans="1:5" x14ac:dyDescent="0.3">
      <c r="A98" t="s">
        <v>19</v>
      </c>
      <c r="B98">
        <v>3376</v>
      </c>
      <c r="D98" t="s">
        <v>13</v>
      </c>
      <c r="E98">
        <v>10</v>
      </c>
    </row>
    <row r="99" spans="1:5" x14ac:dyDescent="0.3">
      <c r="A99" t="s">
        <v>19</v>
      </c>
      <c r="B99">
        <v>41</v>
      </c>
      <c r="D99" t="s">
        <v>13</v>
      </c>
      <c r="E99">
        <v>1910</v>
      </c>
    </row>
    <row r="100" spans="1:5" x14ac:dyDescent="0.3">
      <c r="A100" t="s">
        <v>19</v>
      </c>
      <c r="B100">
        <v>1821</v>
      </c>
      <c r="D100" t="s">
        <v>13</v>
      </c>
      <c r="E100">
        <v>38</v>
      </c>
    </row>
    <row r="101" spans="1:5" x14ac:dyDescent="0.3">
      <c r="A101" t="s">
        <v>19</v>
      </c>
      <c r="B101">
        <v>164</v>
      </c>
      <c r="D101" t="s">
        <v>13</v>
      </c>
      <c r="E101">
        <v>104</v>
      </c>
    </row>
    <row r="102" spans="1:5" x14ac:dyDescent="0.3">
      <c r="A102" t="s">
        <v>19</v>
      </c>
      <c r="B102">
        <v>157</v>
      </c>
      <c r="D102" t="s">
        <v>13</v>
      </c>
      <c r="E102">
        <v>49</v>
      </c>
    </row>
    <row r="103" spans="1:5" x14ac:dyDescent="0.3">
      <c r="A103" t="s">
        <v>19</v>
      </c>
      <c r="B103">
        <v>246</v>
      </c>
      <c r="D103" t="s">
        <v>13</v>
      </c>
      <c r="E103">
        <v>1</v>
      </c>
    </row>
    <row r="104" spans="1:5" x14ac:dyDescent="0.3">
      <c r="A104" t="s">
        <v>19</v>
      </c>
      <c r="B104">
        <v>1396</v>
      </c>
      <c r="D104" t="s">
        <v>13</v>
      </c>
      <c r="E104">
        <v>245</v>
      </c>
    </row>
    <row r="105" spans="1:5" x14ac:dyDescent="0.3">
      <c r="A105" t="s">
        <v>19</v>
      </c>
      <c r="B105">
        <v>2506</v>
      </c>
      <c r="D105" t="s">
        <v>13</v>
      </c>
      <c r="E105">
        <v>32</v>
      </c>
    </row>
    <row r="106" spans="1:5" x14ac:dyDescent="0.3">
      <c r="A106" t="s">
        <v>19</v>
      </c>
      <c r="B106">
        <v>244</v>
      </c>
      <c r="D106" t="s">
        <v>13</v>
      </c>
      <c r="E106">
        <v>7</v>
      </c>
    </row>
    <row r="107" spans="1:5" x14ac:dyDescent="0.3">
      <c r="A107" t="s">
        <v>19</v>
      </c>
      <c r="B107">
        <v>146</v>
      </c>
      <c r="D107" t="s">
        <v>13</v>
      </c>
      <c r="E107">
        <v>803</v>
      </c>
    </row>
    <row r="108" spans="1:5" x14ac:dyDescent="0.3">
      <c r="A108" t="s">
        <v>19</v>
      </c>
      <c r="B108">
        <v>1267</v>
      </c>
      <c r="D108" t="s">
        <v>13</v>
      </c>
      <c r="E108">
        <v>16</v>
      </c>
    </row>
    <row r="109" spans="1:5" x14ac:dyDescent="0.3">
      <c r="A109" t="s">
        <v>19</v>
      </c>
      <c r="B109">
        <v>1561</v>
      </c>
      <c r="D109" t="s">
        <v>13</v>
      </c>
      <c r="E109">
        <v>31</v>
      </c>
    </row>
    <row r="110" spans="1:5" x14ac:dyDescent="0.3">
      <c r="A110" t="s">
        <v>19</v>
      </c>
      <c r="B110">
        <v>48</v>
      </c>
      <c r="D110" t="s">
        <v>13</v>
      </c>
      <c r="E110">
        <v>108</v>
      </c>
    </row>
    <row r="111" spans="1:5" x14ac:dyDescent="0.3">
      <c r="A111" t="s">
        <v>19</v>
      </c>
      <c r="B111">
        <v>2739</v>
      </c>
      <c r="D111" t="s">
        <v>13</v>
      </c>
      <c r="E111">
        <v>30</v>
      </c>
    </row>
    <row r="112" spans="1:5" x14ac:dyDescent="0.3">
      <c r="A112" t="s">
        <v>19</v>
      </c>
      <c r="B112">
        <v>3537</v>
      </c>
      <c r="D112" t="s">
        <v>13</v>
      </c>
      <c r="E112">
        <v>17</v>
      </c>
    </row>
    <row r="113" spans="1:5" x14ac:dyDescent="0.3">
      <c r="A113" t="s">
        <v>19</v>
      </c>
      <c r="B113">
        <v>2107</v>
      </c>
      <c r="D113" t="s">
        <v>13</v>
      </c>
      <c r="E113">
        <v>80</v>
      </c>
    </row>
    <row r="114" spans="1:5" x14ac:dyDescent="0.3">
      <c r="A114" t="s">
        <v>19</v>
      </c>
      <c r="B114">
        <v>3318</v>
      </c>
      <c r="D114" t="s">
        <v>13</v>
      </c>
      <c r="E114">
        <v>2468</v>
      </c>
    </row>
    <row r="115" spans="1:5" x14ac:dyDescent="0.3">
      <c r="A115" t="s">
        <v>19</v>
      </c>
      <c r="B115">
        <v>340</v>
      </c>
      <c r="D115" t="s">
        <v>13</v>
      </c>
      <c r="E115">
        <v>26</v>
      </c>
    </row>
    <row r="116" spans="1:5" x14ac:dyDescent="0.3">
      <c r="A116" t="s">
        <v>19</v>
      </c>
      <c r="B116">
        <v>1442</v>
      </c>
      <c r="D116" t="s">
        <v>13</v>
      </c>
      <c r="E116">
        <v>73</v>
      </c>
    </row>
    <row r="117" spans="1:5" x14ac:dyDescent="0.3">
      <c r="A117" t="s">
        <v>19</v>
      </c>
      <c r="B117">
        <v>126</v>
      </c>
      <c r="D117" t="s">
        <v>13</v>
      </c>
      <c r="E117">
        <v>128</v>
      </c>
    </row>
    <row r="118" spans="1:5" x14ac:dyDescent="0.3">
      <c r="A118" t="s">
        <v>19</v>
      </c>
      <c r="B118">
        <v>524</v>
      </c>
      <c r="D118" t="s">
        <v>13</v>
      </c>
      <c r="E118">
        <v>33</v>
      </c>
    </row>
    <row r="119" spans="1:5" x14ac:dyDescent="0.3">
      <c r="A119" t="s">
        <v>19</v>
      </c>
      <c r="B119">
        <v>1989</v>
      </c>
      <c r="D119" t="s">
        <v>13</v>
      </c>
      <c r="E119">
        <v>1072</v>
      </c>
    </row>
    <row r="120" spans="1:5" x14ac:dyDescent="0.3">
      <c r="A120" t="s">
        <v>19</v>
      </c>
      <c r="B120">
        <v>157</v>
      </c>
      <c r="D120" t="s">
        <v>13</v>
      </c>
      <c r="E120">
        <v>393</v>
      </c>
    </row>
    <row r="121" spans="1:5" x14ac:dyDescent="0.3">
      <c r="A121" t="s">
        <v>19</v>
      </c>
      <c r="B121">
        <v>4498</v>
      </c>
      <c r="D121" t="s">
        <v>13</v>
      </c>
      <c r="E121">
        <v>1257</v>
      </c>
    </row>
    <row r="122" spans="1:5" x14ac:dyDescent="0.3">
      <c r="A122" t="s">
        <v>19</v>
      </c>
      <c r="B122">
        <v>80</v>
      </c>
      <c r="D122" t="s">
        <v>13</v>
      </c>
      <c r="E122">
        <v>328</v>
      </c>
    </row>
    <row r="123" spans="1:5" x14ac:dyDescent="0.3">
      <c r="A123" t="s">
        <v>19</v>
      </c>
      <c r="B123">
        <v>43</v>
      </c>
      <c r="D123" t="s">
        <v>13</v>
      </c>
      <c r="E123">
        <v>147</v>
      </c>
    </row>
    <row r="124" spans="1:5" x14ac:dyDescent="0.3">
      <c r="A124" t="s">
        <v>19</v>
      </c>
      <c r="B124">
        <v>2053</v>
      </c>
      <c r="D124" t="s">
        <v>13</v>
      </c>
      <c r="E124">
        <v>830</v>
      </c>
    </row>
    <row r="125" spans="1:5" x14ac:dyDescent="0.3">
      <c r="A125" t="s">
        <v>19</v>
      </c>
      <c r="B125">
        <v>168</v>
      </c>
      <c r="D125" t="s">
        <v>13</v>
      </c>
      <c r="E125">
        <v>331</v>
      </c>
    </row>
    <row r="126" spans="1:5" x14ac:dyDescent="0.3">
      <c r="A126" t="s">
        <v>19</v>
      </c>
      <c r="B126">
        <v>4289</v>
      </c>
      <c r="D126" t="s">
        <v>13</v>
      </c>
      <c r="E126">
        <v>25</v>
      </c>
    </row>
    <row r="127" spans="1:5" x14ac:dyDescent="0.3">
      <c r="A127" t="s">
        <v>19</v>
      </c>
      <c r="B127">
        <v>165</v>
      </c>
      <c r="D127" t="s">
        <v>13</v>
      </c>
      <c r="E127">
        <v>3483</v>
      </c>
    </row>
    <row r="128" spans="1:5" x14ac:dyDescent="0.3">
      <c r="A128" t="s">
        <v>19</v>
      </c>
      <c r="B128">
        <v>1815</v>
      </c>
      <c r="D128" t="s">
        <v>13</v>
      </c>
      <c r="E128">
        <v>923</v>
      </c>
    </row>
    <row r="129" spans="1:5" x14ac:dyDescent="0.3">
      <c r="A129" t="s">
        <v>19</v>
      </c>
      <c r="B129">
        <v>397</v>
      </c>
      <c r="D129" t="s">
        <v>13</v>
      </c>
      <c r="E129">
        <v>1</v>
      </c>
    </row>
    <row r="130" spans="1:5" x14ac:dyDescent="0.3">
      <c r="A130" t="s">
        <v>19</v>
      </c>
      <c r="B130">
        <v>1539</v>
      </c>
      <c r="D130" t="s">
        <v>13</v>
      </c>
      <c r="E130">
        <v>33</v>
      </c>
    </row>
    <row r="131" spans="1:5" x14ac:dyDescent="0.3">
      <c r="A131" t="s">
        <v>19</v>
      </c>
      <c r="B131">
        <v>138</v>
      </c>
      <c r="D131" t="s">
        <v>13</v>
      </c>
      <c r="E131">
        <v>40</v>
      </c>
    </row>
    <row r="132" spans="1:5" x14ac:dyDescent="0.3">
      <c r="A132" t="s">
        <v>19</v>
      </c>
      <c r="B132">
        <v>3594</v>
      </c>
      <c r="D132" t="s">
        <v>13</v>
      </c>
      <c r="E132">
        <v>23</v>
      </c>
    </row>
    <row r="133" spans="1:5" x14ac:dyDescent="0.3">
      <c r="A133" t="s">
        <v>19</v>
      </c>
      <c r="B133">
        <v>5880</v>
      </c>
      <c r="D133" t="s">
        <v>13</v>
      </c>
      <c r="E133">
        <v>75</v>
      </c>
    </row>
    <row r="134" spans="1:5" x14ac:dyDescent="0.3">
      <c r="A134" t="s">
        <v>19</v>
      </c>
      <c r="B134">
        <v>112</v>
      </c>
      <c r="D134" t="s">
        <v>13</v>
      </c>
      <c r="E134">
        <v>2176</v>
      </c>
    </row>
    <row r="135" spans="1:5" x14ac:dyDescent="0.3">
      <c r="A135" t="s">
        <v>19</v>
      </c>
      <c r="B135">
        <v>943</v>
      </c>
      <c r="D135" t="s">
        <v>13</v>
      </c>
      <c r="E135">
        <v>441</v>
      </c>
    </row>
    <row r="136" spans="1:5" x14ac:dyDescent="0.3">
      <c r="A136" t="s">
        <v>19</v>
      </c>
      <c r="B136">
        <v>2468</v>
      </c>
      <c r="D136" t="s">
        <v>13</v>
      </c>
      <c r="E136">
        <v>25</v>
      </c>
    </row>
    <row r="137" spans="1:5" x14ac:dyDescent="0.3">
      <c r="A137" t="s">
        <v>19</v>
      </c>
      <c r="B137">
        <v>2551</v>
      </c>
      <c r="D137" t="s">
        <v>13</v>
      </c>
      <c r="E137">
        <v>127</v>
      </c>
    </row>
    <row r="138" spans="1:5" x14ac:dyDescent="0.3">
      <c r="A138" t="s">
        <v>19</v>
      </c>
      <c r="B138">
        <v>101</v>
      </c>
      <c r="D138" t="s">
        <v>13</v>
      </c>
      <c r="E138">
        <v>355</v>
      </c>
    </row>
    <row r="139" spans="1:5" x14ac:dyDescent="0.3">
      <c r="A139" t="s">
        <v>19</v>
      </c>
      <c r="B139">
        <v>92</v>
      </c>
      <c r="D139" t="s">
        <v>13</v>
      </c>
      <c r="E139">
        <v>44</v>
      </c>
    </row>
    <row r="140" spans="1:5" x14ac:dyDescent="0.3">
      <c r="A140" t="s">
        <v>19</v>
      </c>
      <c r="B140">
        <v>62</v>
      </c>
      <c r="D140" t="s">
        <v>13</v>
      </c>
      <c r="E140">
        <v>67</v>
      </c>
    </row>
    <row r="141" spans="1:5" x14ac:dyDescent="0.3">
      <c r="A141" t="s">
        <v>19</v>
      </c>
      <c r="B141">
        <v>149</v>
      </c>
      <c r="D141" t="s">
        <v>13</v>
      </c>
      <c r="E141">
        <v>1068</v>
      </c>
    </row>
    <row r="142" spans="1:5" x14ac:dyDescent="0.3">
      <c r="A142" t="s">
        <v>19</v>
      </c>
      <c r="B142">
        <v>329</v>
      </c>
      <c r="D142" t="s">
        <v>13</v>
      </c>
      <c r="E142">
        <v>424</v>
      </c>
    </row>
    <row r="143" spans="1:5" x14ac:dyDescent="0.3">
      <c r="A143" t="s">
        <v>19</v>
      </c>
      <c r="B143">
        <v>97</v>
      </c>
      <c r="D143" t="s">
        <v>13</v>
      </c>
      <c r="E143">
        <v>151</v>
      </c>
    </row>
    <row r="144" spans="1:5" x14ac:dyDescent="0.3">
      <c r="A144" t="s">
        <v>19</v>
      </c>
      <c r="B144">
        <v>1784</v>
      </c>
      <c r="D144" t="s">
        <v>13</v>
      </c>
      <c r="E144">
        <v>1608</v>
      </c>
    </row>
    <row r="145" spans="1:5" x14ac:dyDescent="0.3">
      <c r="A145" t="s">
        <v>19</v>
      </c>
      <c r="B145">
        <v>1684</v>
      </c>
      <c r="D145" t="s">
        <v>13</v>
      </c>
      <c r="E145">
        <v>941</v>
      </c>
    </row>
    <row r="146" spans="1:5" x14ac:dyDescent="0.3">
      <c r="A146" t="s">
        <v>19</v>
      </c>
      <c r="B146">
        <v>250</v>
      </c>
      <c r="D146" t="s">
        <v>13</v>
      </c>
      <c r="E146">
        <v>1</v>
      </c>
    </row>
    <row r="147" spans="1:5" x14ac:dyDescent="0.3">
      <c r="A147" t="s">
        <v>19</v>
      </c>
      <c r="B147">
        <v>238</v>
      </c>
      <c r="D147" t="s">
        <v>13</v>
      </c>
      <c r="E147">
        <v>40</v>
      </c>
    </row>
    <row r="148" spans="1:5" x14ac:dyDescent="0.3">
      <c r="A148" t="s">
        <v>19</v>
      </c>
      <c r="B148">
        <v>53</v>
      </c>
      <c r="D148" t="s">
        <v>13</v>
      </c>
      <c r="E148">
        <v>3015</v>
      </c>
    </row>
    <row r="149" spans="1:5" x14ac:dyDescent="0.3">
      <c r="A149" t="s">
        <v>19</v>
      </c>
      <c r="B149">
        <v>214</v>
      </c>
      <c r="D149" t="s">
        <v>13</v>
      </c>
      <c r="E149">
        <v>435</v>
      </c>
    </row>
    <row r="150" spans="1:5" x14ac:dyDescent="0.3">
      <c r="A150" t="s">
        <v>19</v>
      </c>
      <c r="B150">
        <v>222</v>
      </c>
      <c r="D150" t="s">
        <v>13</v>
      </c>
      <c r="E150">
        <v>714</v>
      </c>
    </row>
    <row r="151" spans="1:5" x14ac:dyDescent="0.3">
      <c r="A151" t="s">
        <v>19</v>
      </c>
      <c r="B151">
        <v>1884</v>
      </c>
      <c r="D151" t="s">
        <v>13</v>
      </c>
      <c r="E151">
        <v>5497</v>
      </c>
    </row>
    <row r="152" spans="1:5" x14ac:dyDescent="0.3">
      <c r="A152" t="s">
        <v>19</v>
      </c>
      <c r="B152">
        <v>218</v>
      </c>
      <c r="D152" t="s">
        <v>13</v>
      </c>
      <c r="E152">
        <v>418</v>
      </c>
    </row>
    <row r="153" spans="1:5" x14ac:dyDescent="0.3">
      <c r="A153" t="s">
        <v>19</v>
      </c>
      <c r="B153">
        <v>6465</v>
      </c>
      <c r="D153" t="s">
        <v>13</v>
      </c>
      <c r="E153">
        <v>1439</v>
      </c>
    </row>
    <row r="154" spans="1:5" x14ac:dyDescent="0.3">
      <c r="A154" t="s">
        <v>19</v>
      </c>
      <c r="B154">
        <v>59</v>
      </c>
      <c r="D154" t="s">
        <v>13</v>
      </c>
      <c r="E154">
        <v>15</v>
      </c>
    </row>
    <row r="155" spans="1:5" x14ac:dyDescent="0.3">
      <c r="A155" t="s">
        <v>19</v>
      </c>
      <c r="B155">
        <v>88</v>
      </c>
      <c r="D155" t="s">
        <v>13</v>
      </c>
      <c r="E155">
        <v>1999</v>
      </c>
    </row>
    <row r="156" spans="1:5" x14ac:dyDescent="0.3">
      <c r="A156" t="s">
        <v>19</v>
      </c>
      <c r="B156">
        <v>1697</v>
      </c>
      <c r="D156" t="s">
        <v>13</v>
      </c>
      <c r="E156">
        <v>118</v>
      </c>
    </row>
    <row r="157" spans="1:5" x14ac:dyDescent="0.3">
      <c r="A157" t="s">
        <v>19</v>
      </c>
      <c r="B157">
        <v>92</v>
      </c>
      <c r="D157" t="s">
        <v>13</v>
      </c>
      <c r="E157">
        <v>162</v>
      </c>
    </row>
    <row r="158" spans="1:5" x14ac:dyDescent="0.3">
      <c r="A158" t="s">
        <v>19</v>
      </c>
      <c r="B158">
        <v>186</v>
      </c>
      <c r="D158" t="s">
        <v>13</v>
      </c>
      <c r="E158">
        <v>83</v>
      </c>
    </row>
    <row r="159" spans="1:5" x14ac:dyDescent="0.3">
      <c r="A159" t="s">
        <v>19</v>
      </c>
      <c r="B159">
        <v>138</v>
      </c>
      <c r="D159" t="s">
        <v>13</v>
      </c>
      <c r="E159">
        <v>747</v>
      </c>
    </row>
    <row r="160" spans="1:5" x14ac:dyDescent="0.3">
      <c r="A160" t="s">
        <v>19</v>
      </c>
      <c r="B160">
        <v>261</v>
      </c>
      <c r="D160" t="s">
        <v>13</v>
      </c>
      <c r="E160">
        <v>84</v>
      </c>
    </row>
    <row r="161" spans="1:5" x14ac:dyDescent="0.3">
      <c r="A161" t="s">
        <v>19</v>
      </c>
      <c r="B161">
        <v>107</v>
      </c>
      <c r="D161" t="s">
        <v>13</v>
      </c>
      <c r="E161">
        <v>91</v>
      </c>
    </row>
    <row r="162" spans="1:5" x14ac:dyDescent="0.3">
      <c r="A162" t="s">
        <v>19</v>
      </c>
      <c r="B162">
        <v>199</v>
      </c>
      <c r="D162" t="s">
        <v>13</v>
      </c>
      <c r="E162">
        <v>792</v>
      </c>
    </row>
    <row r="163" spans="1:5" x14ac:dyDescent="0.3">
      <c r="A163" t="s">
        <v>19</v>
      </c>
      <c r="B163">
        <v>5512</v>
      </c>
      <c r="D163" t="s">
        <v>13</v>
      </c>
      <c r="E163">
        <v>32</v>
      </c>
    </row>
    <row r="164" spans="1:5" x14ac:dyDescent="0.3">
      <c r="A164" t="s">
        <v>19</v>
      </c>
      <c r="B164">
        <v>86</v>
      </c>
      <c r="D164" t="s">
        <v>13</v>
      </c>
      <c r="E164">
        <v>186</v>
      </c>
    </row>
    <row r="165" spans="1:5" x14ac:dyDescent="0.3">
      <c r="A165" t="s">
        <v>19</v>
      </c>
      <c r="B165">
        <v>2768</v>
      </c>
      <c r="D165" t="s">
        <v>13</v>
      </c>
      <c r="E165">
        <v>605</v>
      </c>
    </row>
    <row r="166" spans="1:5" x14ac:dyDescent="0.3">
      <c r="A166" t="s">
        <v>19</v>
      </c>
      <c r="B166">
        <v>48</v>
      </c>
      <c r="D166" t="s">
        <v>13</v>
      </c>
      <c r="E166">
        <v>1</v>
      </c>
    </row>
    <row r="167" spans="1:5" x14ac:dyDescent="0.3">
      <c r="A167" t="s">
        <v>19</v>
      </c>
      <c r="B167">
        <v>87</v>
      </c>
      <c r="D167" t="s">
        <v>13</v>
      </c>
      <c r="E167">
        <v>31</v>
      </c>
    </row>
    <row r="168" spans="1:5" x14ac:dyDescent="0.3">
      <c r="A168" t="s">
        <v>19</v>
      </c>
      <c r="B168">
        <v>1894</v>
      </c>
      <c r="D168" t="s">
        <v>13</v>
      </c>
      <c r="E168">
        <v>1181</v>
      </c>
    </row>
    <row r="169" spans="1:5" x14ac:dyDescent="0.3">
      <c r="A169" t="s">
        <v>19</v>
      </c>
      <c r="B169">
        <v>282</v>
      </c>
      <c r="D169" t="s">
        <v>13</v>
      </c>
      <c r="E169">
        <v>39</v>
      </c>
    </row>
    <row r="170" spans="1:5" x14ac:dyDescent="0.3">
      <c r="A170" t="s">
        <v>19</v>
      </c>
      <c r="B170">
        <v>116</v>
      </c>
      <c r="D170" t="s">
        <v>13</v>
      </c>
      <c r="E170">
        <v>46</v>
      </c>
    </row>
    <row r="171" spans="1:5" x14ac:dyDescent="0.3">
      <c r="A171" t="s">
        <v>19</v>
      </c>
      <c r="B171">
        <v>83</v>
      </c>
      <c r="D171" t="s">
        <v>13</v>
      </c>
      <c r="E171">
        <v>105</v>
      </c>
    </row>
    <row r="172" spans="1:5" x14ac:dyDescent="0.3">
      <c r="A172" t="s">
        <v>19</v>
      </c>
      <c r="B172">
        <v>91</v>
      </c>
      <c r="D172" t="s">
        <v>13</v>
      </c>
      <c r="E172">
        <v>535</v>
      </c>
    </row>
    <row r="173" spans="1:5" x14ac:dyDescent="0.3">
      <c r="A173" t="s">
        <v>19</v>
      </c>
      <c r="B173">
        <v>546</v>
      </c>
      <c r="D173" t="s">
        <v>13</v>
      </c>
      <c r="E173">
        <v>16</v>
      </c>
    </row>
    <row r="174" spans="1:5" x14ac:dyDescent="0.3">
      <c r="A174" t="s">
        <v>19</v>
      </c>
      <c r="B174">
        <v>393</v>
      </c>
      <c r="D174" t="s">
        <v>13</v>
      </c>
      <c r="E174">
        <v>575</v>
      </c>
    </row>
    <row r="175" spans="1:5" x14ac:dyDescent="0.3">
      <c r="A175" t="s">
        <v>19</v>
      </c>
      <c r="B175">
        <v>133</v>
      </c>
      <c r="D175" t="s">
        <v>13</v>
      </c>
      <c r="E175">
        <v>1120</v>
      </c>
    </row>
    <row r="176" spans="1:5" x14ac:dyDescent="0.3">
      <c r="A176" t="s">
        <v>19</v>
      </c>
      <c r="B176">
        <v>254</v>
      </c>
      <c r="D176" t="s">
        <v>13</v>
      </c>
      <c r="E176">
        <v>113</v>
      </c>
    </row>
    <row r="177" spans="1:5" x14ac:dyDescent="0.3">
      <c r="A177" t="s">
        <v>19</v>
      </c>
      <c r="B177">
        <v>176</v>
      </c>
      <c r="D177" t="s">
        <v>13</v>
      </c>
      <c r="E177">
        <v>1538</v>
      </c>
    </row>
    <row r="178" spans="1:5" x14ac:dyDescent="0.3">
      <c r="A178" t="s">
        <v>19</v>
      </c>
      <c r="B178">
        <v>337</v>
      </c>
      <c r="D178" t="s">
        <v>13</v>
      </c>
      <c r="E178">
        <v>9</v>
      </c>
    </row>
    <row r="179" spans="1:5" x14ac:dyDescent="0.3">
      <c r="A179" t="s">
        <v>19</v>
      </c>
      <c r="B179">
        <v>107</v>
      </c>
      <c r="D179" t="s">
        <v>13</v>
      </c>
      <c r="E179">
        <v>554</v>
      </c>
    </row>
    <row r="180" spans="1:5" x14ac:dyDescent="0.3">
      <c r="A180" t="s">
        <v>19</v>
      </c>
      <c r="B180">
        <v>183</v>
      </c>
      <c r="D180" t="s">
        <v>13</v>
      </c>
      <c r="E180">
        <v>648</v>
      </c>
    </row>
    <row r="181" spans="1:5" x14ac:dyDescent="0.3">
      <c r="A181" t="s">
        <v>19</v>
      </c>
      <c r="B181">
        <v>72</v>
      </c>
      <c r="D181" t="s">
        <v>13</v>
      </c>
      <c r="E181">
        <v>21</v>
      </c>
    </row>
    <row r="182" spans="1:5" x14ac:dyDescent="0.3">
      <c r="A182" t="s">
        <v>19</v>
      </c>
      <c r="B182">
        <v>295</v>
      </c>
      <c r="D182" t="s">
        <v>13</v>
      </c>
      <c r="E182">
        <v>54</v>
      </c>
    </row>
    <row r="183" spans="1:5" x14ac:dyDescent="0.3">
      <c r="A183" t="s">
        <v>19</v>
      </c>
      <c r="B183">
        <v>142</v>
      </c>
      <c r="D183" t="s">
        <v>13</v>
      </c>
      <c r="E183">
        <v>120</v>
      </c>
    </row>
    <row r="184" spans="1:5" x14ac:dyDescent="0.3">
      <c r="A184" t="s">
        <v>19</v>
      </c>
      <c r="B184">
        <v>85</v>
      </c>
      <c r="D184" t="s">
        <v>13</v>
      </c>
      <c r="E184">
        <v>579</v>
      </c>
    </row>
    <row r="185" spans="1:5" x14ac:dyDescent="0.3">
      <c r="A185" t="s">
        <v>19</v>
      </c>
      <c r="B185">
        <v>659</v>
      </c>
      <c r="D185" t="s">
        <v>13</v>
      </c>
      <c r="E185">
        <v>2072</v>
      </c>
    </row>
    <row r="186" spans="1:5" x14ac:dyDescent="0.3">
      <c r="A186" t="s">
        <v>19</v>
      </c>
      <c r="B186">
        <v>121</v>
      </c>
      <c r="D186" t="s">
        <v>13</v>
      </c>
      <c r="E186">
        <v>0</v>
      </c>
    </row>
    <row r="187" spans="1:5" x14ac:dyDescent="0.3">
      <c r="A187" t="s">
        <v>19</v>
      </c>
      <c r="B187">
        <v>3742</v>
      </c>
      <c r="D187" t="s">
        <v>13</v>
      </c>
      <c r="E187">
        <v>1796</v>
      </c>
    </row>
    <row r="188" spans="1:5" x14ac:dyDescent="0.3">
      <c r="A188" t="s">
        <v>19</v>
      </c>
      <c r="B188">
        <v>223</v>
      </c>
      <c r="D188" t="s">
        <v>13</v>
      </c>
      <c r="E188">
        <v>62</v>
      </c>
    </row>
    <row r="189" spans="1:5" x14ac:dyDescent="0.3">
      <c r="A189" t="s">
        <v>19</v>
      </c>
      <c r="B189">
        <v>133</v>
      </c>
      <c r="D189" t="s">
        <v>13</v>
      </c>
      <c r="E189">
        <v>347</v>
      </c>
    </row>
    <row r="190" spans="1:5" x14ac:dyDescent="0.3">
      <c r="A190" t="s">
        <v>19</v>
      </c>
      <c r="B190">
        <v>5168</v>
      </c>
      <c r="D190" t="s">
        <v>13</v>
      </c>
      <c r="E190">
        <v>19</v>
      </c>
    </row>
    <row r="191" spans="1:5" x14ac:dyDescent="0.3">
      <c r="A191" t="s">
        <v>19</v>
      </c>
      <c r="B191">
        <v>307</v>
      </c>
      <c r="D191" t="s">
        <v>13</v>
      </c>
      <c r="E191">
        <v>1258</v>
      </c>
    </row>
    <row r="192" spans="1:5" x14ac:dyDescent="0.3">
      <c r="A192" t="s">
        <v>19</v>
      </c>
      <c r="B192">
        <v>2441</v>
      </c>
      <c r="D192" t="s">
        <v>13</v>
      </c>
      <c r="E192">
        <v>362</v>
      </c>
    </row>
    <row r="193" spans="1:5" x14ac:dyDescent="0.3">
      <c r="A193" t="s">
        <v>19</v>
      </c>
      <c r="B193">
        <v>1385</v>
      </c>
      <c r="D193" t="s">
        <v>13</v>
      </c>
      <c r="E193">
        <v>133</v>
      </c>
    </row>
    <row r="194" spans="1:5" x14ac:dyDescent="0.3">
      <c r="A194" t="s">
        <v>19</v>
      </c>
      <c r="B194">
        <v>190</v>
      </c>
      <c r="D194" t="s">
        <v>13</v>
      </c>
      <c r="E194">
        <v>846</v>
      </c>
    </row>
    <row r="195" spans="1:5" x14ac:dyDescent="0.3">
      <c r="A195" t="s">
        <v>19</v>
      </c>
      <c r="B195">
        <v>470</v>
      </c>
      <c r="D195" t="s">
        <v>13</v>
      </c>
      <c r="E195">
        <v>10</v>
      </c>
    </row>
    <row r="196" spans="1:5" x14ac:dyDescent="0.3">
      <c r="A196" t="s">
        <v>19</v>
      </c>
      <c r="B196">
        <v>253</v>
      </c>
      <c r="D196" t="s">
        <v>13</v>
      </c>
      <c r="E196">
        <v>191</v>
      </c>
    </row>
    <row r="197" spans="1:5" x14ac:dyDescent="0.3">
      <c r="A197" t="s">
        <v>19</v>
      </c>
      <c r="B197">
        <v>1113</v>
      </c>
      <c r="D197" t="s">
        <v>13</v>
      </c>
      <c r="E197">
        <v>1979</v>
      </c>
    </row>
    <row r="198" spans="1:5" x14ac:dyDescent="0.3">
      <c r="A198" t="s">
        <v>19</v>
      </c>
      <c r="B198">
        <v>2283</v>
      </c>
      <c r="D198" t="s">
        <v>13</v>
      </c>
      <c r="E198">
        <v>63</v>
      </c>
    </row>
    <row r="199" spans="1:5" x14ac:dyDescent="0.3">
      <c r="A199" t="s">
        <v>19</v>
      </c>
      <c r="B199">
        <v>1095</v>
      </c>
      <c r="D199" t="s">
        <v>13</v>
      </c>
      <c r="E199">
        <v>6080</v>
      </c>
    </row>
    <row r="200" spans="1:5" x14ac:dyDescent="0.3">
      <c r="A200" t="s">
        <v>19</v>
      </c>
      <c r="B200">
        <v>1690</v>
      </c>
      <c r="D200" t="s">
        <v>13</v>
      </c>
      <c r="E200">
        <v>80</v>
      </c>
    </row>
    <row r="201" spans="1:5" x14ac:dyDescent="0.3">
      <c r="A201" t="s">
        <v>19</v>
      </c>
      <c r="B201">
        <v>191</v>
      </c>
      <c r="D201" t="s">
        <v>13</v>
      </c>
      <c r="E201">
        <v>9</v>
      </c>
    </row>
    <row r="202" spans="1:5" x14ac:dyDescent="0.3">
      <c r="A202" t="s">
        <v>19</v>
      </c>
      <c r="B202">
        <v>2013</v>
      </c>
      <c r="D202" t="s">
        <v>13</v>
      </c>
      <c r="E202">
        <v>1784</v>
      </c>
    </row>
    <row r="203" spans="1:5" x14ac:dyDescent="0.3">
      <c r="A203" t="s">
        <v>19</v>
      </c>
      <c r="B203">
        <v>1703</v>
      </c>
      <c r="D203" t="s">
        <v>13</v>
      </c>
      <c r="E203">
        <v>243</v>
      </c>
    </row>
    <row r="204" spans="1:5" x14ac:dyDescent="0.3">
      <c r="A204" t="s">
        <v>19</v>
      </c>
      <c r="B204">
        <v>80</v>
      </c>
      <c r="D204" t="s">
        <v>13</v>
      </c>
      <c r="E204">
        <v>1296</v>
      </c>
    </row>
    <row r="205" spans="1:5" x14ac:dyDescent="0.3">
      <c r="A205" t="s">
        <v>19</v>
      </c>
      <c r="B205">
        <v>41</v>
      </c>
      <c r="D205" t="s">
        <v>13</v>
      </c>
      <c r="E205">
        <v>77</v>
      </c>
    </row>
    <row r="206" spans="1:5" x14ac:dyDescent="0.3">
      <c r="A206" t="s">
        <v>19</v>
      </c>
      <c r="B206">
        <v>187</v>
      </c>
      <c r="D206" t="s">
        <v>13</v>
      </c>
      <c r="E206">
        <v>395</v>
      </c>
    </row>
    <row r="207" spans="1:5" x14ac:dyDescent="0.3">
      <c r="A207" t="s">
        <v>19</v>
      </c>
      <c r="B207">
        <v>2875</v>
      </c>
      <c r="D207" t="s">
        <v>13</v>
      </c>
      <c r="E207">
        <v>49</v>
      </c>
    </row>
    <row r="208" spans="1:5" x14ac:dyDescent="0.3">
      <c r="A208" t="s">
        <v>19</v>
      </c>
      <c r="B208">
        <v>88</v>
      </c>
      <c r="D208" t="s">
        <v>13</v>
      </c>
      <c r="E208">
        <v>180</v>
      </c>
    </row>
    <row r="209" spans="1:5" x14ac:dyDescent="0.3">
      <c r="A209" t="s">
        <v>19</v>
      </c>
      <c r="B209">
        <v>191</v>
      </c>
      <c r="D209" t="s">
        <v>13</v>
      </c>
      <c r="E209">
        <v>2690</v>
      </c>
    </row>
    <row r="210" spans="1:5" x14ac:dyDescent="0.3">
      <c r="A210" t="s">
        <v>19</v>
      </c>
      <c r="B210">
        <v>139</v>
      </c>
      <c r="D210" t="s">
        <v>13</v>
      </c>
      <c r="E210">
        <v>2779</v>
      </c>
    </row>
    <row r="211" spans="1:5" x14ac:dyDescent="0.3">
      <c r="A211" t="s">
        <v>19</v>
      </c>
      <c r="B211">
        <v>186</v>
      </c>
      <c r="D211" t="s">
        <v>13</v>
      </c>
      <c r="E211">
        <v>92</v>
      </c>
    </row>
    <row r="212" spans="1:5" x14ac:dyDescent="0.3">
      <c r="A212" t="s">
        <v>19</v>
      </c>
      <c r="B212">
        <v>112</v>
      </c>
      <c r="D212" t="s">
        <v>13</v>
      </c>
      <c r="E212">
        <v>1028</v>
      </c>
    </row>
    <row r="213" spans="1:5" x14ac:dyDescent="0.3">
      <c r="A213" t="s">
        <v>19</v>
      </c>
      <c r="B213">
        <v>101</v>
      </c>
      <c r="D213" t="s">
        <v>13</v>
      </c>
      <c r="E213">
        <v>26</v>
      </c>
    </row>
    <row r="214" spans="1:5" x14ac:dyDescent="0.3">
      <c r="A214" t="s">
        <v>19</v>
      </c>
      <c r="B214">
        <v>206</v>
      </c>
      <c r="D214" t="s">
        <v>13</v>
      </c>
      <c r="E214">
        <v>1790</v>
      </c>
    </row>
    <row r="215" spans="1:5" x14ac:dyDescent="0.3">
      <c r="A215" t="s">
        <v>19</v>
      </c>
      <c r="B215">
        <v>154</v>
      </c>
      <c r="D215" t="s">
        <v>13</v>
      </c>
      <c r="E215">
        <v>37</v>
      </c>
    </row>
    <row r="216" spans="1:5" x14ac:dyDescent="0.3">
      <c r="A216" t="s">
        <v>19</v>
      </c>
      <c r="B216">
        <v>5966</v>
      </c>
      <c r="D216" t="s">
        <v>13</v>
      </c>
      <c r="E216">
        <v>35</v>
      </c>
    </row>
    <row r="217" spans="1:5" x14ac:dyDescent="0.3">
      <c r="A217" t="s">
        <v>19</v>
      </c>
      <c r="B217">
        <v>169</v>
      </c>
      <c r="D217" t="s">
        <v>13</v>
      </c>
      <c r="E217">
        <v>558</v>
      </c>
    </row>
    <row r="218" spans="1:5" x14ac:dyDescent="0.3">
      <c r="A218" t="s">
        <v>19</v>
      </c>
      <c r="B218">
        <v>2106</v>
      </c>
      <c r="D218" t="s">
        <v>13</v>
      </c>
      <c r="E218">
        <v>64</v>
      </c>
    </row>
    <row r="219" spans="1:5" x14ac:dyDescent="0.3">
      <c r="A219" t="s">
        <v>19</v>
      </c>
      <c r="B219">
        <v>131</v>
      </c>
      <c r="D219" t="s">
        <v>13</v>
      </c>
      <c r="E219">
        <v>245</v>
      </c>
    </row>
    <row r="220" spans="1:5" x14ac:dyDescent="0.3">
      <c r="A220" t="s">
        <v>19</v>
      </c>
      <c r="B220">
        <v>84</v>
      </c>
      <c r="D220" t="s">
        <v>13</v>
      </c>
      <c r="E220">
        <v>71</v>
      </c>
    </row>
    <row r="221" spans="1:5" x14ac:dyDescent="0.3">
      <c r="A221" t="s">
        <v>19</v>
      </c>
      <c r="B221">
        <v>155</v>
      </c>
      <c r="D221" t="s">
        <v>13</v>
      </c>
      <c r="E221">
        <v>42</v>
      </c>
    </row>
    <row r="222" spans="1:5" x14ac:dyDescent="0.3">
      <c r="A222" t="s">
        <v>19</v>
      </c>
      <c r="B222">
        <v>189</v>
      </c>
      <c r="D222" t="s">
        <v>13</v>
      </c>
      <c r="E222">
        <v>156</v>
      </c>
    </row>
    <row r="223" spans="1:5" x14ac:dyDescent="0.3">
      <c r="A223" t="s">
        <v>19</v>
      </c>
      <c r="B223">
        <v>4799</v>
      </c>
      <c r="D223" t="s">
        <v>13</v>
      </c>
      <c r="E223">
        <v>1368</v>
      </c>
    </row>
    <row r="224" spans="1:5" x14ac:dyDescent="0.3">
      <c r="A224" t="s">
        <v>19</v>
      </c>
      <c r="B224">
        <v>1137</v>
      </c>
      <c r="D224" t="s">
        <v>13</v>
      </c>
      <c r="E224">
        <v>102</v>
      </c>
    </row>
    <row r="225" spans="1:5" x14ac:dyDescent="0.3">
      <c r="A225" t="s">
        <v>19</v>
      </c>
      <c r="B225">
        <v>1152</v>
      </c>
      <c r="D225" t="s">
        <v>13</v>
      </c>
      <c r="E225">
        <v>86</v>
      </c>
    </row>
    <row r="226" spans="1:5" x14ac:dyDescent="0.3">
      <c r="A226" t="s">
        <v>19</v>
      </c>
      <c r="B226">
        <v>50</v>
      </c>
      <c r="D226" t="s">
        <v>13</v>
      </c>
      <c r="E226">
        <v>253</v>
      </c>
    </row>
    <row r="227" spans="1:5" x14ac:dyDescent="0.3">
      <c r="A227" t="s">
        <v>19</v>
      </c>
      <c r="B227">
        <v>3059</v>
      </c>
      <c r="D227" t="s">
        <v>13</v>
      </c>
      <c r="E227">
        <v>157</v>
      </c>
    </row>
    <row r="228" spans="1:5" x14ac:dyDescent="0.3">
      <c r="A228" t="s">
        <v>19</v>
      </c>
      <c r="B228">
        <v>34</v>
      </c>
      <c r="D228" t="s">
        <v>13</v>
      </c>
      <c r="E228">
        <v>183</v>
      </c>
    </row>
    <row r="229" spans="1:5" x14ac:dyDescent="0.3">
      <c r="A229" t="s">
        <v>19</v>
      </c>
      <c r="B229">
        <v>220</v>
      </c>
      <c r="D229" t="s">
        <v>13</v>
      </c>
      <c r="E229">
        <v>82</v>
      </c>
    </row>
    <row r="230" spans="1:5" x14ac:dyDescent="0.3">
      <c r="A230" t="s">
        <v>19</v>
      </c>
      <c r="B230">
        <v>1604</v>
      </c>
      <c r="D230" t="s">
        <v>13</v>
      </c>
      <c r="E230">
        <v>1</v>
      </c>
    </row>
    <row r="231" spans="1:5" x14ac:dyDescent="0.3">
      <c r="A231" t="s">
        <v>19</v>
      </c>
      <c r="B231">
        <v>454</v>
      </c>
      <c r="D231" t="s">
        <v>13</v>
      </c>
      <c r="E231">
        <v>1198</v>
      </c>
    </row>
    <row r="232" spans="1:5" x14ac:dyDescent="0.3">
      <c r="A232" t="s">
        <v>19</v>
      </c>
      <c r="B232">
        <v>123</v>
      </c>
      <c r="D232" t="s">
        <v>13</v>
      </c>
      <c r="E232">
        <v>648</v>
      </c>
    </row>
    <row r="233" spans="1:5" x14ac:dyDescent="0.3">
      <c r="A233" t="s">
        <v>19</v>
      </c>
      <c r="B233">
        <v>299</v>
      </c>
      <c r="D233" t="s">
        <v>13</v>
      </c>
      <c r="E233">
        <v>64</v>
      </c>
    </row>
    <row r="234" spans="1:5" x14ac:dyDescent="0.3">
      <c r="A234" t="s">
        <v>19</v>
      </c>
      <c r="B234">
        <v>2237</v>
      </c>
      <c r="D234" t="s">
        <v>13</v>
      </c>
      <c r="E234">
        <v>62</v>
      </c>
    </row>
    <row r="235" spans="1:5" x14ac:dyDescent="0.3">
      <c r="A235" t="s">
        <v>19</v>
      </c>
      <c r="B235">
        <v>645</v>
      </c>
      <c r="D235" t="s">
        <v>13</v>
      </c>
      <c r="E235">
        <v>750</v>
      </c>
    </row>
    <row r="236" spans="1:5" x14ac:dyDescent="0.3">
      <c r="A236" t="s">
        <v>19</v>
      </c>
      <c r="B236">
        <v>484</v>
      </c>
      <c r="D236" t="s">
        <v>13</v>
      </c>
      <c r="E236">
        <v>105</v>
      </c>
    </row>
    <row r="237" spans="1:5" x14ac:dyDescent="0.3">
      <c r="A237" t="s">
        <v>19</v>
      </c>
      <c r="B237">
        <v>154</v>
      </c>
      <c r="D237" t="s">
        <v>13</v>
      </c>
      <c r="E237">
        <v>2604</v>
      </c>
    </row>
    <row r="238" spans="1:5" x14ac:dyDescent="0.3">
      <c r="A238" t="s">
        <v>19</v>
      </c>
      <c r="B238">
        <v>82</v>
      </c>
      <c r="D238" t="s">
        <v>13</v>
      </c>
      <c r="E238">
        <v>65</v>
      </c>
    </row>
    <row r="239" spans="1:5" x14ac:dyDescent="0.3">
      <c r="A239" t="s">
        <v>19</v>
      </c>
      <c r="B239">
        <v>134</v>
      </c>
      <c r="D239" t="s">
        <v>13</v>
      </c>
      <c r="E239">
        <v>94</v>
      </c>
    </row>
    <row r="240" spans="1:5" x14ac:dyDescent="0.3">
      <c r="A240" t="s">
        <v>19</v>
      </c>
      <c r="B240">
        <v>5203</v>
      </c>
      <c r="D240" t="s">
        <v>13</v>
      </c>
      <c r="E240">
        <v>257</v>
      </c>
    </row>
    <row r="241" spans="1:5" x14ac:dyDescent="0.3">
      <c r="A241" t="s">
        <v>19</v>
      </c>
      <c r="B241">
        <v>94</v>
      </c>
      <c r="D241" t="s">
        <v>13</v>
      </c>
      <c r="E241">
        <v>2928</v>
      </c>
    </row>
    <row r="242" spans="1:5" x14ac:dyDescent="0.3">
      <c r="A242" t="s">
        <v>19</v>
      </c>
      <c r="B242">
        <v>205</v>
      </c>
      <c r="D242" t="s">
        <v>13</v>
      </c>
      <c r="E242">
        <v>4697</v>
      </c>
    </row>
    <row r="243" spans="1:5" x14ac:dyDescent="0.3">
      <c r="A243" t="s">
        <v>19</v>
      </c>
      <c r="B243">
        <v>92</v>
      </c>
      <c r="D243" t="s">
        <v>13</v>
      </c>
      <c r="E243">
        <v>2915</v>
      </c>
    </row>
    <row r="244" spans="1:5" x14ac:dyDescent="0.3">
      <c r="A244" t="s">
        <v>19</v>
      </c>
      <c r="B244">
        <v>219</v>
      </c>
      <c r="D244" t="s">
        <v>13</v>
      </c>
      <c r="E244">
        <v>18</v>
      </c>
    </row>
    <row r="245" spans="1:5" x14ac:dyDescent="0.3">
      <c r="A245" t="s">
        <v>19</v>
      </c>
      <c r="B245">
        <v>2526</v>
      </c>
      <c r="D245" t="s">
        <v>13</v>
      </c>
      <c r="E245">
        <v>602</v>
      </c>
    </row>
    <row r="246" spans="1:5" x14ac:dyDescent="0.3">
      <c r="A246" t="s">
        <v>19</v>
      </c>
      <c r="B246">
        <v>94</v>
      </c>
      <c r="D246" t="s">
        <v>13</v>
      </c>
      <c r="E246">
        <v>1</v>
      </c>
    </row>
    <row r="247" spans="1:5" x14ac:dyDescent="0.3">
      <c r="A247" t="s">
        <v>19</v>
      </c>
      <c r="B247">
        <v>1713</v>
      </c>
      <c r="D247" t="s">
        <v>13</v>
      </c>
      <c r="E247">
        <v>3868</v>
      </c>
    </row>
    <row r="248" spans="1:5" x14ac:dyDescent="0.3">
      <c r="A248" t="s">
        <v>19</v>
      </c>
      <c r="B248">
        <v>249</v>
      </c>
      <c r="D248" t="s">
        <v>13</v>
      </c>
      <c r="E248">
        <v>504</v>
      </c>
    </row>
    <row r="249" spans="1:5" x14ac:dyDescent="0.3">
      <c r="A249" t="s">
        <v>19</v>
      </c>
      <c r="B249">
        <v>192</v>
      </c>
      <c r="D249" t="s">
        <v>13</v>
      </c>
      <c r="E249">
        <v>14</v>
      </c>
    </row>
    <row r="250" spans="1:5" x14ac:dyDescent="0.3">
      <c r="A250" t="s">
        <v>19</v>
      </c>
      <c r="B250">
        <v>247</v>
      </c>
      <c r="D250" t="s">
        <v>13</v>
      </c>
      <c r="E250">
        <v>750</v>
      </c>
    </row>
    <row r="251" spans="1:5" x14ac:dyDescent="0.3">
      <c r="A251" t="s">
        <v>19</v>
      </c>
      <c r="B251">
        <v>2293</v>
      </c>
      <c r="D251" t="s">
        <v>13</v>
      </c>
      <c r="E251">
        <v>77</v>
      </c>
    </row>
    <row r="252" spans="1:5" x14ac:dyDescent="0.3">
      <c r="A252" t="s">
        <v>19</v>
      </c>
      <c r="B252">
        <v>3131</v>
      </c>
      <c r="D252" t="s">
        <v>13</v>
      </c>
      <c r="E252">
        <v>752</v>
      </c>
    </row>
    <row r="253" spans="1:5" x14ac:dyDescent="0.3">
      <c r="A253" t="s">
        <v>19</v>
      </c>
      <c r="B253">
        <v>143</v>
      </c>
      <c r="D253" t="s">
        <v>13</v>
      </c>
      <c r="E253">
        <v>131</v>
      </c>
    </row>
    <row r="254" spans="1:5" x14ac:dyDescent="0.3">
      <c r="A254" t="s">
        <v>19</v>
      </c>
      <c r="B254">
        <v>296</v>
      </c>
      <c r="D254" t="s">
        <v>13</v>
      </c>
      <c r="E254">
        <v>87</v>
      </c>
    </row>
    <row r="255" spans="1:5" x14ac:dyDescent="0.3">
      <c r="A255" t="s">
        <v>19</v>
      </c>
      <c r="B255">
        <v>170</v>
      </c>
      <c r="D255" t="s">
        <v>13</v>
      </c>
      <c r="E255">
        <v>1063</v>
      </c>
    </row>
    <row r="256" spans="1:5" x14ac:dyDescent="0.3">
      <c r="A256" t="s">
        <v>19</v>
      </c>
      <c r="B256">
        <v>86</v>
      </c>
      <c r="D256" t="s">
        <v>13</v>
      </c>
      <c r="E256">
        <v>76</v>
      </c>
    </row>
    <row r="257" spans="1:5" x14ac:dyDescent="0.3">
      <c r="A257" t="s">
        <v>19</v>
      </c>
      <c r="B257">
        <v>6286</v>
      </c>
      <c r="D257" t="s">
        <v>13</v>
      </c>
      <c r="E257">
        <v>4428</v>
      </c>
    </row>
    <row r="258" spans="1:5" x14ac:dyDescent="0.3">
      <c r="A258" t="s">
        <v>19</v>
      </c>
      <c r="B258">
        <v>3727</v>
      </c>
      <c r="D258" t="s">
        <v>13</v>
      </c>
      <c r="E258">
        <v>58</v>
      </c>
    </row>
    <row r="259" spans="1:5" x14ac:dyDescent="0.3">
      <c r="A259" t="s">
        <v>19</v>
      </c>
      <c r="B259">
        <v>1605</v>
      </c>
      <c r="D259" t="s">
        <v>13</v>
      </c>
      <c r="E259">
        <v>111</v>
      </c>
    </row>
    <row r="260" spans="1:5" x14ac:dyDescent="0.3">
      <c r="A260" t="s">
        <v>19</v>
      </c>
      <c r="B260">
        <v>2120</v>
      </c>
      <c r="D260" t="s">
        <v>13</v>
      </c>
      <c r="E260">
        <v>2955</v>
      </c>
    </row>
    <row r="261" spans="1:5" x14ac:dyDescent="0.3">
      <c r="A261" t="s">
        <v>19</v>
      </c>
      <c r="B261">
        <v>50</v>
      </c>
      <c r="D261" t="s">
        <v>13</v>
      </c>
      <c r="E261">
        <v>1657</v>
      </c>
    </row>
    <row r="262" spans="1:5" x14ac:dyDescent="0.3">
      <c r="A262" t="s">
        <v>19</v>
      </c>
      <c r="B262">
        <v>2080</v>
      </c>
      <c r="D262" t="s">
        <v>13</v>
      </c>
      <c r="E262">
        <v>926</v>
      </c>
    </row>
    <row r="263" spans="1:5" x14ac:dyDescent="0.3">
      <c r="A263" t="s">
        <v>19</v>
      </c>
      <c r="B263">
        <v>2105</v>
      </c>
      <c r="D263" t="s">
        <v>13</v>
      </c>
      <c r="E263">
        <v>77</v>
      </c>
    </row>
    <row r="264" spans="1:5" x14ac:dyDescent="0.3">
      <c r="A264" t="s">
        <v>19</v>
      </c>
      <c r="B264">
        <v>2436</v>
      </c>
      <c r="D264" t="s">
        <v>13</v>
      </c>
      <c r="E264">
        <v>1748</v>
      </c>
    </row>
    <row r="265" spans="1:5" x14ac:dyDescent="0.3">
      <c r="A265" t="s">
        <v>19</v>
      </c>
      <c r="B265">
        <v>80</v>
      </c>
      <c r="D265" t="s">
        <v>13</v>
      </c>
      <c r="E265">
        <v>79</v>
      </c>
    </row>
    <row r="266" spans="1:5" x14ac:dyDescent="0.3">
      <c r="A266" t="s">
        <v>19</v>
      </c>
      <c r="B266">
        <v>42</v>
      </c>
      <c r="D266" t="s">
        <v>13</v>
      </c>
      <c r="E266">
        <v>889</v>
      </c>
    </row>
    <row r="267" spans="1:5" x14ac:dyDescent="0.3">
      <c r="A267" t="s">
        <v>19</v>
      </c>
      <c r="B267">
        <v>139</v>
      </c>
      <c r="D267" t="s">
        <v>13</v>
      </c>
      <c r="E267">
        <v>56</v>
      </c>
    </row>
    <row r="268" spans="1:5" x14ac:dyDescent="0.3">
      <c r="A268" t="s">
        <v>19</v>
      </c>
      <c r="B268">
        <v>159</v>
      </c>
      <c r="D268" t="s">
        <v>13</v>
      </c>
      <c r="E268">
        <v>1</v>
      </c>
    </row>
    <row r="269" spans="1:5" x14ac:dyDescent="0.3">
      <c r="A269" t="s">
        <v>19</v>
      </c>
      <c r="B269">
        <v>381</v>
      </c>
      <c r="D269" t="s">
        <v>13</v>
      </c>
      <c r="E269">
        <v>83</v>
      </c>
    </row>
    <row r="270" spans="1:5" x14ac:dyDescent="0.3">
      <c r="A270" t="s">
        <v>19</v>
      </c>
      <c r="B270">
        <v>194</v>
      </c>
      <c r="D270" t="s">
        <v>13</v>
      </c>
      <c r="E270">
        <v>2025</v>
      </c>
    </row>
    <row r="271" spans="1:5" x14ac:dyDescent="0.3">
      <c r="A271" t="s">
        <v>19</v>
      </c>
      <c r="B271">
        <v>106</v>
      </c>
      <c r="D271" t="s">
        <v>13</v>
      </c>
      <c r="E271">
        <v>14</v>
      </c>
    </row>
    <row r="272" spans="1:5" x14ac:dyDescent="0.3">
      <c r="A272" t="s">
        <v>19</v>
      </c>
      <c r="B272">
        <v>142</v>
      </c>
      <c r="D272" t="s">
        <v>13</v>
      </c>
      <c r="E272">
        <v>656</v>
      </c>
    </row>
    <row r="273" spans="1:5" x14ac:dyDescent="0.3">
      <c r="A273" t="s">
        <v>19</v>
      </c>
      <c r="B273">
        <v>211</v>
      </c>
      <c r="D273" t="s">
        <v>13</v>
      </c>
      <c r="E273">
        <v>1596</v>
      </c>
    </row>
    <row r="274" spans="1:5" x14ac:dyDescent="0.3">
      <c r="A274" t="s">
        <v>19</v>
      </c>
      <c r="B274">
        <v>2756</v>
      </c>
      <c r="D274" t="s">
        <v>13</v>
      </c>
      <c r="E274">
        <v>10</v>
      </c>
    </row>
    <row r="275" spans="1:5" x14ac:dyDescent="0.3">
      <c r="A275" t="s">
        <v>19</v>
      </c>
      <c r="B275">
        <v>173</v>
      </c>
      <c r="D275" t="s">
        <v>13</v>
      </c>
      <c r="E275">
        <v>1121</v>
      </c>
    </row>
    <row r="276" spans="1:5" x14ac:dyDescent="0.3">
      <c r="A276" t="s">
        <v>19</v>
      </c>
      <c r="B276">
        <v>87</v>
      </c>
      <c r="D276" t="s">
        <v>13</v>
      </c>
      <c r="E276">
        <v>15</v>
      </c>
    </row>
    <row r="277" spans="1:5" x14ac:dyDescent="0.3">
      <c r="A277" t="s">
        <v>19</v>
      </c>
      <c r="B277">
        <v>1572</v>
      </c>
      <c r="D277" t="s">
        <v>13</v>
      </c>
      <c r="E277">
        <v>191</v>
      </c>
    </row>
    <row r="278" spans="1:5" x14ac:dyDescent="0.3">
      <c r="A278" t="s">
        <v>19</v>
      </c>
      <c r="B278">
        <v>2346</v>
      </c>
      <c r="D278" t="s">
        <v>13</v>
      </c>
      <c r="E278">
        <v>16</v>
      </c>
    </row>
    <row r="279" spans="1:5" x14ac:dyDescent="0.3">
      <c r="A279" t="s">
        <v>19</v>
      </c>
      <c r="B279">
        <v>115</v>
      </c>
      <c r="D279" t="s">
        <v>13</v>
      </c>
      <c r="E279">
        <v>17</v>
      </c>
    </row>
    <row r="280" spans="1:5" x14ac:dyDescent="0.3">
      <c r="A280" t="s">
        <v>19</v>
      </c>
      <c r="B280">
        <v>85</v>
      </c>
      <c r="D280" t="s">
        <v>13</v>
      </c>
      <c r="E280">
        <v>34</v>
      </c>
    </row>
    <row r="281" spans="1:5" x14ac:dyDescent="0.3">
      <c r="A281" t="s">
        <v>19</v>
      </c>
      <c r="B281">
        <v>144</v>
      </c>
      <c r="D281" t="s">
        <v>13</v>
      </c>
      <c r="E281">
        <v>1</v>
      </c>
    </row>
    <row r="282" spans="1:5" x14ac:dyDescent="0.3">
      <c r="A282" t="s">
        <v>19</v>
      </c>
      <c r="B282">
        <v>2443</v>
      </c>
      <c r="D282" t="s">
        <v>13</v>
      </c>
      <c r="E282">
        <v>1274</v>
      </c>
    </row>
    <row r="283" spans="1:5" x14ac:dyDescent="0.3">
      <c r="A283" t="s">
        <v>19</v>
      </c>
      <c r="B283">
        <v>64</v>
      </c>
      <c r="D283" t="s">
        <v>13</v>
      </c>
      <c r="E283">
        <v>210</v>
      </c>
    </row>
    <row r="284" spans="1:5" x14ac:dyDescent="0.3">
      <c r="A284" t="s">
        <v>19</v>
      </c>
      <c r="B284">
        <v>268</v>
      </c>
      <c r="D284" t="s">
        <v>13</v>
      </c>
      <c r="E284">
        <v>248</v>
      </c>
    </row>
    <row r="285" spans="1:5" x14ac:dyDescent="0.3">
      <c r="A285" t="s">
        <v>19</v>
      </c>
      <c r="B285">
        <v>195</v>
      </c>
      <c r="D285" t="s">
        <v>13</v>
      </c>
      <c r="E285">
        <v>513</v>
      </c>
    </row>
    <row r="286" spans="1:5" x14ac:dyDescent="0.3">
      <c r="A286" t="s">
        <v>19</v>
      </c>
      <c r="B286">
        <v>186</v>
      </c>
      <c r="D286" t="s">
        <v>13</v>
      </c>
      <c r="E286">
        <v>3410</v>
      </c>
    </row>
    <row r="287" spans="1:5" x14ac:dyDescent="0.3">
      <c r="A287" t="s">
        <v>19</v>
      </c>
      <c r="B287">
        <v>460</v>
      </c>
      <c r="D287" t="s">
        <v>13</v>
      </c>
      <c r="E287">
        <v>10</v>
      </c>
    </row>
    <row r="288" spans="1:5" x14ac:dyDescent="0.3">
      <c r="A288" t="s">
        <v>19</v>
      </c>
      <c r="B288">
        <v>2528</v>
      </c>
      <c r="D288" t="s">
        <v>13</v>
      </c>
      <c r="E288">
        <v>2201</v>
      </c>
    </row>
    <row r="289" spans="1:5" x14ac:dyDescent="0.3">
      <c r="A289" t="s">
        <v>19</v>
      </c>
      <c r="B289">
        <v>3657</v>
      </c>
      <c r="D289" t="s">
        <v>13</v>
      </c>
      <c r="E289">
        <v>676</v>
      </c>
    </row>
    <row r="290" spans="1:5" x14ac:dyDescent="0.3">
      <c r="A290" t="s">
        <v>19</v>
      </c>
      <c r="B290">
        <v>131</v>
      </c>
      <c r="D290" t="s">
        <v>13</v>
      </c>
      <c r="E290">
        <v>831</v>
      </c>
    </row>
    <row r="291" spans="1:5" x14ac:dyDescent="0.3">
      <c r="A291" t="s">
        <v>19</v>
      </c>
      <c r="B291">
        <v>239</v>
      </c>
      <c r="D291" t="s">
        <v>13</v>
      </c>
      <c r="E291">
        <v>859</v>
      </c>
    </row>
    <row r="292" spans="1:5" x14ac:dyDescent="0.3">
      <c r="A292" t="s">
        <v>19</v>
      </c>
      <c r="B292">
        <v>78</v>
      </c>
      <c r="D292" t="s">
        <v>13</v>
      </c>
      <c r="E292">
        <v>45</v>
      </c>
    </row>
    <row r="293" spans="1:5" x14ac:dyDescent="0.3">
      <c r="A293" t="s">
        <v>19</v>
      </c>
      <c r="B293">
        <v>1773</v>
      </c>
      <c r="D293" t="s">
        <v>13</v>
      </c>
      <c r="E293">
        <v>6</v>
      </c>
    </row>
    <row r="294" spans="1:5" x14ac:dyDescent="0.3">
      <c r="A294" t="s">
        <v>19</v>
      </c>
      <c r="B294">
        <v>32</v>
      </c>
      <c r="D294" t="s">
        <v>13</v>
      </c>
      <c r="E294">
        <v>7</v>
      </c>
    </row>
    <row r="295" spans="1:5" x14ac:dyDescent="0.3">
      <c r="A295" t="s">
        <v>19</v>
      </c>
      <c r="B295">
        <v>369</v>
      </c>
      <c r="D295" t="s">
        <v>13</v>
      </c>
      <c r="E295">
        <v>31</v>
      </c>
    </row>
    <row r="296" spans="1:5" x14ac:dyDescent="0.3">
      <c r="A296" t="s">
        <v>19</v>
      </c>
      <c r="B296">
        <v>89</v>
      </c>
      <c r="D296" t="s">
        <v>13</v>
      </c>
      <c r="E296">
        <v>78</v>
      </c>
    </row>
    <row r="297" spans="1:5" x14ac:dyDescent="0.3">
      <c r="A297" t="s">
        <v>19</v>
      </c>
      <c r="B297">
        <v>147</v>
      </c>
      <c r="D297" t="s">
        <v>13</v>
      </c>
      <c r="E297">
        <v>1225</v>
      </c>
    </row>
    <row r="298" spans="1:5" x14ac:dyDescent="0.3">
      <c r="A298" t="s">
        <v>19</v>
      </c>
      <c r="B298">
        <v>126</v>
      </c>
      <c r="D298" t="s">
        <v>13</v>
      </c>
      <c r="E298">
        <v>1</v>
      </c>
    </row>
    <row r="299" spans="1:5" x14ac:dyDescent="0.3">
      <c r="A299" t="s">
        <v>19</v>
      </c>
      <c r="B299">
        <v>2218</v>
      </c>
      <c r="D299" t="s">
        <v>13</v>
      </c>
      <c r="E299">
        <v>67</v>
      </c>
    </row>
    <row r="300" spans="1:5" x14ac:dyDescent="0.3">
      <c r="A300" t="s">
        <v>19</v>
      </c>
      <c r="B300">
        <v>202</v>
      </c>
      <c r="D300" t="s">
        <v>13</v>
      </c>
      <c r="E300">
        <v>19</v>
      </c>
    </row>
    <row r="301" spans="1:5" x14ac:dyDescent="0.3">
      <c r="A301" t="s">
        <v>19</v>
      </c>
      <c r="B301">
        <v>140</v>
      </c>
      <c r="D301" t="s">
        <v>13</v>
      </c>
      <c r="E301">
        <v>2108</v>
      </c>
    </row>
    <row r="302" spans="1:5" x14ac:dyDescent="0.3">
      <c r="A302" t="s">
        <v>19</v>
      </c>
      <c r="B302">
        <v>1052</v>
      </c>
      <c r="D302" t="s">
        <v>13</v>
      </c>
      <c r="E302">
        <v>679</v>
      </c>
    </row>
    <row r="303" spans="1:5" x14ac:dyDescent="0.3">
      <c r="A303" t="s">
        <v>19</v>
      </c>
      <c r="B303">
        <v>247</v>
      </c>
      <c r="D303" t="s">
        <v>13</v>
      </c>
      <c r="E303">
        <v>36</v>
      </c>
    </row>
    <row r="304" spans="1:5" x14ac:dyDescent="0.3">
      <c r="A304" t="s">
        <v>19</v>
      </c>
      <c r="B304">
        <v>84</v>
      </c>
      <c r="D304" t="s">
        <v>13</v>
      </c>
      <c r="E304">
        <v>47</v>
      </c>
    </row>
    <row r="305" spans="1:5" x14ac:dyDescent="0.3">
      <c r="A305" t="s">
        <v>19</v>
      </c>
      <c r="B305">
        <v>88</v>
      </c>
      <c r="D305" t="s">
        <v>13</v>
      </c>
      <c r="E305">
        <v>70</v>
      </c>
    </row>
    <row r="306" spans="1:5" x14ac:dyDescent="0.3">
      <c r="A306" t="s">
        <v>19</v>
      </c>
      <c r="B306">
        <v>156</v>
      </c>
      <c r="D306" t="s">
        <v>13</v>
      </c>
      <c r="E306">
        <v>154</v>
      </c>
    </row>
    <row r="307" spans="1:5" x14ac:dyDescent="0.3">
      <c r="A307" t="s">
        <v>19</v>
      </c>
      <c r="B307">
        <v>2985</v>
      </c>
      <c r="D307" t="s">
        <v>13</v>
      </c>
      <c r="E307">
        <v>22</v>
      </c>
    </row>
    <row r="308" spans="1:5" x14ac:dyDescent="0.3">
      <c r="A308" t="s">
        <v>19</v>
      </c>
      <c r="B308">
        <v>762</v>
      </c>
      <c r="D308" t="s">
        <v>13</v>
      </c>
      <c r="E308">
        <v>1758</v>
      </c>
    </row>
    <row r="309" spans="1:5" x14ac:dyDescent="0.3">
      <c r="A309" t="s">
        <v>19</v>
      </c>
      <c r="B309">
        <v>554</v>
      </c>
      <c r="D309" t="s">
        <v>13</v>
      </c>
      <c r="E309">
        <v>94</v>
      </c>
    </row>
    <row r="310" spans="1:5" x14ac:dyDescent="0.3">
      <c r="A310" t="s">
        <v>19</v>
      </c>
      <c r="B310">
        <v>135</v>
      </c>
      <c r="D310" t="s">
        <v>13</v>
      </c>
      <c r="E310">
        <v>33</v>
      </c>
    </row>
    <row r="311" spans="1:5" x14ac:dyDescent="0.3">
      <c r="A311" t="s">
        <v>19</v>
      </c>
      <c r="B311">
        <v>122</v>
      </c>
      <c r="D311" t="s">
        <v>13</v>
      </c>
      <c r="E311">
        <v>1</v>
      </c>
    </row>
    <row r="312" spans="1:5" x14ac:dyDescent="0.3">
      <c r="A312" t="s">
        <v>19</v>
      </c>
      <c r="B312">
        <v>221</v>
      </c>
      <c r="D312" t="s">
        <v>13</v>
      </c>
      <c r="E312">
        <v>31</v>
      </c>
    </row>
    <row r="313" spans="1:5" x14ac:dyDescent="0.3">
      <c r="A313" t="s">
        <v>19</v>
      </c>
      <c r="B313">
        <v>126</v>
      </c>
      <c r="D313" t="s">
        <v>13</v>
      </c>
      <c r="E313">
        <v>35</v>
      </c>
    </row>
    <row r="314" spans="1:5" x14ac:dyDescent="0.3">
      <c r="A314" t="s">
        <v>19</v>
      </c>
      <c r="B314">
        <v>1022</v>
      </c>
      <c r="D314" t="s">
        <v>13</v>
      </c>
      <c r="E314">
        <v>63</v>
      </c>
    </row>
    <row r="315" spans="1:5" x14ac:dyDescent="0.3">
      <c r="A315" t="s">
        <v>19</v>
      </c>
      <c r="B315">
        <v>3177</v>
      </c>
      <c r="D315" t="s">
        <v>13</v>
      </c>
      <c r="E315">
        <v>526</v>
      </c>
    </row>
    <row r="316" spans="1:5" x14ac:dyDescent="0.3">
      <c r="A316" t="s">
        <v>19</v>
      </c>
      <c r="B316">
        <v>198</v>
      </c>
      <c r="D316" t="s">
        <v>13</v>
      </c>
      <c r="E316">
        <v>121</v>
      </c>
    </row>
    <row r="317" spans="1:5" x14ac:dyDescent="0.3">
      <c r="A317" t="s">
        <v>19</v>
      </c>
      <c r="B317">
        <v>85</v>
      </c>
      <c r="D317" t="s">
        <v>13</v>
      </c>
      <c r="E317">
        <v>67</v>
      </c>
    </row>
    <row r="318" spans="1:5" x14ac:dyDescent="0.3">
      <c r="A318" t="s">
        <v>19</v>
      </c>
      <c r="B318">
        <v>3596</v>
      </c>
      <c r="D318" t="s">
        <v>13</v>
      </c>
      <c r="E318">
        <v>57</v>
      </c>
    </row>
    <row r="319" spans="1:5" x14ac:dyDescent="0.3">
      <c r="A319" t="s">
        <v>19</v>
      </c>
      <c r="B319">
        <v>244</v>
      </c>
      <c r="D319" t="s">
        <v>13</v>
      </c>
      <c r="E319">
        <v>1229</v>
      </c>
    </row>
    <row r="320" spans="1:5" x14ac:dyDescent="0.3">
      <c r="A320" t="s">
        <v>19</v>
      </c>
      <c r="B320">
        <v>5180</v>
      </c>
      <c r="D320" t="s">
        <v>13</v>
      </c>
      <c r="E320">
        <v>12</v>
      </c>
    </row>
    <row r="321" spans="1:5" x14ac:dyDescent="0.3">
      <c r="A321" t="s">
        <v>19</v>
      </c>
      <c r="B321">
        <v>589</v>
      </c>
      <c r="D321" t="s">
        <v>13</v>
      </c>
      <c r="E321">
        <v>452</v>
      </c>
    </row>
    <row r="322" spans="1:5" x14ac:dyDescent="0.3">
      <c r="A322" t="s">
        <v>19</v>
      </c>
      <c r="B322">
        <v>2725</v>
      </c>
      <c r="D322" t="s">
        <v>13</v>
      </c>
      <c r="E322">
        <v>1886</v>
      </c>
    </row>
    <row r="323" spans="1:5" x14ac:dyDescent="0.3">
      <c r="A323" t="s">
        <v>19</v>
      </c>
      <c r="B323">
        <v>300</v>
      </c>
      <c r="D323" t="s">
        <v>13</v>
      </c>
      <c r="E323">
        <v>1825</v>
      </c>
    </row>
    <row r="324" spans="1:5" x14ac:dyDescent="0.3">
      <c r="A324" t="s">
        <v>19</v>
      </c>
      <c r="B324">
        <v>144</v>
      </c>
      <c r="D324" t="s">
        <v>13</v>
      </c>
      <c r="E324">
        <v>31</v>
      </c>
    </row>
    <row r="325" spans="1:5" x14ac:dyDescent="0.3">
      <c r="A325" t="s">
        <v>19</v>
      </c>
      <c r="B325">
        <v>87</v>
      </c>
      <c r="D325" t="s">
        <v>13</v>
      </c>
      <c r="E325">
        <v>107</v>
      </c>
    </row>
    <row r="326" spans="1:5" x14ac:dyDescent="0.3">
      <c r="A326" t="s">
        <v>19</v>
      </c>
      <c r="B326">
        <v>3116</v>
      </c>
      <c r="D326" t="s">
        <v>13</v>
      </c>
      <c r="E326">
        <v>27</v>
      </c>
    </row>
    <row r="327" spans="1:5" x14ac:dyDescent="0.3">
      <c r="A327" t="s">
        <v>19</v>
      </c>
      <c r="B327">
        <v>909</v>
      </c>
      <c r="D327" t="s">
        <v>13</v>
      </c>
      <c r="E327">
        <v>1221</v>
      </c>
    </row>
    <row r="328" spans="1:5" x14ac:dyDescent="0.3">
      <c r="A328" t="s">
        <v>19</v>
      </c>
      <c r="B328">
        <v>1613</v>
      </c>
      <c r="D328" t="s">
        <v>13</v>
      </c>
      <c r="E328">
        <v>1</v>
      </c>
    </row>
    <row r="329" spans="1:5" x14ac:dyDescent="0.3">
      <c r="A329" t="s">
        <v>19</v>
      </c>
      <c r="B329">
        <v>136</v>
      </c>
      <c r="D329" t="s">
        <v>13</v>
      </c>
      <c r="E329">
        <v>16</v>
      </c>
    </row>
    <row r="330" spans="1:5" x14ac:dyDescent="0.3">
      <c r="A330" t="s">
        <v>19</v>
      </c>
      <c r="B330">
        <v>130</v>
      </c>
      <c r="D330" t="s">
        <v>13</v>
      </c>
      <c r="E330">
        <v>41</v>
      </c>
    </row>
    <row r="331" spans="1:5" x14ac:dyDescent="0.3">
      <c r="A331" t="s">
        <v>19</v>
      </c>
      <c r="B331">
        <v>102</v>
      </c>
      <c r="D331" t="s">
        <v>13</v>
      </c>
      <c r="E331">
        <v>523</v>
      </c>
    </row>
    <row r="332" spans="1:5" x14ac:dyDescent="0.3">
      <c r="A332" t="s">
        <v>19</v>
      </c>
      <c r="B332">
        <v>4006</v>
      </c>
      <c r="D332" t="s">
        <v>13</v>
      </c>
      <c r="E332">
        <v>141</v>
      </c>
    </row>
    <row r="333" spans="1:5" x14ac:dyDescent="0.3">
      <c r="A333" t="s">
        <v>19</v>
      </c>
      <c r="B333">
        <v>1629</v>
      </c>
      <c r="D333" t="s">
        <v>13</v>
      </c>
      <c r="E333">
        <v>52</v>
      </c>
    </row>
    <row r="334" spans="1:5" x14ac:dyDescent="0.3">
      <c r="A334" t="s">
        <v>19</v>
      </c>
      <c r="B334">
        <v>2188</v>
      </c>
      <c r="D334" t="s">
        <v>13</v>
      </c>
      <c r="E334">
        <v>225</v>
      </c>
    </row>
    <row r="335" spans="1:5" x14ac:dyDescent="0.3">
      <c r="A335" t="s">
        <v>19</v>
      </c>
      <c r="B335">
        <v>2409</v>
      </c>
      <c r="D335" t="s">
        <v>13</v>
      </c>
      <c r="E335">
        <v>38</v>
      </c>
    </row>
    <row r="336" spans="1:5" x14ac:dyDescent="0.3">
      <c r="A336" t="s">
        <v>19</v>
      </c>
      <c r="B336">
        <v>194</v>
      </c>
      <c r="D336" t="s">
        <v>13</v>
      </c>
      <c r="E336">
        <v>15</v>
      </c>
    </row>
    <row r="337" spans="1:5" x14ac:dyDescent="0.3">
      <c r="A337" t="s">
        <v>19</v>
      </c>
      <c r="B337">
        <v>1140</v>
      </c>
      <c r="D337" t="s">
        <v>13</v>
      </c>
      <c r="E337">
        <v>37</v>
      </c>
    </row>
    <row r="338" spans="1:5" x14ac:dyDescent="0.3">
      <c r="A338" t="s">
        <v>19</v>
      </c>
      <c r="B338">
        <v>102</v>
      </c>
      <c r="D338" t="s">
        <v>13</v>
      </c>
      <c r="E338">
        <v>112</v>
      </c>
    </row>
    <row r="339" spans="1:5" x14ac:dyDescent="0.3">
      <c r="A339" t="s">
        <v>19</v>
      </c>
      <c r="B339">
        <v>2857</v>
      </c>
      <c r="D339" t="s">
        <v>13</v>
      </c>
      <c r="E339">
        <v>21</v>
      </c>
    </row>
    <row r="340" spans="1:5" x14ac:dyDescent="0.3">
      <c r="A340" t="s">
        <v>19</v>
      </c>
      <c r="B340">
        <v>107</v>
      </c>
      <c r="D340" t="s">
        <v>13</v>
      </c>
      <c r="E340">
        <v>67</v>
      </c>
    </row>
    <row r="341" spans="1:5" x14ac:dyDescent="0.3">
      <c r="A341" t="s">
        <v>19</v>
      </c>
      <c r="B341">
        <v>160</v>
      </c>
      <c r="D341" t="s">
        <v>13</v>
      </c>
      <c r="E341">
        <v>78</v>
      </c>
    </row>
    <row r="342" spans="1:5" x14ac:dyDescent="0.3">
      <c r="A342" t="s">
        <v>19</v>
      </c>
      <c r="B342">
        <v>2230</v>
      </c>
      <c r="D342" t="s">
        <v>13</v>
      </c>
      <c r="E342">
        <v>67</v>
      </c>
    </row>
    <row r="343" spans="1:5" x14ac:dyDescent="0.3">
      <c r="A343" t="s">
        <v>19</v>
      </c>
      <c r="B343">
        <v>316</v>
      </c>
      <c r="D343" t="s">
        <v>13</v>
      </c>
      <c r="E343">
        <v>263</v>
      </c>
    </row>
    <row r="344" spans="1:5" x14ac:dyDescent="0.3">
      <c r="A344" t="s">
        <v>19</v>
      </c>
      <c r="B344">
        <v>117</v>
      </c>
      <c r="D344" t="s">
        <v>13</v>
      </c>
      <c r="E344">
        <v>1691</v>
      </c>
    </row>
    <row r="345" spans="1:5" x14ac:dyDescent="0.3">
      <c r="A345" t="s">
        <v>19</v>
      </c>
      <c r="B345">
        <v>6406</v>
      </c>
      <c r="D345" t="s">
        <v>13</v>
      </c>
      <c r="E345">
        <v>181</v>
      </c>
    </row>
    <row r="346" spans="1:5" x14ac:dyDescent="0.3">
      <c r="A346" t="s">
        <v>19</v>
      </c>
      <c r="B346">
        <v>192</v>
      </c>
      <c r="D346" t="s">
        <v>13</v>
      </c>
      <c r="E346">
        <v>13</v>
      </c>
    </row>
    <row r="347" spans="1:5" x14ac:dyDescent="0.3">
      <c r="A347" t="s">
        <v>19</v>
      </c>
      <c r="B347">
        <v>26</v>
      </c>
      <c r="D347" t="s">
        <v>13</v>
      </c>
      <c r="E347">
        <v>1</v>
      </c>
    </row>
    <row r="348" spans="1:5" x14ac:dyDescent="0.3">
      <c r="A348" t="s">
        <v>19</v>
      </c>
      <c r="B348">
        <v>723</v>
      </c>
      <c r="D348" t="s">
        <v>13</v>
      </c>
      <c r="E348">
        <v>21</v>
      </c>
    </row>
    <row r="349" spans="1:5" x14ac:dyDescent="0.3">
      <c r="A349" t="s">
        <v>19</v>
      </c>
      <c r="B349">
        <v>170</v>
      </c>
      <c r="D349" t="s">
        <v>13</v>
      </c>
      <c r="E349">
        <v>830</v>
      </c>
    </row>
    <row r="350" spans="1:5" x14ac:dyDescent="0.3">
      <c r="A350" t="s">
        <v>19</v>
      </c>
      <c r="B350">
        <v>238</v>
      </c>
      <c r="D350" t="s">
        <v>13</v>
      </c>
      <c r="E350">
        <v>130</v>
      </c>
    </row>
    <row r="351" spans="1:5" x14ac:dyDescent="0.3">
      <c r="A351" t="s">
        <v>19</v>
      </c>
      <c r="B351">
        <v>55</v>
      </c>
      <c r="D351" t="s">
        <v>13</v>
      </c>
      <c r="E351">
        <v>55</v>
      </c>
    </row>
    <row r="352" spans="1:5" x14ac:dyDescent="0.3">
      <c r="A352" t="s">
        <v>19</v>
      </c>
      <c r="B352">
        <v>128</v>
      </c>
      <c r="D352" t="s">
        <v>13</v>
      </c>
      <c r="E352">
        <v>114</v>
      </c>
    </row>
    <row r="353" spans="1:5" x14ac:dyDescent="0.3">
      <c r="A353" t="s">
        <v>19</v>
      </c>
      <c r="B353">
        <v>2144</v>
      </c>
      <c r="D353" t="s">
        <v>13</v>
      </c>
      <c r="E353">
        <v>594</v>
      </c>
    </row>
    <row r="354" spans="1:5" x14ac:dyDescent="0.3">
      <c r="A354" t="s">
        <v>19</v>
      </c>
      <c r="B354">
        <v>2693</v>
      </c>
      <c r="D354" t="s">
        <v>13</v>
      </c>
      <c r="E354">
        <v>24</v>
      </c>
    </row>
    <row r="355" spans="1:5" x14ac:dyDescent="0.3">
      <c r="A355" t="s">
        <v>19</v>
      </c>
      <c r="B355">
        <v>432</v>
      </c>
      <c r="D355" t="s">
        <v>13</v>
      </c>
      <c r="E355">
        <v>252</v>
      </c>
    </row>
    <row r="356" spans="1:5" x14ac:dyDescent="0.3">
      <c r="A356" t="s">
        <v>19</v>
      </c>
      <c r="B356">
        <v>189</v>
      </c>
      <c r="D356" t="s">
        <v>13</v>
      </c>
      <c r="E356">
        <v>67</v>
      </c>
    </row>
    <row r="357" spans="1:5" x14ac:dyDescent="0.3">
      <c r="A357" t="s">
        <v>19</v>
      </c>
      <c r="B357">
        <v>154</v>
      </c>
      <c r="D357" t="s">
        <v>13</v>
      </c>
      <c r="E357">
        <v>742</v>
      </c>
    </row>
    <row r="358" spans="1:5" x14ac:dyDescent="0.3">
      <c r="A358" t="s">
        <v>19</v>
      </c>
      <c r="B358">
        <v>96</v>
      </c>
      <c r="D358" t="s">
        <v>13</v>
      </c>
      <c r="E358">
        <v>75</v>
      </c>
    </row>
    <row r="359" spans="1:5" x14ac:dyDescent="0.3">
      <c r="A359" t="s">
        <v>19</v>
      </c>
      <c r="B359">
        <v>3063</v>
      </c>
      <c r="D359" t="s">
        <v>13</v>
      </c>
      <c r="E359">
        <v>4405</v>
      </c>
    </row>
    <row r="360" spans="1:5" x14ac:dyDescent="0.3">
      <c r="A360" t="s">
        <v>19</v>
      </c>
      <c r="B360">
        <v>2266</v>
      </c>
      <c r="D360" t="s">
        <v>13</v>
      </c>
      <c r="E360">
        <v>92</v>
      </c>
    </row>
    <row r="361" spans="1:5" x14ac:dyDescent="0.3">
      <c r="A361" t="s">
        <v>19</v>
      </c>
      <c r="B361">
        <v>194</v>
      </c>
      <c r="D361" t="s">
        <v>13</v>
      </c>
      <c r="E361">
        <v>64</v>
      </c>
    </row>
    <row r="362" spans="1:5" x14ac:dyDescent="0.3">
      <c r="A362" t="s">
        <v>19</v>
      </c>
      <c r="B362">
        <v>129</v>
      </c>
      <c r="D362" t="s">
        <v>13</v>
      </c>
      <c r="E362">
        <v>64</v>
      </c>
    </row>
    <row r="363" spans="1:5" x14ac:dyDescent="0.3">
      <c r="A363" t="s">
        <v>19</v>
      </c>
      <c r="B363">
        <v>375</v>
      </c>
      <c r="D363" t="s">
        <v>13</v>
      </c>
      <c r="E363">
        <v>842</v>
      </c>
    </row>
    <row r="364" spans="1:5" x14ac:dyDescent="0.3">
      <c r="A364" t="s">
        <v>19</v>
      </c>
      <c r="B364">
        <v>409</v>
      </c>
      <c r="D364" t="s">
        <v>13</v>
      </c>
      <c r="E364">
        <v>112</v>
      </c>
    </row>
    <row r="365" spans="1:5" x14ac:dyDescent="0.3">
      <c r="A365" t="s">
        <v>19</v>
      </c>
      <c r="B365">
        <v>234</v>
      </c>
      <c r="D365" t="s">
        <v>13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conditionalFormatting sqref="A1:B1048141">
    <cfRule type="containsText" dxfId="7" priority="6" operator="containsText" text="canceled">
      <formula>NOT(ISERROR(SEARCH("canceled",A1)))</formula>
    </cfRule>
    <cfRule type="containsText" dxfId="6" priority="7" operator="containsText" text="live">
      <formula>NOT(ISERROR(SEARCH("live",A1)))</formula>
    </cfRule>
    <cfRule type="containsText" dxfId="5" priority="8" operator="containsText" text="failed">
      <formula>NOT(ISERROR(SEARCH("failed",A1)))</formula>
    </cfRule>
  </conditionalFormatting>
  <conditionalFormatting sqref="A1:A1048141">
    <cfRule type="containsText" dxfId="4" priority="5" operator="containsText" text="successful">
      <formula>NOT(ISERROR(SEARCH("successful",A1)))</formula>
    </cfRule>
  </conditionalFormatting>
  <conditionalFormatting sqref="D2:E365">
    <cfRule type="containsText" dxfId="3" priority="2" operator="containsText" text="canceled">
      <formula>NOT(ISERROR(SEARCH("canceled",D2)))</formula>
    </cfRule>
    <cfRule type="containsText" dxfId="2" priority="3" operator="containsText" text="live">
      <formula>NOT(ISERROR(SEARCH("live",D2)))</formula>
    </cfRule>
    <cfRule type="containsText" dxfId="1" priority="4" operator="containsText" text="failed">
      <formula>NOT(ISERROR(SEARCH("failed",D2)))</formula>
    </cfRule>
  </conditionalFormatting>
  <conditionalFormatting sqref="D2:D365">
    <cfRule type="containsText" dxfId="0" priority="1" operator="containsText" text="successful">
      <formula>NOT(ISERROR(SEARCH("successful",D2)))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Sheet3</vt:lpstr>
      <vt:lpstr>Sheet5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Tim Matanick</cp:lastModifiedBy>
  <dcterms:created xsi:type="dcterms:W3CDTF">2021-09-29T18:52:28Z</dcterms:created>
  <dcterms:modified xsi:type="dcterms:W3CDTF">2023-02-21T21:38:22Z</dcterms:modified>
</cp:coreProperties>
</file>