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9.xml" ContentType="application/vnd.openxmlformats-officedocument.drawingml.chart+xml"/>
  <Override PartName="/xl/theme/themeOverride5.xml" ContentType="application/vnd.openxmlformats-officedocument.themeOverrid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1.xml" ContentType="application/vnd.openxmlformats-officedocument.drawingml.chart+xml"/>
  <Override PartName="/xl/theme/themeOverride6.xml" ContentType="application/vnd.openxmlformats-officedocument.themeOverride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13.xml" ContentType="application/vnd.openxmlformats-officedocument.drawingml.chart+xml"/>
  <Override PartName="/xl/theme/themeOverride7.xml" ContentType="application/vnd.openxmlformats-officedocument.themeOverride+xml"/>
  <Override PartName="/xl/charts/chart1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15.xml" ContentType="application/vnd.openxmlformats-officedocument.drawingml.chart+xml"/>
  <Override PartName="/xl/theme/themeOverride8.xml" ContentType="application/vnd.openxmlformats-officedocument.themeOverride+xml"/>
  <Override PartName="/xl/charts/chart1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17.xml" ContentType="application/vnd.openxmlformats-officedocument.drawingml.chart+xml"/>
  <Override PartName="/xl/theme/themeOverride9.xml" ContentType="application/vnd.openxmlformats-officedocument.themeOverride+xml"/>
  <Override PartName="/xl/charts/chart1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9.xml" ContentType="application/vnd.openxmlformats-officedocument.drawingml.chart+xml"/>
  <Override PartName="/xl/theme/themeOverride10.xml" ContentType="application/vnd.openxmlformats-officedocument.themeOverride+xml"/>
  <Override PartName="/xl/charts/chart2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21.xml" ContentType="application/vnd.openxmlformats-officedocument.drawingml.chart+xml"/>
  <Override PartName="/xl/theme/themeOverride11.xml" ContentType="application/vnd.openxmlformats-officedocument.themeOverride+xml"/>
  <Override PartName="/xl/charts/chart2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23.xml" ContentType="application/vnd.openxmlformats-officedocument.drawingml.chart+xml"/>
  <Override PartName="/xl/theme/themeOverride12.xml" ContentType="application/vnd.openxmlformats-officedocument.themeOverride+xml"/>
  <Override PartName="/xl/charts/chart2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98770c16403dd4/Finance/"/>
    </mc:Choice>
  </mc:AlternateContent>
  <xr:revisionPtr revIDLastSave="1453" documentId="8_{AF6FAB42-8AD0-5D43-ADBC-254D7804A374}" xr6:coauthVersionLast="47" xr6:coauthVersionMax="47" xr10:uidLastSave="{59CB3275-1321-EC4F-A3E4-6CDBE5E878DC}"/>
  <bookViews>
    <workbookView xWindow="0" yWindow="500" windowWidth="28800" windowHeight="15820" activeTab="12" xr2:uid="{BD79902D-7795-41F1-AC8D-C20F189976F2}"/>
  </bookViews>
  <sheets>
    <sheet name="January" sheetId="37" r:id="rId1"/>
    <sheet name="February" sheetId="38" r:id="rId2"/>
    <sheet name="March" sheetId="36" r:id="rId3"/>
    <sheet name="April" sheetId="40" r:id="rId4"/>
    <sheet name="May" sheetId="41" r:id="rId5"/>
    <sheet name="June" sheetId="47" r:id="rId6"/>
    <sheet name="July" sheetId="45" r:id="rId7"/>
    <sheet name="August" sheetId="46" r:id="rId8"/>
    <sheet name="September" sheetId="42" r:id="rId9"/>
    <sheet name="October" sheetId="43" r:id="rId10"/>
    <sheet name="November" sheetId="35" r:id="rId11"/>
    <sheet name="December" sheetId="39" r:id="rId12"/>
    <sheet name="Control" sheetId="31" r:id="rId13"/>
  </sheets>
  <definedNames>
    <definedName name="l">May!$B$150</definedName>
  </definedNames>
  <calcPr calcId="191029"/>
  <pivotCaches>
    <pivotCache cacheId="729" r:id="rId14"/>
    <pivotCache cacheId="730" r:id="rId15"/>
    <pivotCache cacheId="731" r:id="rId16"/>
    <pivotCache cacheId="732" r:id="rId17"/>
    <pivotCache cacheId="733" r:id="rId18"/>
    <pivotCache cacheId="734" r:id="rId19"/>
    <pivotCache cacheId="735" r:id="rId20"/>
    <pivotCache cacheId="736" r:id="rId21"/>
    <pivotCache cacheId="737" r:id="rId22"/>
    <pivotCache cacheId="738" r:id="rId23"/>
    <pivotCache cacheId="739" r:id="rId24"/>
    <pivotCache cacheId="740" r:id="rId2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39" l="1"/>
  <c r="D117" i="35"/>
  <c r="D142" i="43"/>
  <c r="D131" i="42"/>
  <c r="D75" i="46"/>
  <c r="D36" i="45"/>
  <c r="D125" i="47" l="1"/>
  <c r="D166" i="41"/>
  <c r="D139" i="40"/>
  <c r="D168" i="36"/>
  <c r="D97" i="38"/>
  <c r="D82" i="37"/>
</calcChain>
</file>

<file path=xl/sharedStrings.xml><?xml version="1.0" encoding="utf-8"?>
<sst xmlns="http://schemas.openxmlformats.org/spreadsheetml/2006/main" count="2814" uniqueCount="878">
  <si>
    <t>Cost</t>
  </si>
  <si>
    <t>Date</t>
  </si>
  <si>
    <t>Category</t>
  </si>
  <si>
    <t>Item</t>
  </si>
  <si>
    <t>Essential</t>
  </si>
  <si>
    <t>Alcohol</t>
  </si>
  <si>
    <t>Food</t>
  </si>
  <si>
    <t>One time</t>
  </si>
  <si>
    <t>Rent + utilities</t>
  </si>
  <si>
    <t>Transportation</t>
  </si>
  <si>
    <t>Categories</t>
  </si>
  <si>
    <t>Sum of Cost</t>
  </si>
  <si>
    <t>Grand Total</t>
  </si>
  <si>
    <t>Leisure</t>
  </si>
  <si>
    <t>`</t>
  </si>
  <si>
    <t>Pizza</t>
  </si>
  <si>
    <t>Toothpaste</t>
  </si>
  <si>
    <t>Meal deal</t>
  </si>
  <si>
    <t>Vodka</t>
  </si>
  <si>
    <t>Bus</t>
  </si>
  <si>
    <t>Shawarma</t>
  </si>
  <si>
    <t>Yogurt</t>
  </si>
  <si>
    <t>Onions</t>
  </si>
  <si>
    <t>Orange juice</t>
  </si>
  <si>
    <t>Tomatoes</t>
  </si>
  <si>
    <t>Grapes</t>
  </si>
  <si>
    <t>Parsley</t>
  </si>
  <si>
    <t>Potatoes</t>
  </si>
  <si>
    <t>Baby wipes</t>
  </si>
  <si>
    <t>Eggs</t>
  </si>
  <si>
    <t>Toilet paper</t>
  </si>
  <si>
    <t>Cereal</t>
  </si>
  <si>
    <t>Apple juice</t>
  </si>
  <si>
    <t>Boba tea</t>
  </si>
  <si>
    <t>Nando's</t>
  </si>
  <si>
    <t>Mozza</t>
  </si>
  <si>
    <t>Body wash</t>
  </si>
  <si>
    <t>Wikipedia</t>
  </si>
  <si>
    <t>Chicken fillets</t>
  </si>
  <si>
    <t>Jannettas</t>
  </si>
  <si>
    <t>Brewdog</t>
  </si>
  <si>
    <t>Pork loin steaks</t>
  </si>
  <si>
    <t>Brown onions</t>
  </si>
  <si>
    <t>Limes</t>
  </si>
  <si>
    <t>KFC</t>
  </si>
  <si>
    <t>M&amp;Ms</t>
  </si>
  <si>
    <t>Aldi</t>
  </si>
  <si>
    <t>Chicken Satay</t>
  </si>
  <si>
    <t>Meatballs</t>
  </si>
  <si>
    <t>Boiled eggs</t>
  </si>
  <si>
    <t>Sandwich</t>
  </si>
  <si>
    <t>2 x orange juice</t>
  </si>
  <si>
    <t>Chicken kievs</t>
  </si>
  <si>
    <t>Rent</t>
  </si>
  <si>
    <t>Coconut milk</t>
  </si>
  <si>
    <t>Pesto</t>
  </si>
  <si>
    <t>2 x black beans</t>
  </si>
  <si>
    <t>Rice pudding</t>
  </si>
  <si>
    <t>Olive oil</t>
  </si>
  <si>
    <t>Red pepper</t>
  </si>
  <si>
    <t>Tickets</t>
  </si>
  <si>
    <t>Large onions</t>
  </si>
  <si>
    <t>Basmati rice</t>
  </si>
  <si>
    <t>Soy sauce</t>
  </si>
  <si>
    <t>2 x garlic puree</t>
  </si>
  <si>
    <t>Passoa</t>
  </si>
  <si>
    <t>Southern fried chicken wrap</t>
  </si>
  <si>
    <t>Ham</t>
  </si>
  <si>
    <t>Peppers mixed</t>
  </si>
  <si>
    <t>Baking paper</t>
  </si>
  <si>
    <t>Natalia</t>
  </si>
  <si>
    <t>Shawarma house</t>
  </si>
  <si>
    <t>Blackhorn</t>
  </si>
  <si>
    <t>Kitchen towel</t>
  </si>
  <si>
    <t>Cash</t>
  </si>
  <si>
    <t>Education</t>
  </si>
  <si>
    <t>Diced beef</t>
  </si>
  <si>
    <t>Red onions</t>
  </si>
  <si>
    <t>Elias</t>
  </si>
  <si>
    <t>Basa fillets</t>
  </si>
  <si>
    <t>2 x baby wipes</t>
  </si>
  <si>
    <t>Apple &amp; strawberry</t>
  </si>
  <si>
    <t>Orange and mango juice</t>
  </si>
  <si>
    <t>Apple &amp; grape</t>
  </si>
  <si>
    <t>2 x tomatoes</t>
  </si>
  <si>
    <t>Oriental House</t>
  </si>
  <si>
    <t>Tesco</t>
  </si>
  <si>
    <t>Spotify</t>
  </si>
  <si>
    <t>Tuition</t>
  </si>
  <si>
    <t>3 x black beans</t>
  </si>
  <si>
    <t>McDonald's</t>
  </si>
  <si>
    <t>Greek yogurt</t>
  </si>
  <si>
    <t>Garlic</t>
  </si>
  <si>
    <t>Cherry tomatoes</t>
  </si>
  <si>
    <t>Wagamama</t>
  </si>
  <si>
    <t>Souvenirs</t>
  </si>
  <si>
    <t>Kitchen towels</t>
  </si>
  <si>
    <t>Beef mince</t>
  </si>
  <si>
    <t>Spaghetti</t>
  </si>
  <si>
    <t>Parmesan</t>
  </si>
  <si>
    <t>Toilet tissue</t>
  </si>
  <si>
    <t>Baby plum tomatoes</t>
  </si>
  <si>
    <t>Sunflower oil</t>
  </si>
  <si>
    <t>Wine</t>
  </si>
  <si>
    <t>Orange Juice</t>
  </si>
  <si>
    <t>Celine</t>
  </si>
  <si>
    <t>EE</t>
  </si>
  <si>
    <t>Bibis</t>
  </si>
  <si>
    <t>Wetherspoons</t>
  </si>
  <si>
    <t>Banana</t>
  </si>
  <si>
    <t>Union (drinks)</t>
  </si>
  <si>
    <t>Lilla</t>
  </si>
  <si>
    <t>Carrot &amp; houmous</t>
  </si>
  <si>
    <t>Union drinks</t>
  </si>
  <si>
    <t>Toasty shack</t>
  </si>
  <si>
    <t>Discount</t>
  </si>
  <si>
    <t>Medicine café</t>
  </si>
  <si>
    <t>Piccolo tomatoes</t>
  </si>
  <si>
    <t>Regal vine tomato</t>
  </si>
  <si>
    <t>Cornflakes</t>
  </si>
  <si>
    <t>Cyclepath</t>
  </si>
  <si>
    <t>Bibi's</t>
  </si>
  <si>
    <t>2 x conditioner</t>
  </si>
  <si>
    <t>3 x pot noodles</t>
  </si>
  <si>
    <t>Starbucks</t>
  </si>
  <si>
    <t>Train to Edi</t>
  </si>
  <si>
    <t>Burger</t>
  </si>
  <si>
    <t>2 x beef tomato</t>
  </si>
  <si>
    <t>Feta cheese</t>
  </si>
  <si>
    <t>2 x spaghetti</t>
  </si>
  <si>
    <t>Café in the square</t>
  </si>
  <si>
    <t>Prosecco</t>
  </si>
  <si>
    <t>Meatball marinara</t>
  </si>
  <si>
    <t>Egg protein pot</t>
  </si>
  <si>
    <t>Marshmallows</t>
  </si>
  <si>
    <t>Trainline</t>
  </si>
  <si>
    <t>Soy milk</t>
  </si>
  <si>
    <t>Cling film</t>
  </si>
  <si>
    <t>Victoria</t>
  </si>
  <si>
    <t>CombiniCo</t>
  </si>
  <si>
    <t>Life drawing</t>
  </si>
  <si>
    <t>Caramel macchiato</t>
  </si>
  <si>
    <t>Chicken sweet chili</t>
  </si>
  <si>
    <t>Strawberries</t>
  </si>
  <si>
    <t>Amazon Prime</t>
  </si>
  <si>
    <t>Minced beef</t>
  </si>
  <si>
    <t>German Doner Kebab</t>
  </si>
  <si>
    <t>Angela (Lilla's gift)</t>
  </si>
  <si>
    <t>Layered salad</t>
  </si>
  <si>
    <t>Oregano</t>
  </si>
  <si>
    <t>Magnets</t>
  </si>
  <si>
    <t>Mocha</t>
  </si>
  <si>
    <t>Evaporated milk</t>
  </si>
  <si>
    <t>Chilli powder</t>
  </si>
  <si>
    <t>4 x baking potatoes</t>
  </si>
  <si>
    <t>Bike lock</t>
  </si>
  <si>
    <t>Pasta wholewheat</t>
  </si>
  <si>
    <t>Maisha</t>
  </si>
  <si>
    <t>Smoked bacon</t>
  </si>
  <si>
    <t>Oat milk</t>
  </si>
  <si>
    <t>Hotel in Edinburgh</t>
  </si>
  <si>
    <t>Free range eggs</t>
  </si>
  <si>
    <t>Tanon</t>
  </si>
  <si>
    <t>Orange &amp; mango juice</t>
  </si>
  <si>
    <t>2 x beef mince</t>
  </si>
  <si>
    <t>5 x baking potatoes</t>
  </si>
  <si>
    <t>Prime</t>
  </si>
  <si>
    <t>Body Worlds</t>
  </si>
  <si>
    <t>ATM (euros)</t>
  </si>
  <si>
    <t>Souvenirs Amsterdam</t>
  </si>
  <si>
    <t>Train from Schiphol</t>
  </si>
  <si>
    <t>Breakfast Amsterdam</t>
  </si>
  <si>
    <t>Meal deal (physics café)</t>
  </si>
  <si>
    <t>Guardian</t>
  </si>
  <si>
    <t>KitKat</t>
  </si>
  <si>
    <t>Smoothie at sports hall</t>
  </si>
  <si>
    <t>Chocolate brownie bites</t>
  </si>
  <si>
    <t>Chocolate cornflake clusters</t>
  </si>
  <si>
    <t>Cinammon swirls</t>
  </si>
  <si>
    <t>Pineapple chunks</t>
  </si>
  <si>
    <t>Squeezy honey</t>
  </si>
  <si>
    <t>Club card deal</t>
  </si>
  <si>
    <t>Apple Pen</t>
  </si>
  <si>
    <t>iPad</t>
  </si>
  <si>
    <t>Chicken tikka sub</t>
  </si>
  <si>
    <t>Chicken nachos</t>
  </si>
  <si>
    <t>Cookie</t>
  </si>
  <si>
    <t>Brown thread</t>
  </si>
  <si>
    <t>Chickenless strips</t>
  </si>
  <si>
    <t>2 x soy milk</t>
  </si>
  <si>
    <t>Tomato passata</t>
  </si>
  <si>
    <t>Noodle stir fried</t>
  </si>
  <si>
    <t>3 x eggs sixpack</t>
  </si>
  <si>
    <t>Physics café (cookie)</t>
  </si>
  <si>
    <t>iPad case</t>
  </si>
  <si>
    <t>mj</t>
  </si>
  <si>
    <t>Goodnotes</t>
  </si>
  <si>
    <t>Clubcard</t>
  </si>
  <si>
    <t>Ferrero Rocher</t>
  </si>
  <si>
    <t>Luvians ice cream</t>
  </si>
  <si>
    <t>2 x bars porridge</t>
  </si>
  <si>
    <t>2 x lentils</t>
  </si>
  <si>
    <t>Apple crumble</t>
  </si>
  <si>
    <t>Halloumi cheese</t>
  </si>
  <si>
    <t>Mints</t>
  </si>
  <si>
    <t>Blueberry crumble</t>
  </si>
  <si>
    <t>Beef stirloin steak</t>
  </si>
  <si>
    <t>Parsley curly pot</t>
  </si>
  <si>
    <t>Bacon smoked twin</t>
  </si>
  <si>
    <t>2 x avocado</t>
  </si>
  <si>
    <t>Sunday Ceilidh</t>
  </si>
  <si>
    <t>Ubuntu launch</t>
  </si>
  <si>
    <t>Sandwich sausage bacon and egg</t>
  </si>
  <si>
    <t>2 x hand soap</t>
  </si>
  <si>
    <t>Kitchen rolls</t>
  </si>
  <si>
    <t>Dan (dance club tickets)</t>
  </si>
  <si>
    <t>Prawn cocktail crisps</t>
  </si>
  <si>
    <t>Cheese &amp; onion crisps</t>
  </si>
  <si>
    <t>Cider 4-pack</t>
  </si>
  <si>
    <t>Lager 6-pack</t>
  </si>
  <si>
    <t>Sugar syrup (Luvians)</t>
  </si>
  <si>
    <t>Fisher &amp; donaldson (donut)</t>
  </si>
  <si>
    <t>3 x hash browns</t>
  </si>
  <si>
    <t>2 x nuggets</t>
  </si>
  <si>
    <t>2 x ham cooked lean</t>
  </si>
  <si>
    <t>Chicken fillets (medium)</t>
  </si>
  <si>
    <t>Cheese sliced mat</t>
  </si>
  <si>
    <t>Chicken fillets (extra large)</t>
  </si>
  <si>
    <t>Morrisons (limes, napkins, cups, cake, bread)</t>
  </si>
  <si>
    <t>Meal deal + cookie (physics café)</t>
  </si>
  <si>
    <t>Avocado twin pack</t>
  </si>
  <si>
    <t>Extra large brown onions</t>
  </si>
  <si>
    <t>Peas</t>
  </si>
  <si>
    <t>Taco/kidney beans</t>
  </si>
  <si>
    <t>Paella/bravas</t>
  </si>
  <si>
    <t>Tanon with Natalia</t>
  </si>
  <si>
    <t>World War Z (for Natalia)</t>
  </si>
  <si>
    <t>Physoc CERN 2nd instalment</t>
  </si>
  <si>
    <t>Tickets for valentines fiesta</t>
  </si>
  <si>
    <t>Natalia Valentine's gift</t>
  </si>
  <si>
    <t>The Rule (wings with Dan)</t>
  </si>
  <si>
    <t>The Saint</t>
  </si>
  <si>
    <t>Train to Liverpool</t>
  </si>
  <si>
    <t>Bike rain cover</t>
  </si>
  <si>
    <t>Boteco do Brasil (drinks)</t>
  </si>
  <si>
    <t>Ahpab (Turkey)</t>
  </si>
  <si>
    <t>Nightbus Edi</t>
  </si>
  <si>
    <t>Boteco do Brasil (food with Natalia)</t>
  </si>
  <si>
    <t>Patatas bravas</t>
  </si>
  <si>
    <t>Chicken fillet</t>
  </si>
  <si>
    <t>Fanta (Spar)</t>
  </si>
  <si>
    <t>NPH (the Whale)</t>
  </si>
  <si>
    <t>Utilities (last 4 months)</t>
  </si>
  <si>
    <t>Limes (Gabriel's bday)</t>
  </si>
  <si>
    <t>Shisha</t>
  </si>
  <si>
    <t>Joaquin (PayPal)</t>
  </si>
  <si>
    <t>Indian restaurant</t>
  </si>
  <si>
    <t>Cocktail hotel</t>
  </si>
  <si>
    <t>Billard</t>
  </si>
  <si>
    <t>Kitchen roll</t>
  </si>
  <si>
    <t>Cheesy puffs</t>
  </si>
  <si>
    <t>Travel insurance</t>
  </si>
  <si>
    <t>Oppa (Natalia's birthday)</t>
  </si>
  <si>
    <t>Burger King</t>
  </si>
  <si>
    <t>Tesco Clubcard</t>
  </si>
  <si>
    <t>Little Ethiopia</t>
  </si>
  <si>
    <t>La Vouivre (restaurant)</t>
  </si>
  <si>
    <t>Ozde (last dinner)</t>
  </si>
  <si>
    <t>Geneva Hostel (beer)</t>
  </si>
  <si>
    <t>UBS cash</t>
  </si>
  <si>
    <t>Lidl (Geneva)</t>
  </si>
  <si>
    <t>Sagrada Familia</t>
  </si>
  <si>
    <t>Glasfuego</t>
  </si>
  <si>
    <t>Casa Vicens</t>
  </si>
  <si>
    <t>Hostel Glasgow</t>
  </si>
  <si>
    <t>Metro Barcelona</t>
  </si>
  <si>
    <t>Park Guell</t>
  </si>
  <si>
    <t>Andino restaurant</t>
  </si>
  <si>
    <t>Camilo</t>
  </si>
  <si>
    <t>Pizza + zumo</t>
  </si>
  <si>
    <t>Latin Palace Barcelona</t>
  </si>
  <si>
    <t>Lilla (Ozde's gift)</t>
  </si>
  <si>
    <t>Polleria</t>
  </si>
  <si>
    <t>Zumo de naranja</t>
  </si>
  <si>
    <t>Garden peas</t>
  </si>
  <si>
    <t>Rice</t>
  </si>
  <si>
    <t>Zumo de naranja + mollete</t>
  </si>
  <si>
    <t>Oil sunflower</t>
  </si>
  <si>
    <t>Gu chocolate and honeycomb</t>
  </si>
  <si>
    <t>6 apple pies pack</t>
  </si>
  <si>
    <t>8 vegan sausages</t>
  </si>
  <si>
    <t>Vegan minced meat</t>
  </si>
  <si>
    <t>Smoky ribs</t>
  </si>
  <si>
    <t>Vegan Southern fried chicken</t>
  </si>
  <si>
    <t>Manuel (Oriental House)</t>
  </si>
  <si>
    <t>Juice bursts</t>
  </si>
  <si>
    <t>Carrot &amp; hummus</t>
  </si>
  <si>
    <t>Bubble tea (Glasgow)</t>
  </si>
  <si>
    <t>2 x cheesy toasties</t>
  </si>
  <si>
    <t>Bisks wheats</t>
  </si>
  <si>
    <t>Raspberries</t>
  </si>
  <si>
    <t>Blueberries</t>
  </si>
  <si>
    <t>Broth mix</t>
  </si>
  <si>
    <t>Union drink</t>
  </si>
  <si>
    <t>Glitterball</t>
  </si>
  <si>
    <t>CombiniCo (chicken)</t>
  </si>
  <si>
    <t>StarBall tickets</t>
  </si>
  <si>
    <t>Ebay refund (iPad case)</t>
  </si>
  <si>
    <t>Laundry pods</t>
  </si>
  <si>
    <t>3 chamber sachets</t>
  </si>
  <si>
    <t>McDonald's (with Katie)</t>
  </si>
  <si>
    <t>Smoothie at sports centre</t>
  </si>
  <si>
    <t>Energise super smoothie</t>
  </si>
  <si>
    <t>Sausage bacon &amp; egg sandwich</t>
  </si>
  <si>
    <t>Pulled beef and cheese sandwich</t>
  </si>
  <si>
    <t>Carrot and houmous</t>
  </si>
  <si>
    <t>Blue spark super smoothie</t>
  </si>
  <si>
    <t>Danish selection pack</t>
  </si>
  <si>
    <t>Egg &amp; bacon sandwich</t>
  </si>
  <si>
    <t>Scotch egg</t>
  </si>
  <si>
    <t>Pulled beef &amp; cheese sandwic</t>
  </si>
  <si>
    <t>Apple &amp; strawberry snack</t>
  </si>
  <si>
    <t>Dish washer liquid</t>
  </si>
  <si>
    <t>3 x hummus crisps</t>
  </si>
  <si>
    <t>Vegan chicken strips</t>
  </si>
  <si>
    <t>Vegan burgers</t>
  </si>
  <si>
    <t>Natalia (spoil)</t>
  </si>
  <si>
    <t>Claws/puffs 10 pk</t>
  </si>
  <si>
    <t>Tortilla chips</t>
  </si>
  <si>
    <t>Smirnoff vodka</t>
  </si>
  <si>
    <t>2 x cocktail week ribbons</t>
  </si>
  <si>
    <t>Vegan meatballs</t>
  </si>
  <si>
    <t>Mini Danish selection</t>
  </si>
  <si>
    <t>Chicken satay snack</t>
  </si>
  <si>
    <t>Cocktail sausages</t>
  </si>
  <si>
    <t>Walkers salted crisps</t>
  </si>
  <si>
    <t>Walkers cheese &amp; onion</t>
  </si>
  <si>
    <t>NPH cinema (John Wick)</t>
  </si>
  <si>
    <t>Physics café</t>
  </si>
  <si>
    <t>Africa summit</t>
  </si>
  <si>
    <t>2 x juice apple + mango</t>
  </si>
  <si>
    <t>Blue spark smoothie</t>
  </si>
  <si>
    <t>Pi ball drinks (Lilla)</t>
  </si>
  <si>
    <t>Doritos (loaded pepperoni pizza)</t>
  </si>
  <si>
    <t>Sharing snack</t>
  </si>
  <si>
    <t>Blackberries</t>
  </si>
  <si>
    <t>2 x raspberries</t>
  </si>
  <si>
    <t>Sushi snacks</t>
  </si>
  <si>
    <t>Lamb leg steaks</t>
  </si>
  <si>
    <t>Chargers (ebay)</t>
  </si>
  <si>
    <t>Hot chocolate deluxe (w Medina)</t>
  </si>
  <si>
    <t>The rule (wings + cocktail)</t>
  </si>
  <si>
    <t>Jannettas gelateria</t>
  </si>
  <si>
    <t>Cod fillets</t>
  </si>
  <si>
    <t>Steak lorne</t>
  </si>
  <si>
    <t>Toilet tissue pack</t>
  </si>
  <si>
    <t>Blueberry muffin (physoc bake sale)</t>
  </si>
  <si>
    <t>Munch (breakfast)</t>
  </si>
  <si>
    <t>Iceberg lettuce</t>
  </si>
  <si>
    <t>Meat free burger</t>
  </si>
  <si>
    <t>Vegan hotdog</t>
  </si>
  <si>
    <t>Burrito/sub roll</t>
  </si>
  <si>
    <t>Honey</t>
  </si>
  <si>
    <t>Aerobus</t>
  </si>
  <si>
    <t>Bisks Wheats</t>
  </si>
  <si>
    <t>2 x garlic puree squeezy</t>
  </si>
  <si>
    <t>2 x blueberries</t>
  </si>
  <si>
    <t>Split peas</t>
  </si>
  <si>
    <t>Walkers sensations</t>
  </si>
  <si>
    <t>Lemsip</t>
  </si>
  <si>
    <t>No chicken kebab</t>
  </si>
  <si>
    <t>Rocca pizza</t>
  </si>
  <si>
    <t>Pizza takeaway</t>
  </si>
  <si>
    <t>Caramel cross buns</t>
  </si>
  <si>
    <t>Handwash</t>
  </si>
  <si>
    <t>Fuse (ticket)</t>
  </si>
  <si>
    <t>Donation Palestine</t>
  </si>
  <si>
    <t>Cromar's</t>
  </si>
  <si>
    <t>Nasal spray</t>
  </si>
  <si>
    <t>3 x blueberries</t>
  </si>
  <si>
    <t>3 x raspberries</t>
  </si>
  <si>
    <t>Coca Cola (Manuel)</t>
  </si>
  <si>
    <t>Boteco do Brasil</t>
  </si>
  <si>
    <t>Megabus</t>
  </si>
  <si>
    <t>Table salt</t>
  </si>
  <si>
    <t>Incontinence pads</t>
  </si>
  <si>
    <t>Eggs 6 pack</t>
  </si>
  <si>
    <t>Basil cut</t>
  </si>
  <si>
    <t>Semi skimmed milk</t>
  </si>
  <si>
    <t>Bread loaf</t>
  </si>
  <si>
    <t>2 x paracetamol</t>
  </si>
  <si>
    <t>2 x vegan kebab</t>
  </si>
  <si>
    <t>Candide (Waterstones)</t>
  </si>
  <si>
    <t>Ticket (Frenchsoc)</t>
  </si>
  <si>
    <t>Lorenzo (jumper)</t>
  </si>
  <si>
    <t>Big breakfast at Union</t>
  </si>
  <si>
    <t>The Rule (drinks)</t>
  </si>
  <si>
    <t>Kitchen foil</t>
  </si>
  <si>
    <t>Ultra normal size sanitary towels</t>
  </si>
  <si>
    <t>Sponge 6 pack</t>
  </si>
  <si>
    <t>Vegan mince</t>
  </si>
  <si>
    <t>Pork chipolatas</t>
  </si>
  <si>
    <t>Prawns tempura</t>
  </si>
  <si>
    <t>Flavoured chicken</t>
  </si>
  <si>
    <t>Dips</t>
  </si>
  <si>
    <t>Raspberry</t>
  </si>
  <si>
    <t>Chia seeds</t>
  </si>
  <si>
    <t>Café machu picchu</t>
  </si>
  <si>
    <t>Krispy Kreme</t>
  </si>
  <si>
    <t>Wings Wednesday (The Rule)</t>
  </si>
  <si>
    <t>Combini</t>
  </si>
  <si>
    <t>Kit Kats</t>
  </si>
  <si>
    <t>DUSA (mac&amp;cheese + hot chocolate)</t>
  </si>
  <si>
    <t>Boba time</t>
  </si>
  <si>
    <t>Ozde (boba)</t>
  </si>
  <si>
    <t>Lilla (boba)</t>
  </si>
  <si>
    <t>5 X baking potatoes</t>
  </si>
  <si>
    <t>Tomato whole peeled</t>
  </si>
  <si>
    <t>Frozen corn</t>
  </si>
  <si>
    <t>Carrots</t>
  </si>
  <si>
    <t>Cut parsley</t>
  </si>
  <si>
    <t>Vegetable oil</t>
  </si>
  <si>
    <t>Squeezy garlic</t>
  </si>
  <si>
    <t>Railcard deal</t>
  </si>
  <si>
    <t>2 x oat milk</t>
  </si>
  <si>
    <t>Steak thin cut</t>
  </si>
  <si>
    <t>Pret (green smoothie)</t>
  </si>
  <si>
    <t>Pret</t>
  </si>
  <si>
    <t>Homous &amp; carrot</t>
  </si>
  <si>
    <t>Mapel and pecan plait 2 pack</t>
  </si>
  <si>
    <t>Lemsip pills</t>
  </si>
  <si>
    <t>Lemsip powder</t>
  </si>
  <si>
    <t>Empire</t>
  </si>
  <si>
    <t>2 x turkey dinosaur nuggets</t>
  </si>
  <si>
    <t>Stefanoff</t>
  </si>
  <si>
    <t>Rosemary mixed spices</t>
  </si>
  <si>
    <t>Boneless ribs</t>
  </si>
  <si>
    <t>Beef steaks</t>
  </si>
  <si>
    <t>Egg</t>
  </si>
  <si>
    <t>Chicken &amp; sweet pepper poke</t>
  </si>
  <si>
    <t>Oat based vanilla macchiato</t>
  </si>
  <si>
    <t>Sausages and ketchup</t>
  </si>
  <si>
    <t>The Rule wings</t>
  </si>
  <si>
    <t>Cider six pack</t>
  </si>
  <si>
    <t>Vodka medium</t>
  </si>
  <si>
    <t>Opodo prime subscription</t>
  </si>
  <si>
    <t>Captain Morgan</t>
  </si>
  <si>
    <t>Birthday badge</t>
  </si>
  <si>
    <t>2 x John Frieda shampoo</t>
  </si>
  <si>
    <t>2 x John Frieda conditioner</t>
  </si>
  <si>
    <t>Veggie mince</t>
  </si>
  <si>
    <t>Condoms</t>
  </si>
  <si>
    <t>Rope</t>
  </si>
  <si>
    <t>Red polyester</t>
  </si>
  <si>
    <t>10 pack balloons</t>
  </si>
  <si>
    <t>Pumpkin seeds</t>
  </si>
  <si>
    <t>Wholefood seeds</t>
  </si>
  <si>
    <t>Rubber bands</t>
  </si>
  <si>
    <t>Nails</t>
  </si>
  <si>
    <t>Coca Cola Zero</t>
  </si>
  <si>
    <t>Crisps Thai sweet chili</t>
  </si>
  <si>
    <t>Deal</t>
  </si>
  <si>
    <t>Noodles chilli</t>
  </si>
  <si>
    <t>Carrot batons</t>
  </si>
  <si>
    <t>Chicken breasts</t>
  </si>
  <si>
    <t>Plant chicken</t>
  </si>
  <si>
    <t>2 x avocados</t>
  </si>
  <si>
    <t>Pot noodle doner kebab</t>
  </si>
  <si>
    <t>Buscopan</t>
  </si>
  <si>
    <t>NPH Guardians of the Galaxy</t>
  </si>
  <si>
    <t>NPH popcorn</t>
  </si>
  <si>
    <t>3 x powder mash</t>
  </si>
  <si>
    <t>Lemonade</t>
  </si>
  <si>
    <t>2 x 5 pack limes</t>
  </si>
  <si>
    <t>3 x bio liners</t>
  </si>
  <si>
    <t>Abernethy biscuits</t>
  </si>
  <si>
    <t>Watermelon</t>
  </si>
  <si>
    <t>Mixed grapes</t>
  </si>
  <si>
    <t>Tesco meal deal</t>
  </si>
  <si>
    <t>Hanam's</t>
  </si>
  <si>
    <t>Salad pack</t>
  </si>
  <si>
    <t>Mini brownies</t>
  </si>
  <si>
    <t>Maryland cookies</t>
  </si>
  <si>
    <t>Durex lube</t>
  </si>
  <si>
    <t>Salmon sushi pack</t>
  </si>
  <si>
    <t>Chicken &amp; bacon salad</t>
  </si>
  <si>
    <t>Borlotti beans</t>
  </si>
  <si>
    <t>Temu</t>
  </si>
  <si>
    <t>Med café sushi</t>
  </si>
  <si>
    <t>Dry ham cured</t>
  </si>
  <si>
    <t>Pork steaks</t>
  </si>
  <si>
    <t>Oppa</t>
  </si>
  <si>
    <t>Flight to Fiji</t>
  </si>
  <si>
    <t>Pitta bread</t>
  </si>
  <si>
    <t>Vegan cheese</t>
  </si>
  <si>
    <t>Lemon chicken</t>
  </si>
  <si>
    <t>Jannettas ice cream</t>
  </si>
  <si>
    <t>Med café (meal deal)</t>
  </si>
  <si>
    <t>Gilette</t>
  </si>
  <si>
    <t>Aldi (juice?)</t>
  </si>
  <si>
    <t>Chicken tikka balls</t>
  </si>
  <si>
    <t>Kit Kat 4 fingers</t>
  </si>
  <si>
    <t>Pitta bread 6 pk</t>
  </si>
  <si>
    <t>2 x chickpeas</t>
  </si>
  <si>
    <t>Lamb chops</t>
  </si>
  <si>
    <t>Steak burger</t>
  </si>
  <si>
    <t>Zizzle and ukulele (include Oz)</t>
  </si>
  <si>
    <t>Wings Wednesday</t>
  </si>
  <si>
    <t>Butter</t>
  </si>
  <si>
    <t>Halloumi</t>
  </si>
  <si>
    <t>Cream cheese</t>
  </si>
  <si>
    <t>Milano slices</t>
  </si>
  <si>
    <t>Chorizo slices</t>
  </si>
  <si>
    <t>NPH (the Little Mermaid + popcorn)</t>
  </si>
  <si>
    <t>Wee Mexico</t>
  </si>
  <si>
    <t>Rory</t>
  </si>
  <si>
    <t>Bacon lardons</t>
  </si>
  <si>
    <t>2 x eggs six pack</t>
  </si>
  <si>
    <t>Cake loaf</t>
  </si>
  <si>
    <t>Sliced mushrooms</t>
  </si>
  <si>
    <t>Toastie</t>
  </si>
  <si>
    <t>Seeded bread</t>
  </si>
  <si>
    <t>2 x pain au chocolat</t>
  </si>
  <si>
    <t>Broccoli</t>
  </si>
  <si>
    <t>Mail packaging</t>
  </si>
  <si>
    <t>Fanta 8 pack</t>
  </si>
  <si>
    <t>Mail</t>
  </si>
  <si>
    <t>NPH (ATSV)</t>
  </si>
  <si>
    <t>Popcorn</t>
  </si>
  <si>
    <t>2 x DBS</t>
  </si>
  <si>
    <t>Hummus chips</t>
  </si>
  <si>
    <t>Brioche buns</t>
  </si>
  <si>
    <t>Sandwich rolls</t>
  </si>
  <si>
    <t>Cinammon swirl</t>
  </si>
  <si>
    <t>14 pork sausages</t>
  </si>
  <si>
    <t>Minecraft</t>
  </si>
  <si>
    <t>2 x steak medallions</t>
  </si>
  <si>
    <t>Chipotle chicken</t>
  </si>
  <si>
    <t>Ground coffee</t>
  </si>
  <si>
    <t>Cheetos multipack</t>
  </si>
  <si>
    <t>3 x red onions</t>
  </si>
  <si>
    <t>2 x single bites</t>
  </si>
  <si>
    <t>Chunky kitkat</t>
  </si>
  <si>
    <t>Kitkat 7 pk</t>
  </si>
  <si>
    <t>2 x granola</t>
  </si>
  <si>
    <t>Pot noodle</t>
  </si>
  <si>
    <t>Big pot noodle</t>
  </si>
  <si>
    <t>2 x vegan burgers</t>
  </si>
  <si>
    <t>Claws/puffs</t>
  </si>
  <si>
    <t>Granola protein</t>
  </si>
  <si>
    <t>Choc chip cookies</t>
  </si>
  <si>
    <t>Med café (lunch)</t>
  </si>
  <si>
    <t>Amazon (boots + net + water bottle)</t>
  </si>
  <si>
    <t>Amazon prime</t>
  </si>
  <si>
    <t>Mozza (Josh)</t>
  </si>
  <si>
    <t>Ticket to Gradball (Edith)</t>
  </si>
  <si>
    <t>Bubble tea in Edi</t>
  </si>
  <si>
    <t>Diet zero coke</t>
  </si>
  <si>
    <t>Physics cafe (combini)</t>
  </si>
  <si>
    <t xml:space="preserve">Aldi </t>
  </si>
  <si>
    <t>Amazon (prime cancel)</t>
  </si>
  <si>
    <t>Pijamas</t>
  </si>
  <si>
    <t>Boots meal</t>
  </si>
  <si>
    <t>Chicken wrap</t>
  </si>
  <si>
    <t>Nikko (food)</t>
  </si>
  <si>
    <t>Tesco clubcard</t>
  </si>
  <si>
    <t>Heal physiotherapy</t>
  </si>
  <si>
    <t>Bus day pass + earlier mistake</t>
  </si>
  <si>
    <t>Vida (with Leena)</t>
  </si>
  <si>
    <t>Fresh orange juice</t>
  </si>
  <si>
    <t xml:space="preserve">Sandwich </t>
  </si>
  <si>
    <t>Bus day pass</t>
  </si>
  <si>
    <t>National Justice museum</t>
  </si>
  <si>
    <t>Plasters</t>
  </si>
  <si>
    <t xml:space="preserve">Multivitamin </t>
  </si>
  <si>
    <t>Sun screen</t>
  </si>
  <si>
    <t xml:space="preserve">Sri Lankan restaurant </t>
  </si>
  <si>
    <t xml:space="preserve">Sainsbury's meal deal </t>
  </si>
  <si>
    <t>Industrial museum</t>
  </si>
  <si>
    <t>Holland &amp; Barret (face products)</t>
  </si>
  <si>
    <t>BHF (shoes, trousers and T shirt)</t>
  </si>
  <si>
    <t>2x repellent</t>
  </si>
  <si>
    <t>2x feet scrub</t>
  </si>
  <si>
    <t>Meds (itch relief, congestion, diarrhoea, hydration)</t>
  </si>
  <si>
    <t>Fat hippo burgers</t>
  </si>
  <si>
    <t>Castle</t>
  </si>
  <si>
    <t>Night bus</t>
  </si>
  <si>
    <t>2x after eight chocolates</t>
  </si>
  <si>
    <t>6x Indo Mie</t>
  </si>
  <si>
    <t>Wollaton duck food</t>
  </si>
  <si>
    <t>Transport in London</t>
  </si>
  <si>
    <t>Costcutter (food for week in London: pasta, tuna, eggs, tomatoes, yogurt)</t>
  </si>
  <si>
    <t>Uber (morning and night)</t>
  </si>
  <si>
    <t>Charity shop clothes</t>
  </si>
  <si>
    <t>Smuggler's cove room booking</t>
  </si>
  <si>
    <t>Work gloves</t>
  </si>
  <si>
    <t>Marathon Ethiopian restaurant (Alex)</t>
  </si>
  <si>
    <t>Tierra Peru</t>
  </si>
  <si>
    <t>Southern Rail</t>
  </si>
  <si>
    <t>Elastic glue</t>
  </si>
  <si>
    <t xml:space="preserve">2x chunky KitKat </t>
  </si>
  <si>
    <t>Food in Camden</t>
  </si>
  <si>
    <t>Camden socks</t>
  </si>
  <si>
    <t xml:space="preserve">Drinks Camden </t>
  </si>
  <si>
    <t>Green Light Pharma (tape)</t>
  </si>
  <si>
    <t>Print</t>
  </si>
  <si>
    <t>Day Lewis Chemist (repellent and stuff)</t>
  </si>
  <si>
    <t>Rent + utilities (summative)</t>
  </si>
  <si>
    <t>Pasta</t>
  </si>
  <si>
    <t>Cash out Sigatoka</t>
  </si>
  <si>
    <t>Megabus (to Edinburgh)</t>
  </si>
  <si>
    <t>Cash out Singapore</t>
  </si>
  <si>
    <t>Spago</t>
  </si>
  <si>
    <t>Cash out Istanbul</t>
  </si>
  <si>
    <t>Istanbulkart</t>
  </si>
  <si>
    <t>Bazaar stuff</t>
  </si>
  <si>
    <t>Oppenheimer IMAX</t>
  </si>
  <si>
    <t>Korean chicken</t>
  </si>
  <si>
    <t>Transport for London</t>
  </si>
  <si>
    <t>Pizza pollo ad astra</t>
  </si>
  <si>
    <t>5 x bananas</t>
  </si>
  <si>
    <t>Blueberry yogurt</t>
  </si>
  <si>
    <t>Muesli</t>
  </si>
  <si>
    <t>Thai square</t>
  </si>
  <si>
    <t>Barbie</t>
  </si>
  <si>
    <t>Lasagna</t>
  </si>
  <si>
    <t>Shreyas</t>
  </si>
  <si>
    <t>Food at Borough Market</t>
  </si>
  <si>
    <t>Ham and cheddar sandwich</t>
  </si>
  <si>
    <t>Yasmin Persian restaurant</t>
  </si>
  <si>
    <t>Vanilla yogurt</t>
  </si>
  <si>
    <t>Brazilian restaurant (with Santi and Yasmin)</t>
  </si>
  <si>
    <t>Gemma gift</t>
  </si>
  <si>
    <t>Multivitamin juice</t>
  </si>
  <si>
    <t>Fruit box</t>
  </si>
  <si>
    <t>Cheddar and ham sandwich</t>
  </si>
  <si>
    <t>Chicken and bacon sandwich</t>
  </si>
  <si>
    <t>2 x meal deal</t>
  </si>
  <si>
    <t>Sweet chili chicken + rice</t>
  </si>
  <si>
    <t>Kebab shop near Yasmin's</t>
  </si>
  <si>
    <t>German Doner Kebab (Waverley)</t>
  </si>
  <si>
    <t>Train to Leuchars</t>
  </si>
  <si>
    <t>Bus to St Andrews</t>
  </si>
  <si>
    <t>Yasmin MacBook</t>
  </si>
  <si>
    <t>Rainbow gift bag</t>
  </si>
  <si>
    <t>Honey yogurt</t>
  </si>
  <si>
    <t>Crunchy nut granola</t>
  </si>
  <si>
    <t>2 x eggs</t>
  </si>
  <si>
    <t>Pasta salad</t>
  </si>
  <si>
    <t>Herbs &amp; spices</t>
  </si>
  <si>
    <t>2 x cheese puffs</t>
  </si>
  <si>
    <t>Fake fanta six pack</t>
  </si>
  <si>
    <t>Laidlaw</t>
  </si>
  <si>
    <t>LatinFLow ticket</t>
  </si>
  <si>
    <t>Frog hoodie</t>
  </si>
  <si>
    <t>Heal Physiotherapy</t>
  </si>
  <si>
    <t>GDK</t>
  </si>
  <si>
    <t>Temu order</t>
  </si>
  <si>
    <t>Rory (for drinks and pizza during PPT)</t>
  </si>
  <si>
    <t>PhySoc</t>
  </si>
  <si>
    <t>Ksoc Sunday food</t>
  </si>
  <si>
    <t>Aldi (ingredients for lomo saltado)</t>
  </si>
  <si>
    <t>Nikko (alcohol)</t>
  </si>
  <si>
    <t>Astrosoc</t>
  </si>
  <si>
    <t>6-pack dark fruit cider</t>
  </si>
  <si>
    <t>Mandarines</t>
  </si>
  <si>
    <t>6 x bananas</t>
  </si>
  <si>
    <t>Hydrating cream</t>
  </si>
  <si>
    <t>2 x handwash</t>
  </si>
  <si>
    <t>Paprika</t>
  </si>
  <si>
    <t>JF recovery shampoo</t>
  </si>
  <si>
    <t>Soy milk no sugar</t>
  </si>
  <si>
    <t>Simply granola</t>
  </si>
  <si>
    <t>Gruum order</t>
  </si>
  <si>
    <t>WHS folder</t>
  </si>
  <si>
    <t>Long vodka</t>
  </si>
  <si>
    <t>ME international (?)</t>
  </si>
  <si>
    <t>2 x pork loin steaks</t>
  </si>
  <si>
    <t>Fruit yogurt</t>
  </si>
  <si>
    <t>Decorated kitchen towels</t>
  </si>
  <si>
    <t>Apron</t>
  </si>
  <si>
    <t>File folders</t>
  </si>
  <si>
    <t>Napoli pannini</t>
  </si>
  <si>
    <t>Train to Edinburgh</t>
  </si>
  <si>
    <t>VFS fee</t>
  </si>
  <si>
    <t>Edi tram</t>
  </si>
  <si>
    <t>In the Heights</t>
  </si>
  <si>
    <t>Philly steak sub (Subway)</t>
  </si>
  <si>
    <t>LatinFlow (drinks)</t>
  </si>
  <si>
    <t>3 x Arctic caramel latte</t>
  </si>
  <si>
    <t>7 up</t>
  </si>
  <si>
    <t>Aikmans</t>
  </si>
  <si>
    <t>2 x blueberry pack</t>
  </si>
  <si>
    <t>Deep pan</t>
  </si>
  <si>
    <t>2 x granola protein</t>
  </si>
  <si>
    <t>SikhSoc ticket (did not go)</t>
  </si>
  <si>
    <t>2 x penne</t>
  </si>
  <si>
    <t>Bolognese sauce</t>
  </si>
  <si>
    <t>Large tomato vine</t>
  </si>
  <si>
    <t>Elias (DCA movie)</t>
  </si>
  <si>
    <t>Duolingo</t>
  </si>
  <si>
    <t>Tuxera (NTFS)</t>
  </si>
  <si>
    <t>Mozza with Katie</t>
  </si>
  <si>
    <t>Pablo at the Union</t>
  </si>
  <si>
    <t>Temu (mouse and speaker)</t>
  </si>
  <si>
    <t>The Rule (wings and chips)</t>
  </si>
  <si>
    <t>Refund for visa expenses</t>
  </si>
  <si>
    <t>Drink at Molly's</t>
  </si>
  <si>
    <t>Molly Malones</t>
  </si>
  <si>
    <t>Strawberry yogurt</t>
  </si>
  <si>
    <t>Greek honey yogurt</t>
  </si>
  <si>
    <t>Acne products</t>
  </si>
  <si>
    <t>FIXR MexSoc</t>
  </si>
  <si>
    <t>Doritos</t>
  </si>
  <si>
    <t>Cheese balls</t>
  </si>
  <si>
    <t>HK soc membership</t>
  </si>
  <si>
    <t>2 x yogurt</t>
  </si>
  <si>
    <t>The Bach (breakfast)</t>
  </si>
  <si>
    <t>Rent Gabriel</t>
  </si>
  <si>
    <t>Elias (Oriental House)</t>
  </si>
  <si>
    <t>MexSoc drinks</t>
  </si>
  <si>
    <t>Med café meal deal</t>
  </si>
  <si>
    <t>Whey Pat (ilinca)</t>
  </si>
  <si>
    <t>Barefoot Pinot Grigio</t>
  </si>
  <si>
    <t>Southern Fried Chicken Wrap</t>
  </si>
  <si>
    <t>Yogurt soya</t>
  </si>
  <si>
    <t>Beef burgers</t>
  </si>
  <si>
    <t>Salt</t>
  </si>
  <si>
    <t>Pasta sauce</t>
  </si>
  <si>
    <t>M&amp;M brownie</t>
  </si>
  <si>
    <t>Muesli swiss</t>
  </si>
  <si>
    <t>Armenia donation</t>
  </si>
  <si>
    <t>Federica's gift</t>
  </si>
  <si>
    <t>Sainsbury's meal deal</t>
  </si>
  <si>
    <t>Granola</t>
  </si>
  <si>
    <t>3 x Indo Mie noodles</t>
  </si>
  <si>
    <t>Robotics Society</t>
  </si>
  <si>
    <t>Vend</t>
  </si>
  <si>
    <t>NPH (the Creator)</t>
  </si>
  <si>
    <t>Caramel machiato Tesco</t>
  </si>
  <si>
    <t>Salsa shoes (Amazon)</t>
  </si>
  <si>
    <t>3 x beef mince</t>
  </si>
  <si>
    <t>Eggs 6pack</t>
  </si>
  <si>
    <t>2 x pot noodles beef &amp; tomato</t>
  </si>
  <si>
    <t>2 x Dove body wash</t>
  </si>
  <si>
    <t>2 x basil (Lilla)</t>
  </si>
  <si>
    <t>Jimador tequila</t>
  </si>
  <si>
    <t>3 x cardboard cups</t>
  </si>
  <si>
    <t>Shot glasses</t>
  </si>
  <si>
    <t>Argan oil shampoo</t>
  </si>
  <si>
    <t>4 x granola protein</t>
  </si>
  <si>
    <t>Antibacterial handwash</t>
  </si>
  <si>
    <t>Red wine merlot</t>
  </si>
  <si>
    <t>Lactase tablets</t>
  </si>
  <si>
    <t>2 x Cerave cleanser</t>
  </si>
  <si>
    <t>Argan oil 5n1</t>
  </si>
  <si>
    <t>White wine</t>
  </si>
  <si>
    <t>Halloween costume</t>
  </si>
  <si>
    <t>Apple music</t>
  </si>
  <si>
    <t>Cheese dabizas</t>
  </si>
  <si>
    <t>Chicken mini fillets</t>
  </si>
  <si>
    <t>Sandwich triple</t>
  </si>
  <si>
    <t>Chicken katsu wrap</t>
  </si>
  <si>
    <t>Latinflow</t>
  </si>
  <si>
    <t>Pub quiz drinks</t>
  </si>
  <si>
    <t>Latin Club</t>
  </si>
  <si>
    <t>Temple Bar drink</t>
  </si>
  <si>
    <t>Postcard</t>
  </si>
  <si>
    <t>Bowl at the airport</t>
  </si>
  <si>
    <t>Meat free chipolatas</t>
  </si>
  <si>
    <t>Latinflow (Gabriel)</t>
  </si>
  <si>
    <t>Tortilla</t>
  </si>
  <si>
    <t>2 x nose relief</t>
  </si>
  <si>
    <t>Tropicana juice</t>
  </si>
  <si>
    <t>Mango chunks</t>
  </si>
  <si>
    <t>3 x floss</t>
  </si>
  <si>
    <t>Rolls 6pk</t>
  </si>
  <si>
    <t>Wraps triple</t>
  </si>
  <si>
    <t>Reduction</t>
  </si>
  <si>
    <t>Oyster sauce</t>
  </si>
  <si>
    <t>Chestnut mushrooms</t>
  </si>
  <si>
    <t>Medicine café (meal deal)</t>
  </si>
  <si>
    <t>CK SPAS LTD</t>
  </si>
  <si>
    <t>Starbucks coffee</t>
  </si>
  <si>
    <t>Houmous</t>
  </si>
  <si>
    <t>Breaded cheese</t>
  </si>
  <si>
    <t>Apple pot</t>
  </si>
  <si>
    <t>Juice burst</t>
  </si>
  <si>
    <t xml:space="preserve">Meal deal </t>
  </si>
  <si>
    <t>Spokescycles</t>
  </si>
  <si>
    <t>Carrot &amp; humous</t>
  </si>
  <si>
    <t>Paella (premade)</t>
  </si>
  <si>
    <t>Wrap</t>
  </si>
  <si>
    <t>Carlota (taxi)</t>
  </si>
  <si>
    <t>Drinks (The Rule)</t>
  </si>
  <si>
    <t>Orange zero</t>
  </si>
  <si>
    <t>Steak bake</t>
  </si>
  <si>
    <t>4 baking potatoes</t>
  </si>
  <si>
    <t>2 x tupperware</t>
  </si>
  <si>
    <t>2 x kidney beans</t>
  </si>
  <si>
    <t>Pork loin</t>
  </si>
  <si>
    <t>Kevin (Gabriel's rent)</t>
  </si>
  <si>
    <t>Physics café (meal deal)</t>
  </si>
  <si>
    <t>4 x indo mie</t>
  </si>
  <si>
    <t>M&amp;Ms crunchy</t>
  </si>
  <si>
    <t>Coriander</t>
  </si>
  <si>
    <t>Basil</t>
  </si>
  <si>
    <t>Ground cumin</t>
  </si>
  <si>
    <t>Sushi</t>
  </si>
  <si>
    <t>Mint gums</t>
  </si>
  <si>
    <t>Pi ball tickets</t>
  </si>
  <si>
    <t>2 x toasties</t>
  </si>
  <si>
    <t>Chicken &amp; bacon wrap</t>
  </si>
  <si>
    <t>2 x orange zero pack</t>
  </si>
  <si>
    <t>Red wine (gift Sedef)</t>
  </si>
  <si>
    <t>Fatface (socks Elias' gift)</t>
  </si>
  <si>
    <t>Lilla/Gabriel</t>
  </si>
  <si>
    <t>Physics Café (meal deal)</t>
  </si>
  <si>
    <t>Med Café (meal deal)</t>
  </si>
  <si>
    <t>Sleeping tea</t>
  </si>
  <si>
    <t>Cheese mozarella</t>
  </si>
  <si>
    <t>Honey ham</t>
  </si>
  <si>
    <t>Red loose peppers</t>
  </si>
  <si>
    <t>PhySoc Christmas dinner ticket</t>
  </si>
  <si>
    <t>Card factory</t>
  </si>
  <si>
    <t>Oat barista 1L</t>
  </si>
  <si>
    <t>Cocoa powder</t>
  </si>
  <si>
    <t>Vanilla extract</t>
  </si>
  <si>
    <t>Asparagus tips</t>
  </si>
  <si>
    <t>Dark chocolate</t>
  </si>
  <si>
    <t>5 x granola protein</t>
  </si>
  <si>
    <t>Baguette</t>
  </si>
  <si>
    <t>Gammon joint</t>
  </si>
  <si>
    <t>Mozza pizza 7</t>
  </si>
  <si>
    <t>Amazon</t>
  </si>
  <si>
    <t>Gift Manuel</t>
  </si>
  <si>
    <t>Thai pop up (date)</t>
  </si>
  <si>
    <t>Gift Lilla</t>
  </si>
  <si>
    <t>2 x chicken kievs</t>
  </si>
  <si>
    <t>Cyclepath (tire and hose)</t>
  </si>
  <si>
    <t>Mairi (Thai pop up)</t>
  </si>
  <si>
    <t>Megabus (Edinburgh to London)</t>
  </si>
  <si>
    <t>Medicine Café (meal deal)</t>
  </si>
  <si>
    <t>Spaghetti carbonara</t>
  </si>
  <si>
    <t>Lemon curd yogurt</t>
  </si>
  <si>
    <t>Chicken tikka masala</t>
  </si>
  <si>
    <t>Thai green chicken curry</t>
  </si>
  <si>
    <t>Coca Cola</t>
  </si>
  <si>
    <t>Everyman cinema (Napoleon)</t>
  </si>
  <si>
    <t>Shoes</t>
  </si>
  <si>
    <t>The Peruvian (Xmas market)</t>
  </si>
  <si>
    <t>Amazon (whatever it is)</t>
  </si>
  <si>
    <t>Gift bag (hallmark)</t>
  </si>
  <si>
    <t>Gift bag (craft car)</t>
  </si>
  <si>
    <t>Gift bag (Elf)</t>
  </si>
  <si>
    <t>Gift (Yuri)</t>
  </si>
  <si>
    <t>Egg protein</t>
  </si>
  <si>
    <t>Spicy prawn dragon roll</t>
  </si>
  <si>
    <t>Cheese ball snacks</t>
  </si>
  <si>
    <t>Boots (hair and skin products)</t>
  </si>
  <si>
    <t>Waterstones</t>
  </si>
  <si>
    <t>Chicken, prawn and chorizo paella</t>
  </si>
  <si>
    <t>Chicken and bacon pasta</t>
  </si>
  <si>
    <t>The Rule</t>
  </si>
  <si>
    <t>Whey Pat</t>
  </si>
  <si>
    <t>2 x Physics café (meal deals)</t>
  </si>
  <si>
    <t>Tesco (food)</t>
  </si>
  <si>
    <t>Apple pen tips</t>
  </si>
  <si>
    <t>Sainsbury's (meal deal)</t>
  </si>
  <si>
    <t>Liquor at airport</t>
  </si>
  <si>
    <t>EDREAMS</t>
  </si>
  <si>
    <t>The Real Greek</t>
  </si>
  <si>
    <t>Cardtronics</t>
  </si>
  <si>
    <t>Headspace subscription (dumbass)</t>
  </si>
  <si>
    <t>Peru Ubers</t>
  </si>
  <si>
    <t>Hostel in London</t>
  </si>
  <si>
    <t>Edam cheese gouda</t>
  </si>
  <si>
    <t>Aid to Morocco and Lybia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</si>
</sst>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S/.&quot;* #,##0.00_-;\-&quot;S/.&quot;* #,##0.00_-;_-&quot;S/.&quot;* &quot;-&quot;??_-;_-@_-"/>
    <numFmt numFmtId="165" formatCode="_-[$£-809]* #,##0.00_-;\-[$£-809]* #,##0.00_-;_-[$£-809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D97FF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65" fontId="0" fillId="0" borderId="0" xfId="0" applyNumberFormat="1"/>
    <xf numFmtId="165" fontId="0" fillId="0" borderId="0" xfId="1" applyNumberFormat="1" applyFont="1" applyFill="1" applyBorder="1"/>
    <xf numFmtId="0" fontId="0" fillId="0" borderId="0" xfId="0" pivotButton="1"/>
    <xf numFmtId="0" fontId="0" fillId="10" borderId="0" xfId="0" applyFill="1"/>
    <xf numFmtId="165" fontId="0" fillId="9" borderId="2" xfId="1" applyNumberFormat="1" applyFont="1" applyFill="1" applyBorder="1" applyAlignment="1">
      <alignment horizontal="left" vertical="center"/>
    </xf>
    <xf numFmtId="165" fontId="0" fillId="9" borderId="1" xfId="1" applyNumberFormat="1" applyFont="1" applyFill="1" applyBorder="1" applyAlignment="1">
      <alignment horizontal="left" vertical="center"/>
    </xf>
    <xf numFmtId="165" fontId="0" fillId="0" borderId="0" xfId="1" applyNumberFormat="1" applyFont="1" applyFill="1"/>
    <xf numFmtId="0" fontId="3" fillId="0" borderId="0" xfId="0" applyFont="1"/>
    <xf numFmtId="14" fontId="0" fillId="0" borderId="0" xfId="0" applyNumberFormat="1"/>
    <xf numFmtId="0" fontId="0" fillId="11" borderId="0" xfId="0" applyFill="1"/>
    <xf numFmtId="0" fontId="0" fillId="0" borderId="0" xfId="0" applyAlignment="1">
      <alignment horizontal="right"/>
    </xf>
    <xf numFmtId="165" fontId="1" fillId="0" borderId="0" xfId="0" applyNumberFormat="1" applyFont="1"/>
    <xf numFmtId="0" fontId="2" fillId="8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267">
    <dxf>
      <font>
        <color theme="1"/>
      </font>
      <fill>
        <patternFill>
          <fgColor auto="1"/>
          <bgColor rgb="FFFD97FF"/>
        </patternFill>
      </fill>
    </dxf>
    <dxf>
      <font>
        <color theme="1"/>
      </font>
      <fill>
        <patternFill>
          <fgColor auto="1"/>
          <bgColor rgb="FF00B050"/>
        </patternFill>
      </fill>
    </dxf>
    <dxf>
      <font>
        <color theme="1"/>
      </font>
      <fill>
        <patternFill>
          <fgColor auto="1"/>
          <bgColor rgb="FFFF0000"/>
        </patternFill>
      </fill>
    </dxf>
    <dxf>
      <font>
        <color theme="1"/>
      </font>
      <fill>
        <patternFill>
          <fgColor auto="1"/>
          <bgColor theme="7" tint="0.39994506668294322"/>
        </patternFill>
      </fill>
    </dxf>
    <dxf>
      <font>
        <color theme="0"/>
      </font>
      <fill>
        <patternFill>
          <fgColor auto="1"/>
          <bgColor rgb="FF0070C0"/>
        </patternFill>
      </fill>
    </dxf>
    <dxf>
      <font>
        <color theme="0"/>
      </font>
      <fill>
        <patternFill>
          <fgColor auto="1"/>
          <bgColor theme="7" tint="-0.499984740745262"/>
        </patternFill>
      </fill>
    </dxf>
    <dxf>
      <font>
        <color theme="0"/>
      </font>
      <fill>
        <patternFill>
          <fgColor auto="1"/>
          <bgColor rgb="FF7030A0"/>
        </patternFill>
      </fill>
    </dxf>
    <dxf>
      <font>
        <color theme="0"/>
      </font>
      <fill>
        <patternFill>
          <fgColor auto="1"/>
          <bgColor theme="0" tint="-0.499984740745262"/>
        </patternFill>
      </fill>
    </dxf>
    <dxf>
      <font>
        <color theme="0"/>
      </font>
      <fill>
        <patternFill>
          <fgColor auto="1"/>
          <bgColor rgb="FF7030A0"/>
        </patternFill>
      </fill>
    </dxf>
    <dxf>
      <font>
        <color theme="0"/>
      </font>
      <fill>
        <patternFill>
          <fgColor auto="1"/>
          <bgColor theme="7" tint="-0.499984740745262"/>
        </patternFill>
      </fill>
    </dxf>
    <dxf>
      <font>
        <color theme="0"/>
      </font>
      <fill>
        <patternFill>
          <fgColor auto="1"/>
          <bgColor rgb="FF0070C0"/>
        </patternFill>
      </fill>
    </dxf>
    <dxf>
      <font>
        <color theme="1"/>
      </font>
      <fill>
        <patternFill>
          <fgColor auto="1"/>
          <bgColor theme="7" tint="0.39994506668294322"/>
        </patternFill>
      </fill>
    </dxf>
    <dxf>
      <font>
        <color theme="1"/>
      </font>
      <fill>
        <patternFill>
          <fgColor auto="1"/>
          <bgColor rgb="FFFF0000"/>
        </patternFill>
      </fill>
    </dxf>
    <dxf>
      <font>
        <color theme="1"/>
      </font>
      <fill>
        <patternFill>
          <fgColor auto="1"/>
          <bgColor rgb="FF00B050"/>
        </patternFill>
      </fill>
    </dxf>
    <dxf>
      <font>
        <color theme="1"/>
      </font>
      <fill>
        <patternFill>
          <fgColor auto="1"/>
          <bgColor rgb="FFFD97FF"/>
        </patternFill>
      </fill>
    </dxf>
    <dxf>
      <font>
        <color theme="0"/>
      </font>
      <fill>
        <patternFill>
          <fgColor auto="1"/>
          <bgColor theme="0" tint="-0.499984740745262"/>
        </patternFill>
      </fill>
    </dxf>
    <dxf>
      <font>
        <color theme="1"/>
      </font>
      <fill>
        <patternFill>
          <fgColor auto="1"/>
          <bgColor rgb="FFFD97FF"/>
        </patternFill>
      </fill>
    </dxf>
    <dxf>
      <font>
        <color theme="1"/>
      </font>
      <fill>
        <patternFill>
          <fgColor auto="1"/>
          <bgColor rgb="FF00B050"/>
        </patternFill>
      </fill>
    </dxf>
    <dxf>
      <font>
        <color theme="1"/>
      </font>
      <fill>
        <patternFill>
          <fgColor auto="1"/>
          <bgColor rgb="FFFF0000"/>
        </patternFill>
      </fill>
    </dxf>
    <dxf>
      <font>
        <color theme="1"/>
      </font>
      <fill>
        <patternFill>
          <fgColor auto="1"/>
          <bgColor theme="7" tint="0.39994506668294322"/>
        </patternFill>
      </fill>
    </dxf>
    <dxf>
      <font>
        <color theme="0"/>
      </font>
      <fill>
        <patternFill>
          <fgColor auto="1"/>
          <bgColor rgb="FF0070C0"/>
        </patternFill>
      </fill>
    </dxf>
    <dxf>
      <font>
        <color theme="0"/>
      </font>
      <fill>
        <patternFill>
          <fgColor auto="1"/>
          <bgColor theme="7" tint="-0.499984740745262"/>
        </patternFill>
      </fill>
    </dxf>
    <dxf>
      <font>
        <color theme="0"/>
      </font>
      <fill>
        <patternFill>
          <fgColor auto="1"/>
          <bgColor rgb="FF7030A0"/>
        </patternFill>
      </fill>
    </dxf>
    <dxf>
      <font>
        <color theme="0"/>
      </font>
      <fill>
        <patternFill>
          <fgColor auto="1"/>
          <bgColor theme="0" tint="-0.499984740745262"/>
        </patternFill>
      </fill>
    </dxf>
    <dxf>
      <font>
        <color theme="0"/>
      </font>
      <fill>
        <patternFill>
          <fgColor auto="1"/>
          <bgColor rgb="FF7030A0"/>
        </patternFill>
      </fill>
    </dxf>
    <dxf>
      <font>
        <color theme="0"/>
      </font>
      <fill>
        <patternFill>
          <fgColor auto="1"/>
          <bgColor theme="7" tint="-0.499984740745262"/>
        </patternFill>
      </fill>
    </dxf>
    <dxf>
      <font>
        <color theme="0"/>
      </font>
      <fill>
        <patternFill>
          <fgColor auto="1"/>
          <bgColor rgb="FF0070C0"/>
        </patternFill>
      </fill>
    </dxf>
    <dxf>
      <font>
        <color theme="1"/>
      </font>
      <fill>
        <patternFill>
          <fgColor auto="1"/>
          <bgColor theme="7" tint="0.39994506668294322"/>
        </patternFill>
      </fill>
    </dxf>
    <dxf>
      <font>
        <color theme="1"/>
      </font>
      <fill>
        <patternFill>
          <fgColor auto="1"/>
          <bgColor rgb="FFFF0000"/>
        </patternFill>
      </fill>
    </dxf>
    <dxf>
      <font>
        <color theme="1"/>
      </font>
      <fill>
        <patternFill>
          <fgColor auto="1"/>
          <bgColor rgb="FF00B050"/>
        </patternFill>
      </fill>
    </dxf>
    <dxf>
      <font>
        <color theme="1"/>
      </font>
      <fill>
        <patternFill>
          <fgColor auto="1"/>
          <bgColor rgb="FFFD97FF"/>
        </patternFill>
      </fill>
    </dxf>
    <dxf>
      <font>
        <color theme="0"/>
      </font>
      <fill>
        <patternFill>
          <fgColor auto="1"/>
          <bgColor theme="0" tint="-0.499984740745262"/>
        </patternFill>
      </fill>
    </dxf>
    <dxf>
      <font>
        <color theme="1"/>
      </font>
      <fill>
        <patternFill>
          <fgColor auto="1"/>
          <bgColor rgb="FFFD97FF"/>
        </patternFill>
      </fill>
    </dxf>
    <dxf>
      <font>
        <color theme="1"/>
      </font>
      <fill>
        <patternFill>
          <fgColor auto="1"/>
          <bgColor rgb="FF00B050"/>
        </patternFill>
      </fill>
    </dxf>
    <dxf>
      <font>
        <color theme="1"/>
      </font>
      <fill>
        <patternFill>
          <fgColor auto="1"/>
          <bgColor rgb="FFFF0000"/>
        </patternFill>
      </fill>
    </dxf>
    <dxf>
      <font>
        <color theme="1"/>
      </font>
      <fill>
        <patternFill>
          <fgColor auto="1"/>
          <bgColor theme="7" tint="0.39994506668294322"/>
        </patternFill>
      </fill>
    </dxf>
    <dxf>
      <font>
        <color theme="0"/>
      </font>
      <fill>
        <patternFill>
          <fgColor auto="1"/>
          <bgColor rgb="FF0070C0"/>
        </patternFill>
      </fill>
    </dxf>
    <dxf>
      <font>
        <color theme="0"/>
      </font>
      <fill>
        <patternFill>
          <fgColor auto="1"/>
          <bgColor theme="7" tint="-0.499984740745262"/>
        </patternFill>
      </fill>
    </dxf>
    <dxf>
      <font>
        <color theme="0"/>
      </font>
      <fill>
        <patternFill>
          <fgColor auto="1"/>
          <bgColor rgb="FF7030A0"/>
        </patternFill>
      </fill>
    </dxf>
    <dxf>
      <font>
        <color theme="0"/>
      </font>
      <fill>
        <patternFill>
          <fgColor auto="1"/>
          <bgColor theme="0" tint="-0.499984740745262"/>
        </patternFill>
      </fill>
    </dxf>
    <dxf>
      <font>
        <color theme="0"/>
      </font>
      <fill>
        <patternFill>
          <fgColor auto="1"/>
          <bgColor rgb="FF7030A0"/>
        </patternFill>
      </fill>
    </dxf>
    <dxf>
      <font>
        <color theme="0"/>
      </font>
      <fill>
        <patternFill>
          <fgColor auto="1"/>
          <bgColor theme="7" tint="-0.499984740745262"/>
        </patternFill>
      </fill>
    </dxf>
    <dxf>
      <font>
        <color theme="0"/>
      </font>
      <fill>
        <patternFill>
          <fgColor auto="1"/>
          <bgColor rgb="FF0070C0"/>
        </patternFill>
      </fill>
    </dxf>
    <dxf>
      <font>
        <color theme="1"/>
      </font>
      <fill>
        <patternFill>
          <fgColor auto="1"/>
          <bgColor theme="7" tint="0.39994506668294322"/>
        </patternFill>
      </fill>
    </dxf>
    <dxf>
      <font>
        <color theme="1"/>
      </font>
      <fill>
        <patternFill>
          <fgColor auto="1"/>
          <bgColor rgb="FFFF0000"/>
        </patternFill>
      </fill>
    </dxf>
    <dxf>
      <font>
        <color theme="1"/>
      </font>
      <fill>
        <patternFill>
          <fgColor auto="1"/>
          <bgColor rgb="FF00B050"/>
        </patternFill>
      </fill>
    </dxf>
    <dxf>
      <font>
        <color theme="1"/>
      </font>
      <fill>
        <patternFill>
          <fgColor auto="1"/>
          <bgColor rgb="FFFD97FF"/>
        </patternFill>
      </fill>
    </dxf>
    <dxf>
      <font>
        <color theme="0"/>
      </font>
      <fill>
        <patternFill>
          <fgColor auto="1"/>
          <bgColor theme="0" tint="-0.499984740745262"/>
        </patternFill>
      </fill>
    </dxf>
    <dxf>
      <font>
        <color theme="1"/>
      </font>
      <fill>
        <patternFill>
          <fgColor auto="1"/>
          <bgColor rgb="FFFD97FF"/>
        </patternFill>
      </fill>
    </dxf>
    <dxf>
      <font>
        <color theme="1"/>
      </font>
      <fill>
        <patternFill>
          <fgColor auto="1"/>
          <bgColor rgb="FF00B050"/>
        </patternFill>
      </fill>
    </dxf>
    <dxf>
      <font>
        <color theme="1"/>
      </font>
      <fill>
        <patternFill>
          <fgColor auto="1"/>
          <bgColor rgb="FFFF0000"/>
        </patternFill>
      </fill>
    </dxf>
    <dxf>
      <font>
        <color theme="1"/>
      </font>
      <fill>
        <patternFill>
          <fgColor auto="1"/>
          <bgColor theme="7" tint="0.39994506668294322"/>
        </patternFill>
      </fill>
    </dxf>
    <dxf>
      <font>
        <color theme="0"/>
      </font>
      <fill>
        <patternFill>
          <fgColor auto="1"/>
          <bgColor rgb="FF0070C0"/>
        </patternFill>
      </fill>
    </dxf>
    <dxf>
      <font>
        <color theme="0"/>
      </font>
      <fill>
        <patternFill>
          <fgColor auto="1"/>
          <bgColor theme="7" tint="-0.499984740745262"/>
        </patternFill>
      </fill>
    </dxf>
    <dxf>
      <font>
        <color theme="0"/>
      </font>
      <fill>
        <patternFill>
          <fgColor auto="1"/>
          <bgColor rgb="FF7030A0"/>
        </patternFill>
      </fill>
    </dxf>
    <dxf>
      <font>
        <color theme="0"/>
      </font>
      <fill>
        <patternFill>
          <fgColor auto="1"/>
          <bgColor theme="0" tint="-0.499984740745262"/>
        </patternFill>
      </fill>
    </dxf>
    <dxf>
      <font>
        <color theme="0"/>
      </font>
      <fill>
        <patternFill>
          <fgColor auto="1"/>
          <bgColor rgb="FF7030A0"/>
        </patternFill>
      </fill>
    </dxf>
    <dxf>
      <font>
        <color theme="0"/>
      </font>
      <fill>
        <patternFill>
          <fgColor auto="1"/>
          <bgColor theme="7" tint="-0.499984740745262"/>
        </patternFill>
      </fill>
    </dxf>
    <dxf>
      <font>
        <color theme="0"/>
      </font>
      <fill>
        <patternFill>
          <fgColor auto="1"/>
          <bgColor rgb="FF0070C0"/>
        </patternFill>
      </fill>
    </dxf>
    <dxf>
      <font>
        <color theme="1"/>
      </font>
      <fill>
        <patternFill>
          <fgColor auto="1"/>
          <bgColor theme="7" tint="0.39994506668294322"/>
        </patternFill>
      </fill>
    </dxf>
    <dxf>
      <font>
        <color theme="1"/>
      </font>
      <fill>
        <patternFill>
          <fgColor auto="1"/>
          <bgColor rgb="FFFF0000"/>
        </patternFill>
      </fill>
    </dxf>
    <dxf>
      <font>
        <color theme="1"/>
      </font>
      <fill>
        <patternFill>
          <fgColor auto="1"/>
          <bgColor rgb="FF00B050"/>
        </patternFill>
      </fill>
    </dxf>
    <dxf>
      <font>
        <color theme="1"/>
      </font>
      <fill>
        <patternFill>
          <fgColor auto="1"/>
          <bgColor rgb="FFFD97FF"/>
        </patternFill>
      </fill>
    </dxf>
    <dxf>
      <font>
        <color theme="0"/>
      </font>
      <fill>
        <patternFill>
          <fgColor auto="1"/>
          <bgColor theme="0" tint="-0.499984740745262"/>
        </patternFill>
      </fill>
    </dxf>
    <dxf>
      <font>
        <color theme="1"/>
      </font>
      <fill>
        <patternFill>
          <fgColor auto="1"/>
          <bgColor rgb="FFFD97FF"/>
        </patternFill>
      </fill>
    </dxf>
    <dxf>
      <font>
        <color theme="1"/>
      </font>
      <fill>
        <patternFill>
          <fgColor auto="1"/>
          <bgColor rgb="FF00B050"/>
        </patternFill>
      </fill>
    </dxf>
    <dxf>
      <font>
        <color theme="1"/>
      </font>
      <fill>
        <patternFill>
          <fgColor auto="1"/>
          <bgColor rgb="FFFF0000"/>
        </patternFill>
      </fill>
    </dxf>
    <dxf>
      <font>
        <color theme="1"/>
      </font>
      <fill>
        <patternFill>
          <fgColor auto="1"/>
          <bgColor theme="7" tint="0.39994506668294322"/>
        </patternFill>
      </fill>
    </dxf>
    <dxf>
      <font>
        <color theme="0"/>
      </font>
      <fill>
        <patternFill>
          <fgColor auto="1"/>
          <bgColor rgb="FF0070C0"/>
        </patternFill>
      </fill>
    </dxf>
    <dxf>
      <font>
        <color theme="0"/>
      </font>
      <fill>
        <patternFill>
          <fgColor auto="1"/>
          <bgColor theme="7" tint="-0.499984740745262"/>
        </patternFill>
      </fill>
    </dxf>
    <dxf>
      <font>
        <color theme="0"/>
      </font>
      <fill>
        <patternFill>
          <fgColor auto="1"/>
          <bgColor rgb="FF7030A0"/>
        </patternFill>
      </fill>
    </dxf>
    <dxf>
      <font>
        <color theme="0"/>
      </font>
      <fill>
        <patternFill>
          <fgColor auto="1"/>
          <bgColor theme="0" tint="-0.499984740745262"/>
        </patternFill>
      </fill>
    </dxf>
    <dxf>
      <font>
        <color theme="0"/>
      </font>
      <fill>
        <patternFill>
          <fgColor auto="1"/>
          <bgColor rgb="FF7030A0"/>
        </patternFill>
      </fill>
    </dxf>
    <dxf>
      <font>
        <color theme="0"/>
      </font>
      <fill>
        <patternFill>
          <fgColor auto="1"/>
          <bgColor theme="7" tint="-0.499984740745262"/>
        </patternFill>
      </fill>
    </dxf>
    <dxf>
      <font>
        <color theme="0"/>
      </font>
      <fill>
        <patternFill>
          <fgColor auto="1"/>
          <bgColor rgb="FF0070C0"/>
        </patternFill>
      </fill>
    </dxf>
    <dxf>
      <font>
        <color theme="1"/>
      </font>
      <fill>
        <patternFill>
          <fgColor auto="1"/>
          <bgColor theme="7" tint="0.39994506668294322"/>
        </patternFill>
      </fill>
    </dxf>
    <dxf>
      <font>
        <color theme="1"/>
      </font>
      <fill>
        <patternFill>
          <fgColor auto="1"/>
          <bgColor rgb="FFFF0000"/>
        </patternFill>
      </fill>
    </dxf>
    <dxf>
      <font>
        <color theme="1"/>
      </font>
      <fill>
        <patternFill>
          <fgColor auto="1"/>
          <bgColor rgb="FF00B050"/>
        </patternFill>
      </fill>
    </dxf>
    <dxf>
      <font>
        <color theme="1"/>
      </font>
      <fill>
        <patternFill>
          <fgColor auto="1"/>
          <bgColor rgb="FFFD97FF"/>
        </patternFill>
      </fill>
    </dxf>
    <dxf>
      <font>
        <color theme="0"/>
      </font>
      <fill>
        <patternFill>
          <fgColor auto="1"/>
          <bgColor theme="0" tint="-0.499984740745262"/>
        </patternFill>
      </fill>
    </dxf>
    <dxf>
      <font>
        <color theme="1"/>
      </font>
      <fill>
        <patternFill>
          <fgColor auto="1"/>
          <bgColor rgb="FFFD97FF"/>
        </patternFill>
      </fill>
    </dxf>
    <dxf>
      <font>
        <color theme="1"/>
      </font>
      <fill>
        <patternFill>
          <fgColor auto="1"/>
          <bgColor rgb="FF00B050"/>
        </patternFill>
      </fill>
    </dxf>
    <dxf>
      <font>
        <color theme="1"/>
      </font>
      <fill>
        <patternFill>
          <fgColor auto="1"/>
          <bgColor rgb="FFFF0000"/>
        </patternFill>
      </fill>
    </dxf>
    <dxf>
      <font>
        <color theme="1"/>
      </font>
      <fill>
        <patternFill>
          <fgColor auto="1"/>
          <bgColor theme="7" tint="0.39994506668294322"/>
        </patternFill>
      </fill>
    </dxf>
    <dxf>
      <font>
        <color theme="0"/>
      </font>
      <fill>
        <patternFill>
          <fgColor auto="1"/>
          <bgColor rgb="FF0070C0"/>
        </patternFill>
      </fill>
    </dxf>
    <dxf>
      <font>
        <color theme="0"/>
      </font>
      <fill>
        <patternFill>
          <fgColor auto="1"/>
          <bgColor theme="7" tint="-0.499984740745262"/>
        </patternFill>
      </fill>
    </dxf>
    <dxf>
      <font>
        <color theme="0"/>
      </font>
      <fill>
        <patternFill>
          <fgColor auto="1"/>
          <bgColor rgb="FF7030A0"/>
        </patternFill>
      </fill>
    </dxf>
    <dxf>
      <font>
        <color theme="0"/>
      </font>
      <fill>
        <patternFill>
          <fgColor auto="1"/>
          <bgColor rgb="FF7030A0"/>
        </patternFill>
      </fill>
    </dxf>
    <dxf>
      <font>
        <color theme="0"/>
      </font>
      <fill>
        <patternFill>
          <fgColor auto="1"/>
          <bgColor theme="7" tint="-0.499984740745262"/>
        </patternFill>
      </fill>
    </dxf>
    <dxf>
      <font>
        <color theme="0"/>
      </font>
      <fill>
        <patternFill>
          <fgColor auto="1"/>
          <bgColor rgb="FF0070C0"/>
        </patternFill>
      </fill>
    </dxf>
    <dxf>
      <font>
        <color theme="1"/>
      </font>
      <fill>
        <patternFill>
          <fgColor auto="1"/>
          <bgColor theme="7" tint="0.39994506668294322"/>
        </patternFill>
      </fill>
    </dxf>
    <dxf>
      <font>
        <color theme="1"/>
      </font>
      <fill>
        <patternFill>
          <fgColor auto="1"/>
          <bgColor rgb="FFFF0000"/>
        </patternFill>
      </fill>
    </dxf>
    <dxf>
      <font>
        <color theme="1"/>
      </font>
      <fill>
        <patternFill>
          <fgColor auto="1"/>
          <bgColor rgb="FF00B050"/>
        </patternFill>
      </fill>
    </dxf>
    <dxf>
      <font>
        <color theme="1"/>
      </font>
      <fill>
        <patternFill>
          <fgColor auto="1"/>
          <bgColor rgb="FFFD97FF"/>
        </patternFill>
      </fill>
    </dxf>
    <dxf>
      <font>
        <color theme="1"/>
      </font>
      <fill>
        <patternFill>
          <fgColor auto="1"/>
          <bgColor rgb="FFFD97FF"/>
        </patternFill>
      </fill>
    </dxf>
    <dxf>
      <font>
        <color theme="1"/>
      </font>
      <fill>
        <patternFill>
          <fgColor auto="1"/>
          <bgColor rgb="FF00B050"/>
        </patternFill>
      </fill>
    </dxf>
    <dxf>
      <font>
        <color theme="1"/>
      </font>
      <fill>
        <patternFill>
          <fgColor auto="1"/>
          <bgColor rgb="FFFF0000"/>
        </patternFill>
      </fill>
    </dxf>
    <dxf>
      <font>
        <color theme="1"/>
      </font>
      <fill>
        <patternFill>
          <fgColor auto="1"/>
          <bgColor theme="7" tint="0.39994506668294322"/>
        </patternFill>
      </fill>
    </dxf>
    <dxf>
      <font>
        <color theme="0"/>
      </font>
      <fill>
        <patternFill>
          <fgColor auto="1"/>
          <bgColor rgb="FF0070C0"/>
        </patternFill>
      </fill>
    </dxf>
    <dxf>
      <font>
        <color theme="0"/>
      </font>
      <fill>
        <patternFill>
          <fgColor auto="1"/>
          <bgColor theme="7" tint="-0.499984740745262"/>
        </patternFill>
      </fill>
    </dxf>
    <dxf>
      <font>
        <color theme="0"/>
      </font>
      <fill>
        <patternFill>
          <fgColor auto="1"/>
          <bgColor rgb="FF7030A0"/>
        </patternFill>
      </fill>
    </dxf>
    <dxf>
      <font>
        <color theme="0"/>
      </font>
      <fill>
        <patternFill>
          <fgColor auto="1"/>
          <bgColor rgb="FF7030A0"/>
        </patternFill>
      </fill>
    </dxf>
    <dxf>
      <font>
        <color theme="0"/>
      </font>
      <fill>
        <patternFill>
          <fgColor auto="1"/>
          <bgColor theme="7" tint="-0.499984740745262"/>
        </patternFill>
      </fill>
    </dxf>
    <dxf>
      <font>
        <color theme="0"/>
      </font>
      <fill>
        <patternFill>
          <fgColor auto="1"/>
          <bgColor rgb="FF0070C0"/>
        </patternFill>
      </fill>
    </dxf>
    <dxf>
      <font>
        <color theme="1"/>
      </font>
      <fill>
        <patternFill>
          <fgColor auto="1"/>
          <bgColor theme="7" tint="0.39994506668294322"/>
        </patternFill>
      </fill>
    </dxf>
    <dxf>
      <font>
        <color theme="1"/>
      </font>
      <fill>
        <patternFill>
          <fgColor auto="1"/>
          <bgColor rgb="FFFF0000"/>
        </patternFill>
      </fill>
    </dxf>
    <dxf>
      <font>
        <color theme="1"/>
      </font>
      <fill>
        <patternFill>
          <fgColor auto="1"/>
          <bgColor rgb="FF00B050"/>
        </patternFill>
      </fill>
    </dxf>
    <dxf>
      <font>
        <color theme="1"/>
      </font>
      <fill>
        <patternFill>
          <fgColor auto="1"/>
          <bgColor rgb="FFFD97FF"/>
        </patternFill>
      </fill>
    </dxf>
    <dxf>
      <font>
        <color theme="1"/>
      </font>
      <fill>
        <patternFill>
          <fgColor auto="1"/>
          <bgColor rgb="FFFD97FF"/>
        </patternFill>
      </fill>
    </dxf>
    <dxf>
      <font>
        <color theme="1"/>
      </font>
      <fill>
        <patternFill>
          <fgColor auto="1"/>
          <bgColor rgb="FF00B050"/>
        </patternFill>
      </fill>
    </dxf>
    <dxf>
      <font>
        <color theme="1"/>
      </font>
      <fill>
        <patternFill>
          <fgColor auto="1"/>
          <bgColor rgb="FFFF0000"/>
        </patternFill>
      </fill>
    </dxf>
    <dxf>
      <font>
        <color theme="1"/>
      </font>
      <fill>
        <patternFill>
          <fgColor auto="1"/>
          <bgColor theme="7" tint="0.39994506668294322"/>
        </patternFill>
      </fill>
    </dxf>
    <dxf>
      <font>
        <color theme="0"/>
      </font>
      <fill>
        <patternFill>
          <fgColor auto="1"/>
          <bgColor rgb="FF0070C0"/>
        </patternFill>
      </fill>
    </dxf>
    <dxf>
      <font>
        <color theme="0"/>
      </font>
      <fill>
        <patternFill>
          <fgColor auto="1"/>
          <bgColor theme="7" tint="-0.499984740745262"/>
        </patternFill>
      </fill>
    </dxf>
    <dxf>
      <font>
        <color theme="0"/>
      </font>
      <fill>
        <patternFill>
          <fgColor auto="1"/>
          <bgColor rgb="FF7030A0"/>
        </patternFill>
      </fill>
    </dxf>
    <dxf>
      <font>
        <color theme="0"/>
      </font>
      <fill>
        <patternFill>
          <fgColor auto="1"/>
          <bgColor theme="0" tint="-0.499984740745262"/>
        </patternFill>
      </fill>
    </dxf>
    <dxf>
      <font>
        <color theme="0"/>
      </font>
      <fill>
        <patternFill>
          <fgColor auto="1"/>
          <bgColor rgb="FF7030A0"/>
        </patternFill>
      </fill>
    </dxf>
    <dxf>
      <font>
        <color theme="0"/>
      </font>
      <fill>
        <patternFill>
          <fgColor auto="1"/>
          <bgColor theme="7" tint="-0.499984740745262"/>
        </patternFill>
      </fill>
    </dxf>
    <dxf>
      <font>
        <color theme="0"/>
      </font>
      <fill>
        <patternFill>
          <fgColor auto="1"/>
          <bgColor rgb="FF0070C0"/>
        </patternFill>
      </fill>
    </dxf>
    <dxf>
      <font>
        <color theme="1"/>
      </font>
      <fill>
        <patternFill>
          <fgColor auto="1"/>
          <bgColor theme="7" tint="0.39994506668294322"/>
        </patternFill>
      </fill>
    </dxf>
    <dxf>
      <font>
        <color theme="1"/>
      </font>
      <fill>
        <patternFill>
          <fgColor auto="1"/>
          <bgColor rgb="FFFF0000"/>
        </patternFill>
      </fill>
    </dxf>
    <dxf>
      <font>
        <color theme="1"/>
      </font>
      <fill>
        <patternFill>
          <fgColor auto="1"/>
          <bgColor rgb="FF00B050"/>
        </patternFill>
      </fill>
    </dxf>
    <dxf>
      <font>
        <color theme="1"/>
      </font>
      <fill>
        <patternFill>
          <fgColor auto="1"/>
          <bgColor rgb="FFFD97FF"/>
        </patternFill>
      </fill>
    </dxf>
    <dxf>
      <font>
        <color theme="1"/>
      </font>
      <fill>
        <patternFill>
          <fgColor auto="1"/>
          <bgColor rgb="FFFD97FF"/>
        </patternFill>
      </fill>
    </dxf>
    <dxf>
      <font>
        <color theme="1"/>
      </font>
      <fill>
        <patternFill>
          <fgColor auto="1"/>
          <bgColor rgb="FF00B050"/>
        </patternFill>
      </fill>
    </dxf>
    <dxf>
      <font>
        <color theme="1"/>
      </font>
      <fill>
        <patternFill>
          <fgColor auto="1"/>
          <bgColor rgb="FFFF0000"/>
        </patternFill>
      </fill>
    </dxf>
    <dxf>
      <font>
        <color theme="1"/>
      </font>
      <fill>
        <patternFill>
          <fgColor auto="1"/>
          <bgColor theme="7" tint="0.39994506668294322"/>
        </patternFill>
      </fill>
    </dxf>
    <dxf>
      <font>
        <color theme="0"/>
      </font>
      <fill>
        <patternFill>
          <fgColor auto="1"/>
          <bgColor rgb="FF0070C0"/>
        </patternFill>
      </fill>
    </dxf>
    <dxf>
      <font>
        <color theme="0"/>
      </font>
      <fill>
        <patternFill>
          <fgColor auto="1"/>
          <bgColor theme="7" tint="-0.499984740745262"/>
        </patternFill>
      </fill>
    </dxf>
    <dxf>
      <font>
        <color theme="0"/>
      </font>
      <fill>
        <patternFill>
          <fgColor auto="1"/>
          <bgColor rgb="FF7030A0"/>
        </patternFill>
      </fill>
    </dxf>
    <dxf>
      <font>
        <color theme="0"/>
      </font>
      <fill>
        <patternFill>
          <fgColor auto="1"/>
          <bgColor theme="0" tint="-0.499984740745262"/>
        </patternFill>
      </fill>
    </dxf>
    <dxf>
      <font>
        <color theme="0"/>
      </font>
      <fill>
        <patternFill>
          <fgColor auto="1"/>
          <bgColor rgb="FF7030A0"/>
        </patternFill>
      </fill>
    </dxf>
    <dxf>
      <font>
        <color theme="0"/>
      </font>
      <fill>
        <patternFill>
          <fgColor auto="1"/>
          <bgColor theme="7" tint="-0.499984740745262"/>
        </patternFill>
      </fill>
    </dxf>
    <dxf>
      <font>
        <color theme="0"/>
      </font>
      <fill>
        <patternFill>
          <fgColor auto="1"/>
          <bgColor rgb="FF0070C0"/>
        </patternFill>
      </fill>
    </dxf>
    <dxf>
      <font>
        <color theme="1"/>
      </font>
      <fill>
        <patternFill>
          <fgColor auto="1"/>
          <bgColor theme="7" tint="0.39994506668294322"/>
        </patternFill>
      </fill>
    </dxf>
    <dxf>
      <font>
        <color theme="1"/>
      </font>
      <fill>
        <patternFill>
          <fgColor auto="1"/>
          <bgColor rgb="FFFF0000"/>
        </patternFill>
      </fill>
    </dxf>
    <dxf>
      <font>
        <color theme="1"/>
      </font>
      <fill>
        <patternFill>
          <fgColor auto="1"/>
          <bgColor rgb="FF00B050"/>
        </patternFill>
      </fill>
    </dxf>
    <dxf>
      <font>
        <color theme="1"/>
      </font>
      <fill>
        <patternFill>
          <fgColor auto="1"/>
          <bgColor rgb="FFFD97FF"/>
        </patternFill>
      </fill>
    </dxf>
    <dxf>
      <font>
        <color theme="0"/>
      </font>
      <fill>
        <patternFill>
          <fgColor auto="1"/>
          <bgColor theme="0" tint="-0.499984740745262"/>
        </patternFill>
      </fill>
    </dxf>
    <dxf>
      <font>
        <color theme="0"/>
      </font>
      <fill>
        <patternFill>
          <fgColor auto="1"/>
          <bgColor theme="0" tint="-0.499984740745262"/>
        </patternFill>
      </fill>
    </dxf>
    <dxf>
      <font>
        <color theme="1"/>
      </font>
      <fill>
        <patternFill>
          <fgColor auto="1"/>
          <bgColor rgb="FFFD97FF"/>
        </patternFill>
      </fill>
    </dxf>
    <dxf>
      <font>
        <color theme="1"/>
      </font>
      <fill>
        <patternFill>
          <fgColor auto="1"/>
          <bgColor rgb="FF00B050"/>
        </patternFill>
      </fill>
    </dxf>
    <dxf>
      <font>
        <color theme="1"/>
      </font>
      <fill>
        <patternFill>
          <fgColor auto="1"/>
          <bgColor rgb="FFFF0000"/>
        </patternFill>
      </fill>
    </dxf>
    <dxf>
      <font>
        <color theme="1"/>
      </font>
      <fill>
        <patternFill>
          <fgColor auto="1"/>
          <bgColor theme="7" tint="0.39994506668294322"/>
        </patternFill>
      </fill>
    </dxf>
    <dxf>
      <font>
        <color theme="0"/>
      </font>
      <fill>
        <patternFill>
          <fgColor auto="1"/>
          <bgColor rgb="FF0070C0"/>
        </patternFill>
      </fill>
    </dxf>
    <dxf>
      <font>
        <color theme="0"/>
      </font>
      <fill>
        <patternFill>
          <fgColor auto="1"/>
          <bgColor theme="7" tint="-0.499984740745262"/>
        </patternFill>
      </fill>
    </dxf>
    <dxf>
      <font>
        <color theme="0"/>
      </font>
      <fill>
        <patternFill>
          <fgColor auto="1"/>
          <bgColor rgb="FF7030A0"/>
        </patternFill>
      </fill>
    </dxf>
    <dxf>
      <font>
        <color theme="0"/>
      </font>
      <fill>
        <patternFill>
          <fgColor auto="1"/>
          <bgColor rgb="FF7030A0"/>
        </patternFill>
      </fill>
    </dxf>
    <dxf>
      <font>
        <color theme="0"/>
      </font>
      <fill>
        <patternFill>
          <fgColor auto="1"/>
          <bgColor theme="7" tint="-0.499984740745262"/>
        </patternFill>
      </fill>
    </dxf>
    <dxf>
      <font>
        <color theme="0"/>
      </font>
      <fill>
        <patternFill>
          <fgColor auto="1"/>
          <bgColor rgb="FF0070C0"/>
        </patternFill>
      </fill>
    </dxf>
    <dxf>
      <font>
        <color theme="1"/>
      </font>
      <fill>
        <patternFill>
          <fgColor auto="1"/>
          <bgColor theme="7" tint="0.39994506668294322"/>
        </patternFill>
      </fill>
    </dxf>
    <dxf>
      <font>
        <color theme="1"/>
      </font>
      <fill>
        <patternFill>
          <fgColor auto="1"/>
          <bgColor rgb="FFFF0000"/>
        </patternFill>
      </fill>
    </dxf>
    <dxf>
      <font>
        <color theme="1"/>
      </font>
      <fill>
        <patternFill>
          <fgColor auto="1"/>
          <bgColor rgb="FF00B050"/>
        </patternFill>
      </fill>
    </dxf>
    <dxf>
      <font>
        <color theme="1"/>
      </font>
      <fill>
        <patternFill>
          <fgColor auto="1"/>
          <bgColor rgb="FFFD97FF"/>
        </patternFill>
      </fill>
    </dxf>
    <dxf>
      <font>
        <color theme="0"/>
      </font>
      <fill>
        <patternFill>
          <fgColor auto="1"/>
          <bgColor theme="0" tint="-0.499984740745262"/>
        </patternFill>
      </fill>
    </dxf>
    <dxf>
      <font>
        <color theme="0"/>
      </font>
      <fill>
        <patternFill>
          <fgColor auto="1"/>
          <bgColor theme="0" tint="-0.499984740745262"/>
        </patternFill>
      </fill>
    </dxf>
    <dxf>
      <font>
        <color theme="1"/>
      </font>
      <fill>
        <patternFill>
          <fgColor auto="1"/>
          <bgColor rgb="FFFD97FF"/>
        </patternFill>
      </fill>
    </dxf>
    <dxf>
      <font>
        <color theme="1"/>
      </font>
      <fill>
        <patternFill>
          <fgColor auto="1"/>
          <bgColor rgb="FF00B050"/>
        </patternFill>
      </fill>
    </dxf>
    <dxf>
      <font>
        <color theme="1"/>
      </font>
      <fill>
        <patternFill>
          <fgColor auto="1"/>
          <bgColor rgb="FFFF0000"/>
        </patternFill>
      </fill>
    </dxf>
    <dxf>
      <font>
        <color theme="1"/>
      </font>
      <fill>
        <patternFill>
          <fgColor auto="1"/>
          <bgColor theme="7" tint="0.39994506668294322"/>
        </patternFill>
      </fill>
    </dxf>
    <dxf>
      <font>
        <color theme="0"/>
      </font>
      <fill>
        <patternFill>
          <fgColor auto="1"/>
          <bgColor rgb="FF0070C0"/>
        </patternFill>
      </fill>
    </dxf>
    <dxf>
      <font>
        <color theme="0"/>
      </font>
      <fill>
        <patternFill>
          <fgColor auto="1"/>
          <bgColor theme="7" tint="-0.499984740745262"/>
        </patternFill>
      </fill>
    </dxf>
    <dxf>
      <font>
        <color theme="0"/>
      </font>
      <fill>
        <patternFill>
          <fgColor auto="1"/>
          <bgColor rgb="FF7030A0"/>
        </patternFill>
      </fill>
    </dxf>
    <dxf>
      <font>
        <color theme="0"/>
      </font>
      <fill>
        <patternFill>
          <fgColor auto="1"/>
          <bgColor rgb="FF7030A0"/>
        </patternFill>
      </fill>
    </dxf>
    <dxf>
      <font>
        <color theme="0"/>
      </font>
      <fill>
        <patternFill>
          <fgColor auto="1"/>
          <bgColor theme="7" tint="-0.499984740745262"/>
        </patternFill>
      </fill>
    </dxf>
    <dxf>
      <font>
        <color theme="0"/>
      </font>
      <fill>
        <patternFill>
          <fgColor auto="1"/>
          <bgColor rgb="FF0070C0"/>
        </patternFill>
      </fill>
    </dxf>
    <dxf>
      <font>
        <color theme="1"/>
      </font>
      <fill>
        <patternFill>
          <fgColor auto="1"/>
          <bgColor theme="7" tint="0.39994506668294322"/>
        </patternFill>
      </fill>
    </dxf>
    <dxf>
      <font>
        <color theme="1"/>
      </font>
      <fill>
        <patternFill>
          <fgColor auto="1"/>
          <bgColor rgb="FFFF0000"/>
        </patternFill>
      </fill>
    </dxf>
    <dxf>
      <font>
        <color theme="1"/>
      </font>
      <fill>
        <patternFill>
          <fgColor auto="1"/>
          <bgColor rgb="FF00B050"/>
        </patternFill>
      </fill>
    </dxf>
    <dxf>
      <font>
        <color theme="1"/>
      </font>
      <fill>
        <patternFill>
          <fgColor auto="1"/>
          <bgColor rgb="FFFD97FF"/>
        </patternFill>
      </fill>
    </dxf>
    <dxf>
      <font>
        <color theme="0"/>
      </font>
      <fill>
        <patternFill>
          <fgColor auto="1"/>
          <bgColor theme="0" tint="-0.499984740745262"/>
        </patternFill>
      </fill>
    </dxf>
    <dxf>
      <font>
        <color theme="0"/>
      </font>
      <fill>
        <patternFill>
          <fgColor auto="1"/>
          <bgColor theme="0" tint="-0.499984740745262"/>
        </patternFill>
      </fill>
    </dxf>
    <dxf>
      <font>
        <color theme="1"/>
      </font>
      <fill>
        <patternFill>
          <fgColor auto="1"/>
          <bgColor rgb="FFFD97FF"/>
        </patternFill>
      </fill>
    </dxf>
    <dxf>
      <font>
        <color theme="1"/>
      </font>
      <fill>
        <patternFill>
          <fgColor auto="1"/>
          <bgColor rgb="FF00B050"/>
        </patternFill>
      </fill>
    </dxf>
    <dxf>
      <font>
        <color theme="1"/>
      </font>
      <fill>
        <patternFill>
          <fgColor auto="1"/>
          <bgColor rgb="FFFF0000"/>
        </patternFill>
      </fill>
    </dxf>
    <dxf>
      <font>
        <color theme="1"/>
      </font>
      <fill>
        <patternFill>
          <fgColor auto="1"/>
          <bgColor theme="7" tint="0.39994506668294322"/>
        </patternFill>
      </fill>
    </dxf>
    <dxf>
      <font>
        <color theme="0"/>
      </font>
      <fill>
        <patternFill>
          <fgColor auto="1"/>
          <bgColor rgb="FF0070C0"/>
        </patternFill>
      </fill>
    </dxf>
    <dxf>
      <font>
        <color theme="0"/>
      </font>
      <fill>
        <patternFill>
          <fgColor auto="1"/>
          <bgColor theme="7" tint="-0.499984740745262"/>
        </patternFill>
      </fill>
    </dxf>
    <dxf>
      <font>
        <color theme="0"/>
      </font>
      <fill>
        <patternFill>
          <fgColor auto="1"/>
          <bgColor rgb="FF7030A0"/>
        </patternFill>
      </fill>
    </dxf>
    <dxf>
      <font>
        <color theme="0"/>
      </font>
      <fill>
        <patternFill>
          <fgColor auto="1"/>
          <bgColor rgb="FF7030A0"/>
        </patternFill>
      </fill>
    </dxf>
    <dxf>
      <font>
        <color theme="0"/>
      </font>
      <fill>
        <patternFill>
          <fgColor auto="1"/>
          <bgColor theme="7" tint="-0.499984740745262"/>
        </patternFill>
      </fill>
    </dxf>
    <dxf>
      <font>
        <color theme="0"/>
      </font>
      <fill>
        <patternFill>
          <fgColor auto="1"/>
          <bgColor rgb="FF0070C0"/>
        </patternFill>
      </fill>
    </dxf>
    <dxf>
      <font>
        <color theme="1"/>
      </font>
      <fill>
        <patternFill>
          <fgColor auto="1"/>
          <bgColor theme="7" tint="0.39994506668294322"/>
        </patternFill>
      </fill>
    </dxf>
    <dxf>
      <font>
        <color theme="1"/>
      </font>
      <fill>
        <patternFill>
          <fgColor auto="1"/>
          <bgColor rgb="FFFF0000"/>
        </patternFill>
      </fill>
    </dxf>
    <dxf>
      <font>
        <color theme="1"/>
      </font>
      <fill>
        <patternFill>
          <fgColor auto="1"/>
          <bgColor rgb="FF00B050"/>
        </patternFill>
      </fill>
    </dxf>
    <dxf>
      <font>
        <color theme="1"/>
      </font>
      <fill>
        <patternFill>
          <fgColor auto="1"/>
          <bgColor rgb="FFFD97FF"/>
        </patternFill>
      </fill>
    </dxf>
    <dxf>
      <font>
        <color theme="0"/>
      </font>
      <fill>
        <patternFill>
          <fgColor auto="1"/>
          <bgColor theme="0" tint="-0.499984740745262"/>
        </patternFill>
      </fill>
    </dxf>
    <dxf>
      <numFmt numFmtId="165" formatCode="_-[$£-809]* #,##0.00_-;\-[$£-809]* #,##0.00_-;_-[$£-8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right" vertical="bottom" textRotation="0" wrapText="0" indent="0" justifyLastLine="0" shrinkToFit="0" readingOrder="0"/>
    </dxf>
    <dxf>
      <numFmt numFmtId="19" formatCode="dd/mm/yyyy"/>
      <alignment horizontal="right" vertical="bottom" textRotation="0" wrapText="0" indent="0" justifyLastLine="0" shrinkToFit="0" readingOrder="0"/>
    </dxf>
    <dxf>
      <numFmt numFmtId="165" formatCode="_-[$£-809]* #,##0.00_-;\-[$£-809]* #,##0.00_-;_-[$£-8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9" formatCode="dd/mm/yyyy"/>
      <alignment horizontal="right" vertical="bottom" textRotation="0" wrapText="0" indent="0" justifyLastLine="0" shrinkToFit="0" readingOrder="0"/>
    </dxf>
    <dxf>
      <numFmt numFmtId="165" formatCode="_-[$£-809]* #,##0.00_-;\-[$£-809]* #,##0.00_-;_-[$£-8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9" formatCode="dd/mm/yyyy"/>
      <alignment horizontal="right" vertical="center" textRotation="0" wrapText="0" indent="0" justifyLastLine="0" shrinkToFit="0" readingOrder="0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9" formatCode="dd/mm/yyyy"/>
      <alignment horizontal="right" vertical="center" textRotation="0" wrapText="0" indent="0" justifyLastLine="0" shrinkToFit="0" readingOrder="0"/>
    </dxf>
    <dxf>
      <numFmt numFmtId="165" formatCode="_-[$£-809]* #,##0.00_-;\-[$£-809]* #,##0.00_-;_-[$£-8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9" formatCode="dd/mm/yyyy"/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9" formatCode="dd/mm/yyyy"/>
      <alignment horizontal="right" vertical="center" textRotation="0" wrapText="0" indent="0" justifyLastLine="0" shrinkToFit="0" readingOrder="0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9" formatCode="dd/mm/yyyy"/>
      <alignment horizontal="right" vertical="center" textRotation="0" wrapText="0" indent="0" justifyLastLine="0" shrinkToFit="0" readingOrder="0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9" formatCode="dd/mm/yyyy"/>
      <alignment horizontal="right" vertical="center" textRotation="0" wrapText="0" indent="0" justifyLastLine="0" shrinkToFit="0" readingOrder="0"/>
    </dxf>
    <dxf>
      <numFmt numFmtId="165" formatCode="_-[$£-809]* #,##0.00_-;\-[$£-809]* #,##0.00_-;_-[$£-8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9" formatCode="dd/mm/yyyy"/>
      <alignment horizontal="right" vertical="center" textRotation="0" wrapText="0" indent="0" justifyLastLine="0" shrinkToFit="0" readingOrder="0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9" formatCode="dd/mm/yyyy"/>
      <alignment horizontal="right" vertical="center" textRotation="0" wrapText="0" indent="0" justifyLastLine="0" shrinkToFit="0" readingOrder="0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right" vertical="bottom" textRotation="0" wrapText="0" indent="0" justifyLastLine="0" shrinkToFit="0" readingOrder="0"/>
    </dxf>
    <dxf>
      <numFmt numFmtId="19" formatCode="dd/mm/yyyy"/>
      <alignment horizontal="right" vertical="center" textRotation="0" wrapText="0" indent="0" justifyLastLine="0" shrinkToFit="0" readingOrder="0"/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65" formatCode="_-[$£-809]* #,##0.00_-;\-[$£-809]* #,##0.00_-;_-[$£-8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9" formatCode="dd/mm/yyyy"/>
      <alignment horizontal="right" vertical="bottom" textRotation="0" wrapText="0" indent="0" justifyLastLine="0" shrinkToFit="0" readingOrder="0"/>
    </dxf>
    <dxf>
      <fill>
        <patternFill patternType="solid">
          <bgColor theme="0" tint="-0.499984740745262"/>
        </patternFill>
      </fill>
    </dxf>
    <dxf>
      <font>
        <color theme="0"/>
      </font>
    </dxf>
    <dxf>
      <numFmt numFmtId="165" formatCode="_-[$£-809]* #,##0.00_-;\-[$£-809]* #,##0.00_-;_-[$£-809]* &quot;-&quot;??_-;_-@_-"/>
    </dxf>
  </dxfs>
  <tableStyles count="0" defaultTableStyle="TableStyleMedium9" defaultPivotStyle="PivotStyleLight16"/>
  <colors>
    <mruColors>
      <color rgb="FFFD97FF"/>
      <color rgb="FF000000"/>
      <color rgb="FFFFFFFF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pivotCacheDefinition" Target="pivotCache/pivotCacheDefinition1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pivotCacheDefinition" Target="pivotCache/pivotCacheDefinition10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[Finance 2023.xlsx]January!NovPT</c:name>
    <c:fmtId val="44"/>
  </c:pivotSource>
  <c:chart>
    <c:title>
      <c:tx>
        <c:rich>
          <a:bodyPr rot="0" spcFirstLastPara="1" vertOverflow="ellipsis" vert="horz" wrap="square" anchor="ctr" anchorCtr="0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January</a:t>
            </a:r>
            <a:r>
              <a:rPr lang="en-US" sz="2000" baseline="0"/>
              <a:t> </a:t>
            </a:r>
            <a:r>
              <a:rPr lang="en-US" sz="2000"/>
              <a:t>Expenses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rgbClr val="00B050"/>
          </a:solidFill>
          <a:ln>
            <a:noFill/>
          </a:ln>
          <a:effectLst/>
        </c:spPr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rgbClr val="7030A0"/>
          </a:solidFill>
          <a:ln>
            <a:noFill/>
          </a:ln>
          <a:effectLst/>
        </c:spPr>
      </c:pivotFmt>
      <c:pivotFmt>
        <c:idx val="10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rgbClr val="0070C0"/>
          </a:solidFill>
          <a:ln>
            <a:noFill/>
          </a:ln>
          <a:effectLst/>
        </c:spPr>
      </c:pivotFmt>
      <c:pivotFmt>
        <c:idx val="12"/>
        <c:spPr>
          <a:solidFill>
            <a:srgbClr val="FD97FF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0000"/>
          </a:solidFill>
          <a:ln>
            <a:noFill/>
          </a:ln>
          <a:effectLst/>
        </c:spPr>
      </c:pivotFmt>
      <c:pivotFmt>
        <c:idx val="15"/>
        <c:spPr>
          <a:solidFill>
            <a:srgbClr val="00B050"/>
          </a:solidFill>
          <a:ln>
            <a:noFill/>
          </a:ln>
          <a:effectLst/>
        </c:spPr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FF0000"/>
          </a:solidFill>
          <a:ln>
            <a:noFill/>
          </a:ln>
          <a:effectLst/>
        </c:spPr>
      </c:pivotFmt>
      <c:pivotFmt>
        <c:idx val="19"/>
        <c:spPr>
          <a:solidFill>
            <a:srgbClr val="00B050"/>
          </a:solidFill>
          <a:ln>
            <a:noFill/>
          </a:ln>
          <a:effectLst/>
        </c:spPr>
      </c:pivotFmt>
      <c:pivotFmt>
        <c:idx val="2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D97FF"/>
          </a:solidFill>
          <a:ln>
            <a:noFill/>
          </a:ln>
          <a:effectLst/>
        </c:spPr>
      </c:pivotFmt>
      <c:pivotFmt>
        <c:idx val="22"/>
        <c:spPr>
          <a:solidFill>
            <a:srgbClr val="7030A0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F0000"/>
          </a:solidFill>
          <a:ln>
            <a:noFill/>
          </a:ln>
          <a:effectLst/>
        </c:spPr>
      </c:pivotFmt>
      <c:pivotFmt>
        <c:idx val="25"/>
        <c:spPr>
          <a:solidFill>
            <a:srgbClr val="00B050"/>
          </a:solidFill>
          <a:ln>
            <a:noFill/>
          </a:ln>
          <a:effectLst/>
        </c:spPr>
      </c:pivotFmt>
      <c:pivotFmt>
        <c:idx val="26"/>
        <c:spPr>
          <a:solidFill>
            <a:srgbClr val="FD97FF"/>
          </a:solidFill>
          <a:ln>
            <a:noFill/>
          </a:ln>
          <a:effectLst/>
        </c:spPr>
      </c:pivotFmt>
      <c:pivotFmt>
        <c:idx val="27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rgbClr val="7030A0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FF0000"/>
          </a:solidFill>
          <a:ln>
            <a:noFill/>
          </a:ln>
          <a:effectLst/>
        </c:spPr>
      </c:pivotFmt>
      <c:pivotFmt>
        <c:idx val="31"/>
        <c:spPr>
          <a:solidFill>
            <a:srgbClr val="00B050"/>
          </a:solidFill>
          <a:ln>
            <a:noFill/>
          </a:ln>
          <a:effectLst/>
        </c:spPr>
      </c:pivotFmt>
      <c:pivotFmt>
        <c:idx val="32"/>
        <c:spPr>
          <a:solidFill>
            <a:srgbClr val="FD97FF"/>
          </a:solidFill>
          <a:ln>
            <a:noFill/>
          </a:ln>
          <a:effectLst/>
        </c:spPr>
      </c:pivotFmt>
      <c:pivotFmt>
        <c:idx val="3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rgbClr val="7030A0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FF0000"/>
          </a:solidFill>
          <a:ln>
            <a:noFill/>
          </a:ln>
          <a:effectLst/>
        </c:spPr>
      </c:pivotFmt>
      <c:pivotFmt>
        <c:idx val="37"/>
        <c:spPr>
          <a:solidFill>
            <a:srgbClr val="00B050"/>
          </a:solidFill>
          <a:ln>
            <a:noFill/>
          </a:ln>
          <a:effectLst/>
        </c:spPr>
      </c:pivotFmt>
      <c:pivotFmt>
        <c:idx val="38"/>
        <c:spPr>
          <a:solidFill>
            <a:srgbClr val="FD97FF"/>
          </a:solidFill>
          <a:ln>
            <a:noFill/>
          </a:ln>
          <a:effectLst/>
        </c:spPr>
      </c:pivotFmt>
      <c:pivotFmt>
        <c:idx val="39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rgbClr val="7030A0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rgbClr val="FF0000"/>
          </a:solidFill>
          <a:ln>
            <a:noFill/>
          </a:ln>
          <a:effectLst/>
        </c:spPr>
      </c:pivotFmt>
      <c:pivotFmt>
        <c:idx val="43"/>
        <c:spPr>
          <a:solidFill>
            <a:srgbClr val="00B050"/>
          </a:solidFill>
          <a:ln>
            <a:noFill/>
          </a:ln>
          <a:effectLst/>
        </c:spPr>
      </c:pivotFmt>
      <c:pivotFmt>
        <c:idx val="44"/>
        <c:spPr>
          <a:solidFill>
            <a:srgbClr val="FD97FF"/>
          </a:solidFill>
          <a:ln>
            <a:noFill/>
          </a:ln>
          <a:effectLst/>
        </c:spPr>
      </c:pivotFmt>
      <c:pivotFmt>
        <c:idx val="4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rgbClr val="7030A0"/>
          </a:solidFill>
          <a:ln>
            <a:noFill/>
          </a:ln>
          <a:effectLst/>
        </c:spPr>
      </c:pivotFmt>
      <c:pivotFmt>
        <c:idx val="47"/>
        <c:spPr>
          <a:solidFill>
            <a:srgbClr val="7030A0"/>
          </a:solidFill>
          <a:ln>
            <a:noFill/>
          </a:ln>
          <a:effectLst/>
        </c:spPr>
      </c:pivotFmt>
      <c:pivotFmt>
        <c:idx val="48"/>
        <c:spPr>
          <a:solidFill>
            <a:srgbClr val="FF0000"/>
          </a:solidFill>
          <a:ln>
            <a:noFill/>
          </a:ln>
          <a:effectLst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rgbClr val="FF0000"/>
          </a:solidFill>
          <a:ln>
            <a:noFill/>
          </a:ln>
          <a:effectLst/>
        </c:spPr>
      </c:pivotFmt>
      <c:pivotFmt>
        <c:idx val="51"/>
        <c:spPr>
          <a:solidFill>
            <a:srgbClr val="00B050"/>
          </a:solidFill>
          <a:ln>
            <a:noFill/>
          </a:ln>
          <a:effectLst/>
        </c:spPr>
      </c:pivotFmt>
      <c:pivotFmt>
        <c:idx val="52"/>
        <c:spPr>
          <a:solidFill>
            <a:srgbClr val="FD97FF"/>
          </a:solidFill>
          <a:ln>
            <a:noFill/>
          </a:ln>
          <a:effectLst/>
        </c:spPr>
      </c:pivotFmt>
      <c:pivotFmt>
        <c:idx val="5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4"/>
        <c:spPr>
          <a:solidFill>
            <a:srgbClr val="7030A0"/>
          </a:solidFill>
          <a:ln>
            <a:noFill/>
          </a:ln>
          <a:effectLst/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rgbClr val="FF0000"/>
          </a:solidFill>
          <a:ln>
            <a:noFill/>
          </a:ln>
          <a:effectLst/>
        </c:spPr>
      </c:pivotFmt>
      <c:pivotFmt>
        <c:idx val="57"/>
        <c:spPr>
          <a:solidFill>
            <a:srgbClr val="00B050"/>
          </a:solidFill>
          <a:ln>
            <a:noFill/>
          </a:ln>
          <a:effectLst/>
        </c:spPr>
      </c:pivotFmt>
      <c:pivotFmt>
        <c:idx val="58"/>
        <c:spPr>
          <a:solidFill>
            <a:srgbClr val="FD97FF"/>
          </a:solidFill>
          <a:ln>
            <a:noFill/>
          </a:ln>
          <a:effectLst/>
        </c:spPr>
      </c:pivotFmt>
      <c:pivotFmt>
        <c:idx val="59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0"/>
        <c:spPr>
          <a:solidFill>
            <a:srgbClr val="7030A0"/>
          </a:solidFill>
          <a:ln>
            <a:noFill/>
          </a:ln>
          <a:effectLst/>
        </c:spPr>
      </c:pivotFmt>
      <c:pivotFmt>
        <c:idx val="61"/>
        <c:spPr>
          <a:solidFill>
            <a:srgbClr val="FFC000">
              <a:lumMod val="60000"/>
              <a:lumOff val="40000"/>
            </a:srgbClr>
          </a:solidFill>
          <a:ln>
            <a:noFill/>
          </a:ln>
          <a:effectLst/>
        </c:spPr>
      </c:pivotFmt>
      <c:pivotFmt>
        <c:idx val="62"/>
        <c:spPr>
          <a:solidFill>
            <a:srgbClr val="0070C0"/>
          </a:solidFill>
          <a:ln>
            <a:noFill/>
          </a:ln>
          <a:effectLst/>
        </c:spPr>
      </c:pivotFmt>
      <c:pivotFmt>
        <c:idx val="63"/>
        <c:spPr>
          <a:solidFill>
            <a:srgbClr val="FFC000">
              <a:lumMod val="50000"/>
            </a:srgbClr>
          </a:solidFill>
          <a:ln>
            <a:noFill/>
          </a:ln>
          <a:effectLst/>
        </c:spPr>
      </c:pivotFmt>
      <c:pivotFmt>
        <c:idx val="64"/>
        <c:spPr>
          <a:solidFill>
            <a:sysClr val="window" lastClr="FFFFFF">
              <a:lumMod val="50000"/>
            </a:sysClr>
          </a:solidFill>
          <a:ln>
            <a:noFill/>
          </a:ln>
          <a:effectLst/>
        </c:spPr>
      </c:pivotFmt>
      <c:pivotFmt>
        <c:idx val="65"/>
        <c:spPr>
          <a:solidFill>
            <a:srgbClr val="FFC000">
              <a:lumMod val="50000"/>
            </a:srgb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January!$G$5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A3A-C246-954E-FE062E019F13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3A-C246-954E-FE062E019F1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A3A-C246-954E-FE062E019F13}"/>
              </c:ext>
            </c:extLst>
          </c:dPt>
          <c:dPt>
            <c:idx val="3"/>
            <c:invertIfNegative val="0"/>
            <c:bubble3D val="0"/>
            <c:spPr>
              <a:solidFill>
                <a:srgbClr val="FD97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A3A-C246-954E-FE062E019F13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3C5-4747-81DE-AB3965820379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618-964C-83DB-C931C448D62D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618-964C-83DB-C931C448D62D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F3C5-4747-81DE-AB3965820379}"/>
              </c:ext>
            </c:extLst>
          </c:dPt>
          <c:cat>
            <c:strRef>
              <c:f>January!$F$6:$F$13</c:f>
              <c:strCache>
                <c:ptCount val="7"/>
                <c:pt idx="0">
                  <c:v>Education</c:v>
                </c:pt>
                <c:pt idx="1">
                  <c:v>Essential</c:v>
                </c:pt>
                <c:pt idx="2">
                  <c:v>Food</c:v>
                </c:pt>
                <c:pt idx="3">
                  <c:v>Leisure</c:v>
                </c:pt>
                <c:pt idx="4">
                  <c:v>One time</c:v>
                </c:pt>
                <c:pt idx="5">
                  <c:v>Rent + utilities</c:v>
                </c:pt>
                <c:pt idx="6">
                  <c:v>Transportation</c:v>
                </c:pt>
              </c:strCache>
            </c:strRef>
          </c:cat>
          <c:val>
            <c:numRef>
              <c:f>January!$G$6:$G$13</c:f>
              <c:numCache>
                <c:formatCode>_-[$£-809]* #,##0.00_-;\-[$£-809]* #,##0.00_-;_-[$£-809]* "-"??_-;_-@_-</c:formatCode>
                <c:ptCount val="7"/>
                <c:pt idx="0">
                  <c:v>5977.5</c:v>
                </c:pt>
                <c:pt idx="1">
                  <c:v>502.18</c:v>
                </c:pt>
                <c:pt idx="2">
                  <c:v>180.66</c:v>
                </c:pt>
                <c:pt idx="3">
                  <c:v>58.379999999999995</c:v>
                </c:pt>
                <c:pt idx="4">
                  <c:v>116.67999999999999</c:v>
                </c:pt>
                <c:pt idx="5">
                  <c:v>450</c:v>
                </c:pt>
                <c:pt idx="6">
                  <c:v>51.03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FF1-8146-A07E-E0185F0B2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7315264"/>
        <c:axId val="1843131936"/>
      </c:barChart>
      <c:catAx>
        <c:axId val="18373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131936"/>
        <c:crosses val="autoZero"/>
        <c:auto val="1"/>
        <c:lblAlgn val="ctr"/>
        <c:lblOffset val="100"/>
        <c:noMultiLvlLbl val="0"/>
      </c:catAx>
      <c:valAx>
        <c:axId val="18431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Total Spent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[$£-809]* #,##0_);_([$£-809]* \(#,##0\);_([$£-809]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1526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 2023.xlsx]May!NovPT</c:name>
    <c:fmtId val="5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Fractional Expenses </a:t>
            </a:r>
            <a:r>
              <a:rPr lang="en-US" sz="1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May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chemeClr val="accent4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1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2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3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4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7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8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1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0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2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4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5"/>
        <c:spPr>
          <a:solidFill>
            <a:schemeClr val="accent4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May!$G$5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E5D-D342-ABFD-168775F0370D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E5D-D342-ABFD-168775F0370D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E5D-D342-ABFD-168775F0370D}"/>
              </c:ext>
            </c:extLst>
          </c:dPt>
          <c:dPt>
            <c:idx val="3"/>
            <c:bubble3D val="0"/>
            <c:spPr>
              <a:solidFill>
                <a:srgbClr val="FD97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80A-E34B-B573-7753EC2A95D6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A8C-C54F-8266-225353AB17EA}"/>
              </c:ext>
            </c:extLst>
          </c:dPt>
          <c:dPt>
            <c:idx val="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74D-9E4C-80F1-86C8B4509149}"/>
              </c:ext>
            </c:extLst>
          </c:dPt>
          <c:dPt>
            <c:idx val="6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274D-9E4C-80F1-86C8B4509149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May!$F$6:$F$13</c:f>
              <c:strCache>
                <c:ptCount val="7"/>
                <c:pt idx="0">
                  <c:v>Alcohol</c:v>
                </c:pt>
                <c:pt idx="1">
                  <c:v>Essential</c:v>
                </c:pt>
                <c:pt idx="2">
                  <c:v>Food</c:v>
                </c:pt>
                <c:pt idx="3">
                  <c:v>Leisure</c:v>
                </c:pt>
                <c:pt idx="4">
                  <c:v>One time</c:v>
                </c:pt>
                <c:pt idx="5">
                  <c:v>Rent + utilities</c:v>
                </c:pt>
                <c:pt idx="6">
                  <c:v>Transportation</c:v>
                </c:pt>
              </c:strCache>
            </c:strRef>
          </c:cat>
          <c:val>
            <c:numRef>
              <c:f>May!$G$6:$G$13</c:f>
              <c:numCache>
                <c:formatCode>_-[$£-809]* #,##0.00_-;\-[$£-809]* #,##0.00_-;_-[$£-809]* "-"??_-;_-@_-</c:formatCode>
                <c:ptCount val="7"/>
                <c:pt idx="0">
                  <c:v>40.72</c:v>
                </c:pt>
                <c:pt idx="1">
                  <c:v>102.38</c:v>
                </c:pt>
                <c:pt idx="2">
                  <c:v>421.78000000000014</c:v>
                </c:pt>
                <c:pt idx="3">
                  <c:v>56.080000000000005</c:v>
                </c:pt>
                <c:pt idx="4">
                  <c:v>52.49</c:v>
                </c:pt>
                <c:pt idx="5">
                  <c:v>450</c:v>
                </c:pt>
                <c:pt idx="6">
                  <c:v>2073.11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73-3B4C-A344-E9624A665D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bg1">
          <a:lumMod val="65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[Finance 2023.xlsx]June!NovPT</c:name>
    <c:fmtId val="64"/>
  </c:pivotSource>
  <c:chart>
    <c:title>
      <c:tx>
        <c:rich>
          <a:bodyPr rot="0" spcFirstLastPara="1" vertOverflow="ellipsis" vert="horz" wrap="square" anchor="ctr" anchorCtr="0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June</a:t>
            </a:r>
            <a:r>
              <a:rPr lang="en-US" sz="2000" baseline="0"/>
              <a:t> </a:t>
            </a:r>
            <a:r>
              <a:rPr lang="en-US" sz="2000"/>
              <a:t>Expenses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rgbClr val="00B050"/>
          </a:solidFill>
          <a:ln>
            <a:noFill/>
          </a:ln>
          <a:effectLst/>
        </c:spPr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rgbClr val="7030A0"/>
          </a:solidFill>
          <a:ln>
            <a:noFill/>
          </a:ln>
          <a:effectLst/>
        </c:spPr>
      </c:pivotFmt>
      <c:pivotFmt>
        <c:idx val="10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rgbClr val="0070C0"/>
          </a:solidFill>
          <a:ln>
            <a:noFill/>
          </a:ln>
          <a:effectLst/>
        </c:spPr>
      </c:pivotFmt>
      <c:pivotFmt>
        <c:idx val="12"/>
        <c:spPr>
          <a:solidFill>
            <a:srgbClr val="FD97FF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0000"/>
          </a:solidFill>
          <a:ln>
            <a:noFill/>
          </a:ln>
          <a:effectLst/>
        </c:spPr>
      </c:pivotFmt>
      <c:pivotFmt>
        <c:idx val="15"/>
        <c:spPr>
          <a:solidFill>
            <a:srgbClr val="00B050"/>
          </a:solidFill>
          <a:ln>
            <a:noFill/>
          </a:ln>
          <a:effectLst/>
        </c:spPr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FF0000"/>
          </a:solidFill>
          <a:ln>
            <a:noFill/>
          </a:ln>
          <a:effectLst/>
        </c:spPr>
      </c:pivotFmt>
      <c:pivotFmt>
        <c:idx val="19"/>
        <c:spPr>
          <a:solidFill>
            <a:srgbClr val="00B050"/>
          </a:solidFill>
          <a:ln>
            <a:noFill/>
          </a:ln>
          <a:effectLst/>
        </c:spPr>
      </c:pivotFmt>
      <c:pivotFmt>
        <c:idx val="2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D97FF"/>
          </a:solidFill>
          <a:ln>
            <a:noFill/>
          </a:ln>
          <a:effectLst/>
        </c:spPr>
      </c:pivotFmt>
      <c:pivotFmt>
        <c:idx val="22"/>
        <c:spPr>
          <a:solidFill>
            <a:srgbClr val="7030A0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F0000"/>
          </a:solidFill>
          <a:ln>
            <a:noFill/>
          </a:ln>
          <a:effectLst/>
        </c:spPr>
      </c:pivotFmt>
      <c:pivotFmt>
        <c:idx val="25"/>
        <c:spPr>
          <a:solidFill>
            <a:srgbClr val="00B050"/>
          </a:solidFill>
          <a:ln>
            <a:noFill/>
          </a:ln>
          <a:effectLst/>
        </c:spPr>
      </c:pivotFmt>
      <c:pivotFmt>
        <c:idx val="26"/>
        <c:spPr>
          <a:solidFill>
            <a:srgbClr val="FD97FF"/>
          </a:solidFill>
          <a:ln>
            <a:noFill/>
          </a:ln>
          <a:effectLst/>
        </c:spPr>
      </c:pivotFmt>
      <c:pivotFmt>
        <c:idx val="27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rgbClr val="7030A0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FF0000"/>
          </a:solidFill>
          <a:ln>
            <a:noFill/>
          </a:ln>
          <a:effectLst/>
        </c:spPr>
      </c:pivotFmt>
      <c:pivotFmt>
        <c:idx val="31"/>
        <c:spPr>
          <a:solidFill>
            <a:srgbClr val="00B050"/>
          </a:solidFill>
          <a:ln>
            <a:noFill/>
          </a:ln>
          <a:effectLst/>
        </c:spPr>
      </c:pivotFmt>
      <c:pivotFmt>
        <c:idx val="32"/>
        <c:spPr>
          <a:solidFill>
            <a:srgbClr val="FD97FF"/>
          </a:solidFill>
          <a:ln>
            <a:noFill/>
          </a:ln>
          <a:effectLst/>
        </c:spPr>
      </c:pivotFmt>
      <c:pivotFmt>
        <c:idx val="3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rgbClr val="7030A0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FF0000"/>
          </a:solidFill>
          <a:ln>
            <a:noFill/>
          </a:ln>
          <a:effectLst/>
        </c:spPr>
      </c:pivotFmt>
      <c:pivotFmt>
        <c:idx val="37"/>
        <c:spPr>
          <a:solidFill>
            <a:srgbClr val="00B050"/>
          </a:solidFill>
          <a:ln>
            <a:noFill/>
          </a:ln>
          <a:effectLst/>
        </c:spPr>
      </c:pivotFmt>
      <c:pivotFmt>
        <c:idx val="38"/>
        <c:spPr>
          <a:solidFill>
            <a:srgbClr val="FD97FF"/>
          </a:solidFill>
          <a:ln>
            <a:noFill/>
          </a:ln>
          <a:effectLst/>
        </c:spPr>
      </c:pivotFmt>
      <c:pivotFmt>
        <c:idx val="39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rgbClr val="7030A0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rgbClr val="FF0000"/>
          </a:solidFill>
          <a:ln>
            <a:noFill/>
          </a:ln>
          <a:effectLst/>
        </c:spPr>
      </c:pivotFmt>
      <c:pivotFmt>
        <c:idx val="43"/>
        <c:spPr>
          <a:solidFill>
            <a:srgbClr val="00B050"/>
          </a:solidFill>
          <a:ln>
            <a:noFill/>
          </a:ln>
          <a:effectLst/>
        </c:spPr>
      </c:pivotFmt>
      <c:pivotFmt>
        <c:idx val="44"/>
        <c:spPr>
          <a:solidFill>
            <a:srgbClr val="FD97FF"/>
          </a:solidFill>
          <a:ln>
            <a:noFill/>
          </a:ln>
          <a:effectLst/>
        </c:spPr>
      </c:pivotFmt>
      <c:pivotFmt>
        <c:idx val="4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rgbClr val="7030A0"/>
          </a:solidFill>
          <a:ln>
            <a:noFill/>
          </a:ln>
          <a:effectLst/>
        </c:spPr>
      </c:pivotFmt>
      <c:pivotFmt>
        <c:idx val="47"/>
        <c:spPr>
          <a:solidFill>
            <a:srgbClr val="7030A0"/>
          </a:solidFill>
          <a:ln>
            <a:noFill/>
          </a:ln>
          <a:effectLst/>
        </c:spPr>
      </c:pivotFmt>
      <c:pivotFmt>
        <c:idx val="48"/>
        <c:spPr>
          <a:solidFill>
            <a:srgbClr val="FF0000"/>
          </a:solidFill>
          <a:ln>
            <a:noFill/>
          </a:ln>
          <a:effectLst/>
        </c:spPr>
      </c:pivotFmt>
      <c:pivotFmt>
        <c:idx val="49"/>
        <c:spPr>
          <a:solidFill>
            <a:srgbClr val="0070C0"/>
          </a:solidFill>
          <a:ln>
            <a:noFill/>
          </a:ln>
          <a:effectLst/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0070C0"/>
          </a:solidFill>
          <a:ln>
            <a:noFill/>
          </a:ln>
          <a:effectLst/>
        </c:spPr>
      </c:pivotFmt>
      <c:pivotFmt>
        <c:idx val="52"/>
        <c:spPr>
          <a:solidFill>
            <a:srgbClr val="FF0000"/>
          </a:solidFill>
          <a:ln>
            <a:noFill/>
          </a:ln>
          <a:effectLst/>
        </c:spPr>
      </c:pivotFmt>
      <c:pivotFmt>
        <c:idx val="53"/>
        <c:spPr>
          <a:solidFill>
            <a:srgbClr val="00B050"/>
          </a:solidFill>
          <a:ln>
            <a:noFill/>
          </a:ln>
          <a:effectLst/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rgbClr val="0070C0"/>
          </a:solidFill>
          <a:ln>
            <a:noFill/>
          </a:ln>
          <a:effectLst/>
        </c:spPr>
      </c:pivotFmt>
      <c:pivotFmt>
        <c:idx val="56"/>
        <c:spPr>
          <a:solidFill>
            <a:srgbClr val="FF0000"/>
          </a:solidFill>
          <a:ln>
            <a:noFill/>
          </a:ln>
          <a:effectLst/>
        </c:spPr>
      </c:pivotFmt>
      <c:pivotFmt>
        <c:idx val="57"/>
        <c:spPr>
          <a:solidFill>
            <a:srgbClr val="00B050"/>
          </a:solidFill>
          <a:ln>
            <a:noFill/>
          </a:ln>
          <a:effectLst/>
        </c:spP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rgbClr val="0070C0"/>
          </a:solidFill>
          <a:ln>
            <a:noFill/>
          </a:ln>
          <a:effectLst/>
        </c:spPr>
      </c:pivotFmt>
      <c:pivotFmt>
        <c:idx val="60"/>
        <c:spPr>
          <a:solidFill>
            <a:srgbClr val="FF0000"/>
          </a:solidFill>
          <a:ln>
            <a:noFill/>
          </a:ln>
          <a:effectLst/>
        </c:spPr>
      </c:pivotFmt>
      <c:pivotFmt>
        <c:idx val="61"/>
        <c:spPr>
          <a:solidFill>
            <a:srgbClr val="00B050"/>
          </a:solidFill>
          <a:ln>
            <a:noFill/>
          </a:ln>
          <a:effectLst/>
        </c:spP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0070C0"/>
          </a:solidFill>
          <a:ln>
            <a:noFill/>
          </a:ln>
          <a:effectLst/>
        </c:spPr>
      </c:pivotFmt>
      <c:pivotFmt>
        <c:idx val="64"/>
        <c:spPr>
          <a:solidFill>
            <a:srgbClr val="FF0000"/>
          </a:solidFill>
          <a:ln>
            <a:noFill/>
          </a:ln>
          <a:effectLst/>
        </c:spPr>
      </c:pivotFmt>
      <c:pivotFmt>
        <c:idx val="65"/>
        <c:spPr>
          <a:solidFill>
            <a:srgbClr val="00B050"/>
          </a:solidFill>
          <a:ln>
            <a:noFill/>
          </a:ln>
          <a:effectLst/>
        </c:spPr>
      </c:pivotFmt>
      <c:pivotFmt>
        <c:idx val="66"/>
        <c:spPr>
          <a:solidFill>
            <a:srgbClr val="FD97FF"/>
          </a:solidFill>
          <a:ln>
            <a:noFill/>
          </a:ln>
          <a:effectLst/>
        </c:spPr>
      </c:pivotFmt>
      <c:pivotFmt>
        <c:idx val="67"/>
        <c:spPr>
          <a:solidFill>
            <a:srgbClr val="FFC000">
              <a:lumMod val="60000"/>
              <a:lumOff val="40000"/>
            </a:srgbClr>
          </a:solidFill>
          <a:ln>
            <a:noFill/>
          </a:ln>
          <a:effectLst/>
        </c:spP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rgbClr val="00B050"/>
          </a:solidFill>
          <a:ln>
            <a:noFill/>
          </a:ln>
          <a:effectLst/>
        </c:spPr>
      </c:pivotFmt>
      <c:pivotFmt>
        <c:idx val="70"/>
        <c:spPr>
          <a:solidFill>
            <a:srgbClr val="FD97FF"/>
          </a:solidFill>
          <a:ln>
            <a:noFill/>
          </a:ln>
          <a:effectLst/>
        </c:spPr>
      </c:pivotFmt>
      <c:pivotFmt>
        <c:idx val="71"/>
        <c:spPr>
          <a:solidFill>
            <a:srgbClr val="FFC000">
              <a:lumMod val="60000"/>
              <a:lumOff val="40000"/>
            </a:srgbClr>
          </a:solidFill>
          <a:ln>
            <a:noFill/>
          </a:ln>
          <a:effectLst/>
        </c:spP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rgbClr val="00B050"/>
          </a:solidFill>
          <a:ln>
            <a:noFill/>
          </a:ln>
          <a:effectLst/>
        </c:spPr>
      </c:pivotFmt>
      <c:pivotFmt>
        <c:idx val="74"/>
        <c:spPr>
          <a:solidFill>
            <a:srgbClr val="FD97FF"/>
          </a:solidFill>
          <a:ln>
            <a:noFill/>
          </a:ln>
          <a:effectLst/>
        </c:spPr>
      </c:pivotFmt>
      <c:pivotFmt>
        <c:idx val="75"/>
        <c:spPr>
          <a:solidFill>
            <a:srgbClr val="FFC000">
              <a:lumMod val="60000"/>
              <a:lumOff val="40000"/>
            </a:srgbClr>
          </a:solidFill>
          <a:ln>
            <a:noFill/>
          </a:ln>
          <a:effectLst/>
        </c:spPr>
      </c:pivotFmt>
      <c:pivotFmt>
        <c:idx val="76"/>
        <c:spPr>
          <a:solidFill>
            <a:srgbClr val="FF0000"/>
          </a:solidFill>
          <a:ln>
            <a:noFill/>
          </a:ln>
          <a:effectLst/>
        </c:spPr>
      </c:pivotFmt>
      <c:pivotFmt>
        <c:idx val="77"/>
        <c:spPr>
          <a:solidFill>
            <a:srgbClr val="0070C0"/>
          </a:solidFill>
          <a:ln>
            <a:noFill/>
          </a:ln>
          <a:effectLst/>
        </c:spPr>
      </c:pivotFmt>
      <c:pivotFmt>
        <c:idx val="78"/>
        <c:spPr>
          <a:solidFill>
            <a:srgbClr val="7030A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June!$G$5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464-D240-B815-6185389E3043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464-D240-B815-6185389E3043}"/>
              </c:ext>
            </c:extLst>
          </c:dPt>
          <c:dPt>
            <c:idx val="2"/>
            <c:invertIfNegative val="0"/>
            <c:bubble3D val="0"/>
            <c:spPr>
              <a:solidFill>
                <a:srgbClr val="FD97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83B-4E4E-A97F-0BCC69B9D19C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83B-4E4E-A97F-0BCC69B9D19C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83B-4E4E-A97F-0BCC69B9D19C}"/>
              </c:ext>
            </c:extLst>
          </c:dPt>
          <c:cat>
            <c:strRef>
              <c:f>June!$F$6:$F$11</c:f>
              <c:strCache>
                <c:ptCount val="5"/>
                <c:pt idx="0">
                  <c:v>Essential</c:v>
                </c:pt>
                <c:pt idx="1">
                  <c:v>Food</c:v>
                </c:pt>
                <c:pt idx="2">
                  <c:v>Leisure</c:v>
                </c:pt>
                <c:pt idx="3">
                  <c:v>One time</c:v>
                </c:pt>
                <c:pt idx="4">
                  <c:v>Transportation</c:v>
                </c:pt>
              </c:strCache>
            </c:strRef>
          </c:cat>
          <c:val>
            <c:numRef>
              <c:f>June!$G$6:$G$11</c:f>
              <c:numCache>
                <c:formatCode>_-[$£-809]* #,##0.00_-;\-[$£-809]* #,##0.00_-;_-[$£-809]* "-"??_-;_-@_-</c:formatCode>
                <c:ptCount val="5"/>
                <c:pt idx="0">
                  <c:v>187.29</c:v>
                </c:pt>
                <c:pt idx="1">
                  <c:v>474.86</c:v>
                </c:pt>
                <c:pt idx="2">
                  <c:v>79.39</c:v>
                </c:pt>
                <c:pt idx="3">
                  <c:v>262.41000000000003</c:v>
                </c:pt>
                <c:pt idx="4">
                  <c:v>59.44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64-D240-B815-6185389E3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7315264"/>
        <c:axId val="1843131936"/>
      </c:barChart>
      <c:catAx>
        <c:axId val="18373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131936"/>
        <c:crosses val="autoZero"/>
        <c:auto val="1"/>
        <c:lblAlgn val="ctr"/>
        <c:lblOffset val="100"/>
        <c:noMultiLvlLbl val="0"/>
      </c:catAx>
      <c:valAx>
        <c:axId val="18431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Total Spent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[$£-809]* #,##0_);_([$£-809]* \(#,##0\);_([$£-809]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1526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 2023.xlsx]June!NovPT</c:name>
    <c:fmtId val="6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Fractional Expenses </a:t>
            </a:r>
            <a:r>
              <a:rPr lang="en-US" sz="1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June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chemeClr val="accent4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1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2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3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4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7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8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1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0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2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5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9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1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2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4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June!$G$5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AF8-2742-BC4E-62B119D75BA7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EAF8-2742-BC4E-62B119D75BA7}"/>
              </c:ext>
            </c:extLst>
          </c:dPt>
          <c:dPt>
            <c:idx val="2"/>
            <c:bubble3D val="0"/>
            <c:spPr>
              <a:solidFill>
                <a:srgbClr val="FD97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99D-4947-94DD-778ED611D2B2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99D-4947-94DD-778ED611D2B2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99D-4947-94DD-778ED611D2B2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June!$F$6:$F$11</c:f>
              <c:strCache>
                <c:ptCount val="5"/>
                <c:pt idx="0">
                  <c:v>Essential</c:v>
                </c:pt>
                <c:pt idx="1">
                  <c:v>Food</c:v>
                </c:pt>
                <c:pt idx="2">
                  <c:v>Leisure</c:v>
                </c:pt>
                <c:pt idx="3">
                  <c:v>One time</c:v>
                </c:pt>
                <c:pt idx="4">
                  <c:v>Transportation</c:v>
                </c:pt>
              </c:strCache>
            </c:strRef>
          </c:cat>
          <c:val>
            <c:numRef>
              <c:f>June!$G$6:$G$11</c:f>
              <c:numCache>
                <c:formatCode>_-[$£-809]* #,##0.00_-;\-[$£-809]* #,##0.00_-;_-[$£-809]* "-"??_-;_-@_-</c:formatCode>
                <c:ptCount val="5"/>
                <c:pt idx="0">
                  <c:v>187.29</c:v>
                </c:pt>
                <c:pt idx="1">
                  <c:v>474.86</c:v>
                </c:pt>
                <c:pt idx="2">
                  <c:v>79.39</c:v>
                </c:pt>
                <c:pt idx="3">
                  <c:v>262.41000000000003</c:v>
                </c:pt>
                <c:pt idx="4">
                  <c:v>59.44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F8-2742-BC4E-62B119D75B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bg1">
          <a:lumMod val="65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[Finance 2023.xlsx]July!NovPT</c:name>
    <c:fmtId val="64"/>
  </c:pivotSource>
  <c:chart>
    <c:title>
      <c:tx>
        <c:rich>
          <a:bodyPr rot="0" spcFirstLastPara="1" vertOverflow="ellipsis" vert="horz" wrap="square" anchor="ctr" anchorCtr="0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July</a:t>
            </a:r>
            <a:r>
              <a:rPr lang="en-US" sz="2000" baseline="0"/>
              <a:t> </a:t>
            </a:r>
            <a:r>
              <a:rPr lang="en-US" sz="2000"/>
              <a:t>Expenses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rgbClr val="00B050"/>
          </a:solidFill>
          <a:ln>
            <a:noFill/>
          </a:ln>
          <a:effectLst/>
        </c:spPr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rgbClr val="7030A0"/>
          </a:solidFill>
          <a:ln>
            <a:noFill/>
          </a:ln>
          <a:effectLst/>
        </c:spPr>
      </c:pivotFmt>
      <c:pivotFmt>
        <c:idx val="10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rgbClr val="0070C0"/>
          </a:solidFill>
          <a:ln>
            <a:noFill/>
          </a:ln>
          <a:effectLst/>
        </c:spPr>
      </c:pivotFmt>
      <c:pivotFmt>
        <c:idx val="12"/>
        <c:spPr>
          <a:solidFill>
            <a:srgbClr val="FD97FF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0000"/>
          </a:solidFill>
          <a:ln>
            <a:noFill/>
          </a:ln>
          <a:effectLst/>
        </c:spPr>
      </c:pivotFmt>
      <c:pivotFmt>
        <c:idx val="15"/>
        <c:spPr>
          <a:solidFill>
            <a:srgbClr val="00B050"/>
          </a:solidFill>
          <a:ln>
            <a:noFill/>
          </a:ln>
          <a:effectLst/>
        </c:spPr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FF0000"/>
          </a:solidFill>
          <a:ln>
            <a:noFill/>
          </a:ln>
          <a:effectLst/>
        </c:spPr>
      </c:pivotFmt>
      <c:pivotFmt>
        <c:idx val="19"/>
        <c:spPr>
          <a:solidFill>
            <a:srgbClr val="00B050"/>
          </a:solidFill>
          <a:ln>
            <a:noFill/>
          </a:ln>
          <a:effectLst/>
        </c:spPr>
      </c:pivotFmt>
      <c:pivotFmt>
        <c:idx val="2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D97FF"/>
          </a:solidFill>
          <a:ln>
            <a:noFill/>
          </a:ln>
          <a:effectLst/>
        </c:spPr>
      </c:pivotFmt>
      <c:pivotFmt>
        <c:idx val="22"/>
        <c:spPr>
          <a:solidFill>
            <a:srgbClr val="7030A0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F0000"/>
          </a:solidFill>
          <a:ln>
            <a:noFill/>
          </a:ln>
          <a:effectLst/>
        </c:spPr>
      </c:pivotFmt>
      <c:pivotFmt>
        <c:idx val="25"/>
        <c:spPr>
          <a:solidFill>
            <a:srgbClr val="00B050"/>
          </a:solidFill>
          <a:ln>
            <a:noFill/>
          </a:ln>
          <a:effectLst/>
        </c:spPr>
      </c:pivotFmt>
      <c:pivotFmt>
        <c:idx val="26"/>
        <c:spPr>
          <a:solidFill>
            <a:srgbClr val="FD97FF"/>
          </a:solidFill>
          <a:ln>
            <a:noFill/>
          </a:ln>
          <a:effectLst/>
        </c:spPr>
      </c:pivotFmt>
      <c:pivotFmt>
        <c:idx val="27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rgbClr val="7030A0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FF0000"/>
          </a:solidFill>
          <a:ln>
            <a:noFill/>
          </a:ln>
          <a:effectLst/>
        </c:spPr>
      </c:pivotFmt>
      <c:pivotFmt>
        <c:idx val="31"/>
        <c:spPr>
          <a:solidFill>
            <a:srgbClr val="00B050"/>
          </a:solidFill>
          <a:ln>
            <a:noFill/>
          </a:ln>
          <a:effectLst/>
        </c:spPr>
      </c:pivotFmt>
      <c:pivotFmt>
        <c:idx val="32"/>
        <c:spPr>
          <a:solidFill>
            <a:srgbClr val="FD97FF"/>
          </a:solidFill>
          <a:ln>
            <a:noFill/>
          </a:ln>
          <a:effectLst/>
        </c:spPr>
      </c:pivotFmt>
      <c:pivotFmt>
        <c:idx val="3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rgbClr val="7030A0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FF0000"/>
          </a:solidFill>
          <a:ln>
            <a:noFill/>
          </a:ln>
          <a:effectLst/>
        </c:spPr>
      </c:pivotFmt>
      <c:pivotFmt>
        <c:idx val="37"/>
        <c:spPr>
          <a:solidFill>
            <a:srgbClr val="00B050"/>
          </a:solidFill>
          <a:ln>
            <a:noFill/>
          </a:ln>
          <a:effectLst/>
        </c:spPr>
      </c:pivotFmt>
      <c:pivotFmt>
        <c:idx val="38"/>
        <c:spPr>
          <a:solidFill>
            <a:srgbClr val="FD97FF"/>
          </a:solidFill>
          <a:ln>
            <a:noFill/>
          </a:ln>
          <a:effectLst/>
        </c:spPr>
      </c:pivotFmt>
      <c:pivotFmt>
        <c:idx val="39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rgbClr val="7030A0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rgbClr val="FF0000"/>
          </a:solidFill>
          <a:ln>
            <a:noFill/>
          </a:ln>
          <a:effectLst/>
        </c:spPr>
      </c:pivotFmt>
      <c:pivotFmt>
        <c:idx val="43"/>
        <c:spPr>
          <a:solidFill>
            <a:srgbClr val="00B050"/>
          </a:solidFill>
          <a:ln>
            <a:noFill/>
          </a:ln>
          <a:effectLst/>
        </c:spPr>
      </c:pivotFmt>
      <c:pivotFmt>
        <c:idx val="44"/>
        <c:spPr>
          <a:solidFill>
            <a:srgbClr val="FD97FF"/>
          </a:solidFill>
          <a:ln>
            <a:noFill/>
          </a:ln>
          <a:effectLst/>
        </c:spPr>
      </c:pivotFmt>
      <c:pivotFmt>
        <c:idx val="4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rgbClr val="7030A0"/>
          </a:solidFill>
          <a:ln>
            <a:noFill/>
          </a:ln>
          <a:effectLst/>
        </c:spPr>
      </c:pivotFmt>
      <c:pivotFmt>
        <c:idx val="47"/>
        <c:spPr>
          <a:solidFill>
            <a:srgbClr val="7030A0"/>
          </a:solidFill>
          <a:ln>
            <a:noFill/>
          </a:ln>
          <a:effectLst/>
        </c:spPr>
      </c:pivotFmt>
      <c:pivotFmt>
        <c:idx val="48"/>
        <c:spPr>
          <a:solidFill>
            <a:srgbClr val="FF0000"/>
          </a:solidFill>
          <a:ln>
            <a:noFill/>
          </a:ln>
          <a:effectLst/>
        </c:spPr>
      </c:pivotFmt>
      <c:pivotFmt>
        <c:idx val="49"/>
        <c:spPr>
          <a:solidFill>
            <a:srgbClr val="0070C0"/>
          </a:solidFill>
          <a:ln>
            <a:noFill/>
          </a:ln>
          <a:effectLst/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0070C0"/>
          </a:solidFill>
          <a:ln>
            <a:noFill/>
          </a:ln>
          <a:effectLst/>
        </c:spPr>
      </c:pivotFmt>
      <c:pivotFmt>
        <c:idx val="52"/>
        <c:spPr>
          <a:solidFill>
            <a:srgbClr val="FF0000"/>
          </a:solidFill>
          <a:ln>
            <a:noFill/>
          </a:ln>
          <a:effectLst/>
        </c:spPr>
      </c:pivotFmt>
      <c:pivotFmt>
        <c:idx val="53"/>
        <c:spPr>
          <a:solidFill>
            <a:srgbClr val="00B050"/>
          </a:solidFill>
          <a:ln>
            <a:noFill/>
          </a:ln>
          <a:effectLst/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rgbClr val="0070C0"/>
          </a:solidFill>
          <a:ln>
            <a:noFill/>
          </a:ln>
          <a:effectLst/>
        </c:spPr>
      </c:pivotFmt>
      <c:pivotFmt>
        <c:idx val="56"/>
        <c:spPr>
          <a:solidFill>
            <a:srgbClr val="FF0000"/>
          </a:solidFill>
          <a:ln>
            <a:noFill/>
          </a:ln>
          <a:effectLst/>
        </c:spPr>
      </c:pivotFmt>
      <c:pivotFmt>
        <c:idx val="57"/>
        <c:spPr>
          <a:solidFill>
            <a:srgbClr val="00B050"/>
          </a:solidFill>
          <a:ln>
            <a:noFill/>
          </a:ln>
          <a:effectLst/>
        </c:spP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rgbClr val="0070C0"/>
          </a:solidFill>
          <a:ln>
            <a:noFill/>
          </a:ln>
          <a:effectLst/>
        </c:spPr>
      </c:pivotFmt>
      <c:pivotFmt>
        <c:idx val="60"/>
        <c:spPr>
          <a:solidFill>
            <a:srgbClr val="FF0000"/>
          </a:solidFill>
          <a:ln>
            <a:noFill/>
          </a:ln>
          <a:effectLst/>
        </c:spPr>
      </c:pivotFmt>
      <c:pivotFmt>
        <c:idx val="61"/>
        <c:spPr>
          <a:solidFill>
            <a:srgbClr val="00B050"/>
          </a:solidFill>
          <a:ln>
            <a:noFill/>
          </a:ln>
          <a:effectLst/>
        </c:spP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0070C0"/>
          </a:solidFill>
          <a:ln>
            <a:noFill/>
          </a:ln>
          <a:effectLst/>
        </c:spPr>
      </c:pivotFmt>
      <c:pivotFmt>
        <c:idx val="64"/>
        <c:spPr>
          <a:solidFill>
            <a:srgbClr val="FF0000"/>
          </a:solidFill>
          <a:ln>
            <a:noFill/>
          </a:ln>
          <a:effectLst/>
        </c:spPr>
      </c:pivotFmt>
      <c:pivotFmt>
        <c:idx val="65"/>
        <c:spPr>
          <a:solidFill>
            <a:srgbClr val="00B050"/>
          </a:solidFill>
          <a:ln>
            <a:noFill/>
          </a:ln>
          <a:effectLst/>
        </c:spPr>
      </c:pivotFmt>
      <c:pivotFmt>
        <c:idx val="66"/>
        <c:spPr>
          <a:solidFill>
            <a:srgbClr val="FD97FF"/>
          </a:solidFill>
          <a:ln>
            <a:noFill/>
          </a:ln>
          <a:effectLst/>
        </c:spPr>
      </c:pivotFmt>
      <c:pivotFmt>
        <c:idx val="67"/>
        <c:spPr>
          <a:solidFill>
            <a:srgbClr val="FFC000">
              <a:lumMod val="60000"/>
              <a:lumOff val="40000"/>
            </a:srgbClr>
          </a:solidFill>
          <a:ln>
            <a:noFill/>
          </a:ln>
          <a:effectLst/>
        </c:spP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rgbClr val="00B050"/>
          </a:solidFill>
          <a:ln>
            <a:noFill/>
          </a:ln>
          <a:effectLst/>
        </c:spPr>
      </c:pivotFmt>
      <c:pivotFmt>
        <c:idx val="70"/>
        <c:spPr>
          <a:solidFill>
            <a:srgbClr val="FD97FF"/>
          </a:solidFill>
          <a:ln>
            <a:noFill/>
          </a:ln>
          <a:effectLst/>
        </c:spPr>
      </c:pivotFmt>
      <c:pivotFmt>
        <c:idx val="71"/>
        <c:spPr>
          <a:solidFill>
            <a:srgbClr val="FFC000">
              <a:lumMod val="60000"/>
              <a:lumOff val="40000"/>
            </a:srgbClr>
          </a:solidFill>
          <a:ln>
            <a:noFill/>
          </a:ln>
          <a:effectLst/>
        </c:spP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rgbClr val="00B050"/>
          </a:solidFill>
          <a:ln>
            <a:noFill/>
          </a:ln>
          <a:effectLst/>
        </c:spPr>
      </c:pivotFmt>
      <c:pivotFmt>
        <c:idx val="74"/>
        <c:spPr>
          <a:solidFill>
            <a:srgbClr val="FD97FF"/>
          </a:solidFill>
          <a:ln>
            <a:noFill/>
          </a:ln>
          <a:effectLst/>
        </c:spPr>
      </c:pivotFmt>
      <c:pivotFmt>
        <c:idx val="75"/>
        <c:spPr>
          <a:solidFill>
            <a:srgbClr val="FFC000">
              <a:lumMod val="60000"/>
              <a:lumOff val="40000"/>
            </a:srgbClr>
          </a:solidFill>
          <a:ln>
            <a:noFill/>
          </a:ln>
          <a:effectLst/>
        </c:spP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rgbClr val="00B050"/>
          </a:solidFill>
          <a:ln>
            <a:noFill/>
          </a:ln>
          <a:effectLst/>
        </c:spPr>
      </c:pivotFmt>
      <c:pivotFmt>
        <c:idx val="78"/>
        <c:spPr>
          <a:solidFill>
            <a:srgbClr val="FD97FF"/>
          </a:solidFill>
          <a:ln>
            <a:noFill/>
          </a:ln>
          <a:effectLst/>
        </c:spPr>
      </c:pivotFmt>
      <c:pivotFmt>
        <c:idx val="79"/>
        <c:spPr>
          <a:solidFill>
            <a:srgbClr val="FFC000">
              <a:lumMod val="60000"/>
              <a:lumOff val="40000"/>
            </a:srgbClr>
          </a:solidFill>
          <a:ln>
            <a:noFill/>
          </a:ln>
          <a:effectLst/>
        </c:spP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rgbClr val="00B050"/>
          </a:solidFill>
          <a:ln>
            <a:noFill/>
          </a:ln>
          <a:effectLst/>
        </c:spPr>
      </c:pivotFmt>
      <c:pivotFmt>
        <c:idx val="82"/>
        <c:spPr>
          <a:solidFill>
            <a:srgbClr val="FD97FF"/>
          </a:solidFill>
          <a:ln>
            <a:noFill/>
          </a:ln>
          <a:effectLst/>
        </c:spPr>
      </c:pivotFmt>
      <c:pivotFmt>
        <c:idx val="83"/>
        <c:spPr>
          <a:solidFill>
            <a:srgbClr val="FFC000">
              <a:lumMod val="60000"/>
              <a:lumOff val="40000"/>
            </a:srgbClr>
          </a:solidFill>
          <a:ln>
            <a:noFill/>
          </a:ln>
          <a:effectLst/>
        </c:spPr>
      </c:pivotFmt>
      <c:pivotFmt>
        <c:idx val="84"/>
        <c:spPr>
          <a:solidFill>
            <a:srgbClr val="7030A0"/>
          </a:solidFill>
          <a:ln>
            <a:noFill/>
          </a:ln>
          <a:effectLst/>
        </c:spPr>
      </c:pivotFmt>
      <c:pivotFmt>
        <c:idx val="85"/>
        <c:spPr>
          <a:solidFill>
            <a:srgbClr val="FF0000"/>
          </a:solidFill>
          <a:ln>
            <a:noFill/>
          </a:ln>
          <a:effectLst/>
        </c:spPr>
      </c:pivotFmt>
      <c:pivotFmt>
        <c:idx val="86"/>
        <c:spPr>
          <a:solidFill>
            <a:srgbClr val="FFC000">
              <a:lumMod val="50000"/>
            </a:srgb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July!$G$5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F9-3D48-8CAD-3AB586400894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7F9-3D48-8CAD-3AB586400894}"/>
              </c:ext>
            </c:extLst>
          </c:dPt>
          <c:dPt>
            <c:idx val="2"/>
            <c:invertIfNegative val="0"/>
            <c:bubble3D val="0"/>
            <c:spPr>
              <a:solidFill>
                <a:srgbClr val="FD97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7F9-3D48-8CAD-3AB58640089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A6D-9549-81BE-AB0BC43E2B40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A6D-9549-81BE-AB0BC43E2B40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7F9-3D48-8CAD-3AB586400894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C7F9-3D48-8CAD-3AB586400894}"/>
              </c:ext>
            </c:extLst>
          </c:dPt>
          <c:cat>
            <c:strRef>
              <c:f>July!$F$6:$F$12</c:f>
              <c:strCache>
                <c:ptCount val="6"/>
                <c:pt idx="0">
                  <c:v>Essential</c:v>
                </c:pt>
                <c:pt idx="1">
                  <c:v>Food</c:v>
                </c:pt>
                <c:pt idx="2">
                  <c:v>Leisure</c:v>
                </c:pt>
                <c:pt idx="3">
                  <c:v>One time</c:v>
                </c:pt>
                <c:pt idx="4">
                  <c:v>Rent + utilities</c:v>
                </c:pt>
                <c:pt idx="5">
                  <c:v>Transportation</c:v>
                </c:pt>
              </c:strCache>
            </c:strRef>
          </c:cat>
          <c:val>
            <c:numRef>
              <c:f>July!$G$6:$G$12</c:f>
              <c:numCache>
                <c:formatCode>_-[$£-809]* #,##0.00_-;\-[$£-809]* #,##0.00_-;_-[$£-809]* "-"??_-;_-@_-</c:formatCode>
                <c:ptCount val="6"/>
                <c:pt idx="0">
                  <c:v>35.119999999999997</c:v>
                </c:pt>
                <c:pt idx="1">
                  <c:v>145.74</c:v>
                </c:pt>
                <c:pt idx="2">
                  <c:v>18.96</c:v>
                </c:pt>
                <c:pt idx="3">
                  <c:v>220.5</c:v>
                </c:pt>
                <c:pt idx="4">
                  <c:v>1299</c:v>
                </c:pt>
                <c:pt idx="5">
                  <c:v>66.320000000000007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99-594B-A7FA-DBAF2607D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7315264"/>
        <c:axId val="1843131936"/>
      </c:barChart>
      <c:catAx>
        <c:axId val="18373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131936"/>
        <c:crosses val="autoZero"/>
        <c:auto val="1"/>
        <c:lblAlgn val="ctr"/>
        <c:lblOffset val="100"/>
        <c:noMultiLvlLbl val="0"/>
      </c:catAx>
      <c:valAx>
        <c:axId val="18431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Total Spent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[$£-809]* #,##0_);_([$£-809]* \(#,##0\);_([$£-809]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1526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 2023.xlsx]July!NovPT</c:name>
    <c:fmtId val="6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Fractional Expenses </a:t>
            </a:r>
            <a:r>
              <a:rPr lang="en-US" sz="1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July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chemeClr val="accent4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1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2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3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4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7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8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1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0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2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5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9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3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7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9"/>
        <c:spPr>
          <a:solidFill>
            <a:schemeClr val="accent4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0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1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2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July!$G$5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785-9C47-8690-8D35F64FCE90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785-9C47-8690-8D35F64FCE90}"/>
              </c:ext>
            </c:extLst>
          </c:dPt>
          <c:dPt>
            <c:idx val="2"/>
            <c:bubble3D val="0"/>
            <c:spPr>
              <a:solidFill>
                <a:srgbClr val="FD97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785-9C47-8690-8D35F64FCE90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203-3244-B975-1F291EED7D05}"/>
              </c:ext>
            </c:extLst>
          </c:dPt>
          <c:dPt>
            <c:idx val="4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203-3244-B975-1F291EED7D05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785-9C47-8690-8D35F64FCE9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785-9C47-8690-8D35F64FCE90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July!$F$6:$F$12</c:f>
              <c:strCache>
                <c:ptCount val="6"/>
                <c:pt idx="0">
                  <c:v>Essential</c:v>
                </c:pt>
                <c:pt idx="1">
                  <c:v>Food</c:v>
                </c:pt>
                <c:pt idx="2">
                  <c:v>Leisure</c:v>
                </c:pt>
                <c:pt idx="3">
                  <c:v>One time</c:v>
                </c:pt>
                <c:pt idx="4">
                  <c:v>Rent + utilities</c:v>
                </c:pt>
                <c:pt idx="5">
                  <c:v>Transportation</c:v>
                </c:pt>
              </c:strCache>
            </c:strRef>
          </c:cat>
          <c:val>
            <c:numRef>
              <c:f>July!$G$6:$G$12</c:f>
              <c:numCache>
                <c:formatCode>_-[$£-809]* #,##0.00_-;\-[$£-809]* #,##0.00_-;_-[$£-809]* "-"??_-;_-@_-</c:formatCode>
                <c:ptCount val="6"/>
                <c:pt idx="0">
                  <c:v>35.119999999999997</c:v>
                </c:pt>
                <c:pt idx="1">
                  <c:v>145.74</c:v>
                </c:pt>
                <c:pt idx="2">
                  <c:v>18.96</c:v>
                </c:pt>
                <c:pt idx="3">
                  <c:v>220.5</c:v>
                </c:pt>
                <c:pt idx="4">
                  <c:v>1299</c:v>
                </c:pt>
                <c:pt idx="5">
                  <c:v>66.320000000000007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49-6946-B23F-B4C776CC06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bg1">
          <a:lumMod val="65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[Finance 2023.xlsx]August!August</c:name>
    <c:fmtId val="68"/>
  </c:pivotSource>
  <c:chart>
    <c:title>
      <c:tx>
        <c:rich>
          <a:bodyPr rot="0" spcFirstLastPara="1" vertOverflow="ellipsis" vert="horz" wrap="square" anchor="ctr" anchorCtr="0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August</a:t>
            </a:r>
            <a:r>
              <a:rPr lang="en-US" sz="2000" baseline="0"/>
              <a:t> </a:t>
            </a:r>
            <a:r>
              <a:rPr lang="en-US" sz="2000"/>
              <a:t>Expenses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rgbClr val="00B050"/>
          </a:solidFill>
          <a:ln>
            <a:noFill/>
          </a:ln>
          <a:effectLst/>
        </c:spPr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rgbClr val="7030A0"/>
          </a:solidFill>
          <a:ln>
            <a:noFill/>
          </a:ln>
          <a:effectLst/>
        </c:spPr>
      </c:pivotFmt>
      <c:pivotFmt>
        <c:idx val="10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rgbClr val="0070C0"/>
          </a:solidFill>
          <a:ln>
            <a:noFill/>
          </a:ln>
          <a:effectLst/>
        </c:spPr>
      </c:pivotFmt>
      <c:pivotFmt>
        <c:idx val="12"/>
        <c:spPr>
          <a:solidFill>
            <a:srgbClr val="FD97FF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0000"/>
          </a:solidFill>
          <a:ln>
            <a:noFill/>
          </a:ln>
          <a:effectLst/>
        </c:spPr>
      </c:pivotFmt>
      <c:pivotFmt>
        <c:idx val="15"/>
        <c:spPr>
          <a:solidFill>
            <a:srgbClr val="00B050"/>
          </a:solidFill>
          <a:ln>
            <a:noFill/>
          </a:ln>
          <a:effectLst/>
        </c:spPr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FF0000"/>
          </a:solidFill>
          <a:ln>
            <a:noFill/>
          </a:ln>
          <a:effectLst/>
        </c:spPr>
      </c:pivotFmt>
      <c:pivotFmt>
        <c:idx val="19"/>
        <c:spPr>
          <a:solidFill>
            <a:srgbClr val="00B050"/>
          </a:solidFill>
          <a:ln>
            <a:noFill/>
          </a:ln>
          <a:effectLst/>
        </c:spPr>
      </c:pivotFmt>
      <c:pivotFmt>
        <c:idx val="2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D97FF"/>
          </a:solidFill>
          <a:ln>
            <a:noFill/>
          </a:ln>
          <a:effectLst/>
        </c:spPr>
      </c:pivotFmt>
      <c:pivotFmt>
        <c:idx val="22"/>
        <c:spPr>
          <a:solidFill>
            <a:srgbClr val="7030A0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F0000"/>
          </a:solidFill>
          <a:ln>
            <a:noFill/>
          </a:ln>
          <a:effectLst/>
        </c:spPr>
      </c:pivotFmt>
      <c:pivotFmt>
        <c:idx val="25"/>
        <c:spPr>
          <a:solidFill>
            <a:srgbClr val="00B050"/>
          </a:solidFill>
          <a:ln>
            <a:noFill/>
          </a:ln>
          <a:effectLst/>
        </c:spPr>
      </c:pivotFmt>
      <c:pivotFmt>
        <c:idx val="26"/>
        <c:spPr>
          <a:solidFill>
            <a:srgbClr val="FD97FF"/>
          </a:solidFill>
          <a:ln>
            <a:noFill/>
          </a:ln>
          <a:effectLst/>
        </c:spPr>
      </c:pivotFmt>
      <c:pivotFmt>
        <c:idx val="27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rgbClr val="7030A0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FF0000"/>
          </a:solidFill>
          <a:ln>
            <a:noFill/>
          </a:ln>
          <a:effectLst/>
        </c:spPr>
      </c:pivotFmt>
      <c:pivotFmt>
        <c:idx val="31"/>
        <c:spPr>
          <a:solidFill>
            <a:srgbClr val="00B050"/>
          </a:solidFill>
          <a:ln>
            <a:noFill/>
          </a:ln>
          <a:effectLst/>
        </c:spPr>
      </c:pivotFmt>
      <c:pivotFmt>
        <c:idx val="32"/>
        <c:spPr>
          <a:solidFill>
            <a:srgbClr val="FD97FF"/>
          </a:solidFill>
          <a:ln>
            <a:noFill/>
          </a:ln>
          <a:effectLst/>
        </c:spPr>
      </c:pivotFmt>
      <c:pivotFmt>
        <c:idx val="3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rgbClr val="7030A0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FF0000"/>
          </a:solidFill>
          <a:ln>
            <a:noFill/>
          </a:ln>
          <a:effectLst/>
        </c:spPr>
      </c:pivotFmt>
      <c:pivotFmt>
        <c:idx val="37"/>
        <c:spPr>
          <a:solidFill>
            <a:srgbClr val="00B050"/>
          </a:solidFill>
          <a:ln>
            <a:noFill/>
          </a:ln>
          <a:effectLst/>
        </c:spPr>
      </c:pivotFmt>
      <c:pivotFmt>
        <c:idx val="38"/>
        <c:spPr>
          <a:solidFill>
            <a:srgbClr val="FD97FF"/>
          </a:solidFill>
          <a:ln>
            <a:noFill/>
          </a:ln>
          <a:effectLst/>
        </c:spPr>
      </c:pivotFmt>
      <c:pivotFmt>
        <c:idx val="39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rgbClr val="7030A0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rgbClr val="FF0000"/>
          </a:solidFill>
          <a:ln>
            <a:noFill/>
          </a:ln>
          <a:effectLst/>
        </c:spPr>
      </c:pivotFmt>
      <c:pivotFmt>
        <c:idx val="43"/>
        <c:spPr>
          <a:solidFill>
            <a:srgbClr val="00B050"/>
          </a:solidFill>
          <a:ln>
            <a:noFill/>
          </a:ln>
          <a:effectLst/>
        </c:spPr>
      </c:pivotFmt>
      <c:pivotFmt>
        <c:idx val="44"/>
        <c:spPr>
          <a:solidFill>
            <a:srgbClr val="FD97FF"/>
          </a:solidFill>
          <a:ln>
            <a:noFill/>
          </a:ln>
          <a:effectLst/>
        </c:spPr>
      </c:pivotFmt>
      <c:pivotFmt>
        <c:idx val="4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rgbClr val="7030A0"/>
          </a:solidFill>
          <a:ln>
            <a:noFill/>
          </a:ln>
          <a:effectLst/>
        </c:spPr>
      </c:pivotFmt>
      <c:pivotFmt>
        <c:idx val="47"/>
        <c:spPr>
          <a:solidFill>
            <a:srgbClr val="7030A0"/>
          </a:solidFill>
          <a:ln>
            <a:noFill/>
          </a:ln>
          <a:effectLst/>
        </c:spPr>
      </c:pivotFmt>
      <c:pivotFmt>
        <c:idx val="48"/>
        <c:spPr>
          <a:solidFill>
            <a:srgbClr val="FF0000"/>
          </a:solidFill>
          <a:ln>
            <a:noFill/>
          </a:ln>
          <a:effectLst/>
        </c:spPr>
      </c:pivotFmt>
      <c:pivotFmt>
        <c:idx val="49"/>
        <c:spPr>
          <a:solidFill>
            <a:srgbClr val="0070C0"/>
          </a:solidFill>
          <a:ln>
            <a:noFill/>
          </a:ln>
          <a:effectLst/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0070C0"/>
          </a:solidFill>
          <a:ln>
            <a:noFill/>
          </a:ln>
          <a:effectLst/>
        </c:spPr>
      </c:pivotFmt>
      <c:pivotFmt>
        <c:idx val="52"/>
        <c:spPr>
          <a:solidFill>
            <a:srgbClr val="FF0000"/>
          </a:solidFill>
          <a:ln>
            <a:noFill/>
          </a:ln>
          <a:effectLst/>
        </c:spPr>
      </c:pivotFmt>
      <c:pivotFmt>
        <c:idx val="53"/>
        <c:spPr>
          <a:solidFill>
            <a:srgbClr val="00B050"/>
          </a:solidFill>
          <a:ln>
            <a:noFill/>
          </a:ln>
          <a:effectLst/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rgbClr val="0070C0"/>
          </a:solidFill>
          <a:ln>
            <a:noFill/>
          </a:ln>
          <a:effectLst/>
        </c:spPr>
      </c:pivotFmt>
      <c:pivotFmt>
        <c:idx val="56"/>
        <c:spPr>
          <a:solidFill>
            <a:srgbClr val="FF0000"/>
          </a:solidFill>
          <a:ln>
            <a:noFill/>
          </a:ln>
          <a:effectLst/>
        </c:spPr>
      </c:pivotFmt>
      <c:pivotFmt>
        <c:idx val="57"/>
        <c:spPr>
          <a:solidFill>
            <a:srgbClr val="00B050"/>
          </a:solidFill>
          <a:ln>
            <a:noFill/>
          </a:ln>
          <a:effectLst/>
        </c:spP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rgbClr val="0070C0"/>
          </a:solidFill>
          <a:ln>
            <a:noFill/>
          </a:ln>
          <a:effectLst/>
        </c:spPr>
      </c:pivotFmt>
      <c:pivotFmt>
        <c:idx val="60"/>
        <c:spPr>
          <a:solidFill>
            <a:srgbClr val="FF0000"/>
          </a:solidFill>
          <a:ln>
            <a:noFill/>
          </a:ln>
          <a:effectLst/>
        </c:spPr>
      </c:pivotFmt>
      <c:pivotFmt>
        <c:idx val="61"/>
        <c:spPr>
          <a:solidFill>
            <a:srgbClr val="00B050"/>
          </a:solidFill>
          <a:ln>
            <a:noFill/>
          </a:ln>
          <a:effectLst/>
        </c:spP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0070C0"/>
          </a:solidFill>
          <a:ln>
            <a:noFill/>
          </a:ln>
          <a:effectLst/>
        </c:spPr>
      </c:pivotFmt>
      <c:pivotFmt>
        <c:idx val="64"/>
        <c:spPr>
          <a:solidFill>
            <a:srgbClr val="FF0000"/>
          </a:solidFill>
          <a:ln>
            <a:noFill/>
          </a:ln>
          <a:effectLst/>
        </c:spPr>
      </c:pivotFmt>
      <c:pivotFmt>
        <c:idx val="65"/>
        <c:spPr>
          <a:solidFill>
            <a:srgbClr val="00B050"/>
          </a:solidFill>
          <a:ln>
            <a:noFill/>
          </a:ln>
          <a:effectLst/>
        </c:spPr>
      </c:pivotFmt>
      <c:pivotFmt>
        <c:idx val="66"/>
        <c:spPr>
          <a:solidFill>
            <a:srgbClr val="FD97FF"/>
          </a:solidFill>
          <a:ln>
            <a:noFill/>
          </a:ln>
          <a:effectLst/>
        </c:spPr>
      </c:pivotFmt>
      <c:pivotFmt>
        <c:idx val="67"/>
        <c:spPr>
          <a:solidFill>
            <a:srgbClr val="FFC000">
              <a:lumMod val="60000"/>
              <a:lumOff val="40000"/>
            </a:srgbClr>
          </a:solidFill>
          <a:ln>
            <a:noFill/>
          </a:ln>
          <a:effectLst/>
        </c:spP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rgbClr val="00B050"/>
          </a:solidFill>
          <a:ln>
            <a:noFill/>
          </a:ln>
          <a:effectLst/>
        </c:spPr>
      </c:pivotFmt>
      <c:pivotFmt>
        <c:idx val="70"/>
        <c:spPr>
          <a:solidFill>
            <a:srgbClr val="FD97FF"/>
          </a:solidFill>
          <a:ln>
            <a:noFill/>
          </a:ln>
          <a:effectLst/>
        </c:spPr>
      </c:pivotFmt>
      <c:pivotFmt>
        <c:idx val="71"/>
        <c:spPr>
          <a:solidFill>
            <a:srgbClr val="FFC000">
              <a:lumMod val="60000"/>
              <a:lumOff val="40000"/>
            </a:srgbClr>
          </a:solidFill>
          <a:ln>
            <a:noFill/>
          </a:ln>
          <a:effectLst/>
        </c:spP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rgbClr val="00B050"/>
          </a:solidFill>
          <a:ln>
            <a:noFill/>
          </a:ln>
          <a:effectLst/>
        </c:spPr>
      </c:pivotFmt>
      <c:pivotFmt>
        <c:idx val="74"/>
        <c:spPr>
          <a:solidFill>
            <a:srgbClr val="FD97FF"/>
          </a:solidFill>
          <a:ln>
            <a:noFill/>
          </a:ln>
          <a:effectLst/>
        </c:spPr>
      </c:pivotFmt>
      <c:pivotFmt>
        <c:idx val="75"/>
        <c:spPr>
          <a:solidFill>
            <a:srgbClr val="FFC000">
              <a:lumMod val="60000"/>
              <a:lumOff val="40000"/>
            </a:srgbClr>
          </a:solidFill>
          <a:ln>
            <a:noFill/>
          </a:ln>
          <a:effectLst/>
        </c:spP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rgbClr val="00B050"/>
          </a:solidFill>
          <a:ln>
            <a:noFill/>
          </a:ln>
          <a:effectLst/>
        </c:spPr>
      </c:pivotFmt>
      <c:pivotFmt>
        <c:idx val="78"/>
        <c:spPr>
          <a:solidFill>
            <a:srgbClr val="FD97FF"/>
          </a:solidFill>
          <a:ln>
            <a:noFill/>
          </a:ln>
          <a:effectLst/>
        </c:spPr>
      </c:pivotFmt>
      <c:pivotFmt>
        <c:idx val="79"/>
        <c:spPr>
          <a:solidFill>
            <a:srgbClr val="FFC000">
              <a:lumMod val="60000"/>
              <a:lumOff val="40000"/>
            </a:srgbClr>
          </a:solidFill>
          <a:ln>
            <a:noFill/>
          </a:ln>
          <a:effectLst/>
        </c:spP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rgbClr val="00B050"/>
          </a:solidFill>
          <a:ln>
            <a:noFill/>
          </a:ln>
          <a:effectLst/>
        </c:spPr>
      </c:pivotFmt>
      <c:pivotFmt>
        <c:idx val="82"/>
        <c:spPr>
          <a:solidFill>
            <a:srgbClr val="FD97FF"/>
          </a:solidFill>
          <a:ln>
            <a:noFill/>
          </a:ln>
          <a:effectLst/>
        </c:spPr>
      </c:pivotFmt>
      <c:pivotFmt>
        <c:idx val="83"/>
        <c:spPr>
          <a:solidFill>
            <a:srgbClr val="FFC000">
              <a:lumMod val="60000"/>
              <a:lumOff val="40000"/>
            </a:srgbClr>
          </a:solidFill>
          <a:ln>
            <a:noFill/>
          </a:ln>
          <a:effectLst/>
        </c:spP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rgbClr val="00B050"/>
          </a:solidFill>
          <a:ln>
            <a:noFill/>
          </a:ln>
          <a:effectLst/>
        </c:spPr>
      </c:pivotFmt>
      <c:pivotFmt>
        <c:idx val="86"/>
        <c:spPr>
          <a:solidFill>
            <a:srgbClr val="FD97FF"/>
          </a:solidFill>
          <a:ln>
            <a:noFill/>
          </a:ln>
          <a:effectLst/>
        </c:spPr>
      </c:pivotFmt>
      <c:pivotFmt>
        <c:idx val="87"/>
        <c:spPr>
          <a:solidFill>
            <a:srgbClr val="FFC000">
              <a:lumMod val="60000"/>
              <a:lumOff val="40000"/>
            </a:srgbClr>
          </a:solidFill>
          <a:ln>
            <a:noFill/>
          </a:ln>
          <a:effectLst/>
        </c:spP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rgbClr val="00B050"/>
          </a:solidFill>
          <a:ln>
            <a:noFill/>
          </a:ln>
          <a:effectLst/>
        </c:spPr>
      </c:pivotFmt>
      <c:pivotFmt>
        <c:idx val="90"/>
        <c:spPr>
          <a:solidFill>
            <a:srgbClr val="FD97FF"/>
          </a:solidFill>
          <a:ln>
            <a:noFill/>
          </a:ln>
          <a:effectLst/>
        </c:spPr>
      </c:pivotFmt>
      <c:pivotFmt>
        <c:idx val="91"/>
        <c:spPr>
          <a:solidFill>
            <a:srgbClr val="FFC000">
              <a:lumMod val="60000"/>
              <a:lumOff val="40000"/>
            </a:srgbClr>
          </a:solidFill>
          <a:ln>
            <a:noFill/>
          </a:ln>
          <a:effectLst/>
        </c:spPr>
      </c:pivotFmt>
      <c:pivotFmt>
        <c:idx val="92"/>
        <c:spPr>
          <a:solidFill>
            <a:sysClr val="window" lastClr="FFFFFF">
              <a:lumMod val="50000"/>
            </a:sysClr>
          </a:solidFill>
          <a:ln>
            <a:noFill/>
          </a:ln>
          <a:effectLst/>
        </c:spPr>
      </c:pivotFmt>
      <c:pivotFmt>
        <c:idx val="93"/>
        <c:spPr>
          <a:solidFill>
            <a:srgbClr val="FF0000"/>
          </a:solidFill>
          <a:ln>
            <a:noFill/>
          </a:ln>
          <a:effectLst/>
        </c:spPr>
      </c:pivotFmt>
      <c:pivotFmt>
        <c:idx val="94"/>
        <c:spPr>
          <a:solidFill>
            <a:srgbClr val="7030A0"/>
          </a:solidFill>
          <a:ln>
            <a:noFill/>
          </a:ln>
          <a:effectLst/>
        </c:spPr>
      </c:pivotFmt>
      <c:pivotFmt>
        <c:idx val="95"/>
        <c:spPr>
          <a:solidFill>
            <a:srgbClr val="FFC000">
              <a:lumMod val="50000"/>
            </a:srgb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August!$G$5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1DB-F24C-9FBD-AD796CDC1358}"/>
              </c:ext>
            </c:extLst>
          </c:dPt>
          <c:dPt>
            <c:idx val="1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1DB-F24C-9FBD-AD796CDC1358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1DB-F24C-9FBD-AD796CDC1358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BA9-E741-AF9F-B2B42CCF6ADE}"/>
              </c:ext>
            </c:extLst>
          </c:dPt>
          <c:dPt>
            <c:idx val="4"/>
            <c:invertIfNegative val="0"/>
            <c:bubble3D val="0"/>
            <c:spPr>
              <a:solidFill>
                <a:srgbClr val="FD97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BA9-E741-AF9F-B2B42CCF6ADE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BA9-E741-AF9F-B2B42CCF6ADE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061-D348-9D6C-06EB192321A5}"/>
              </c:ext>
            </c:extLst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061-D348-9D6C-06EB192321A5}"/>
              </c:ext>
            </c:extLst>
          </c:dPt>
          <c:cat>
            <c:strRef>
              <c:f>August!$F$6:$F$14</c:f>
              <c:strCache>
                <c:ptCount val="8"/>
                <c:pt idx="0">
                  <c:v>Alcohol</c:v>
                </c:pt>
                <c:pt idx="1">
                  <c:v>Education</c:v>
                </c:pt>
                <c:pt idx="2">
                  <c:v>Essential</c:v>
                </c:pt>
                <c:pt idx="3">
                  <c:v>Food</c:v>
                </c:pt>
                <c:pt idx="4">
                  <c:v>Leisure</c:v>
                </c:pt>
                <c:pt idx="5">
                  <c:v>One time</c:v>
                </c:pt>
                <c:pt idx="6">
                  <c:v>Rent + utilities</c:v>
                </c:pt>
                <c:pt idx="7">
                  <c:v>Transportation</c:v>
                </c:pt>
              </c:strCache>
            </c:strRef>
          </c:cat>
          <c:val>
            <c:numRef>
              <c:f>August!$G$6:$G$14</c:f>
              <c:numCache>
                <c:formatCode>_-[$£-809]* #,##0.00_-;\-[$£-809]* #,##0.00_-;_-[$£-809]* "-"??_-;_-@_-</c:formatCode>
                <c:ptCount val="8"/>
                <c:pt idx="0">
                  <c:v>8.5</c:v>
                </c:pt>
                <c:pt idx="1">
                  <c:v>5977.5</c:v>
                </c:pt>
                <c:pt idx="2">
                  <c:v>123.5</c:v>
                </c:pt>
                <c:pt idx="3">
                  <c:v>303.30000000000013</c:v>
                </c:pt>
                <c:pt idx="4">
                  <c:v>47.47</c:v>
                </c:pt>
                <c:pt idx="5">
                  <c:v>225.95000000000002</c:v>
                </c:pt>
                <c:pt idx="6">
                  <c:v>450</c:v>
                </c:pt>
                <c:pt idx="7">
                  <c:v>102.38999999999997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E1-1A4B-A2A6-2EE5AA0D5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7315264"/>
        <c:axId val="1843131936"/>
      </c:barChart>
      <c:catAx>
        <c:axId val="18373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131936"/>
        <c:crosses val="autoZero"/>
        <c:auto val="1"/>
        <c:lblAlgn val="ctr"/>
        <c:lblOffset val="100"/>
        <c:noMultiLvlLbl val="0"/>
      </c:catAx>
      <c:valAx>
        <c:axId val="18431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Total Spent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[$£-809]* #,##0_);_([$£-809]* \(#,##0\);_([$£-809]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1526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 2023.xlsx]August!August</c:name>
    <c:fmtId val="6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Fractional Expenses </a:t>
            </a:r>
            <a:r>
              <a:rPr lang="en-US" sz="1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August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chemeClr val="accent4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1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2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3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4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7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8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1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0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2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5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9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3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7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1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5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7"/>
        <c:spPr>
          <a:solidFill>
            <a:schemeClr val="bg1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8"/>
        <c:spPr>
          <a:solidFill>
            <a:schemeClr val="accent4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9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0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1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August!$G$5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DAF-8D41-9C4F-A60E4CBE3B4E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DAF-8D41-9C4F-A60E4CBE3B4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DAF-8D41-9C4F-A60E4CBE3B4E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1A1-D149-BD65-D183E0975F5A}"/>
              </c:ext>
            </c:extLst>
          </c:dPt>
          <c:dPt>
            <c:idx val="4"/>
            <c:bubble3D val="0"/>
            <c:spPr>
              <a:solidFill>
                <a:srgbClr val="FD97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1A1-D149-BD65-D183E0975F5A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1A1-D149-BD65-D183E0975F5A}"/>
              </c:ext>
            </c:extLst>
          </c:dPt>
          <c:dPt>
            <c:idx val="6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DAF-8D41-9C4F-A60E4CBE3B4E}"/>
              </c:ext>
            </c:extLst>
          </c:dPt>
          <c:dPt>
            <c:idx val="7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DAF-8D41-9C4F-A60E4CBE3B4E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August!$F$6:$F$14</c:f>
              <c:strCache>
                <c:ptCount val="8"/>
                <c:pt idx="0">
                  <c:v>Alcohol</c:v>
                </c:pt>
                <c:pt idx="1">
                  <c:v>Education</c:v>
                </c:pt>
                <c:pt idx="2">
                  <c:v>Essential</c:v>
                </c:pt>
                <c:pt idx="3">
                  <c:v>Food</c:v>
                </c:pt>
                <c:pt idx="4">
                  <c:v>Leisure</c:v>
                </c:pt>
                <c:pt idx="5">
                  <c:v>One time</c:v>
                </c:pt>
                <c:pt idx="6">
                  <c:v>Rent + utilities</c:v>
                </c:pt>
                <c:pt idx="7">
                  <c:v>Transportation</c:v>
                </c:pt>
              </c:strCache>
            </c:strRef>
          </c:cat>
          <c:val>
            <c:numRef>
              <c:f>August!$G$6:$G$14</c:f>
              <c:numCache>
                <c:formatCode>_-[$£-809]* #,##0.00_-;\-[$£-809]* #,##0.00_-;_-[$£-809]* "-"??_-;_-@_-</c:formatCode>
                <c:ptCount val="8"/>
                <c:pt idx="0">
                  <c:v>8.5</c:v>
                </c:pt>
                <c:pt idx="1">
                  <c:v>5977.5</c:v>
                </c:pt>
                <c:pt idx="2">
                  <c:v>123.5</c:v>
                </c:pt>
                <c:pt idx="3">
                  <c:v>303.30000000000013</c:v>
                </c:pt>
                <c:pt idx="4">
                  <c:v>47.47</c:v>
                </c:pt>
                <c:pt idx="5">
                  <c:v>225.95000000000002</c:v>
                </c:pt>
                <c:pt idx="6">
                  <c:v>450</c:v>
                </c:pt>
                <c:pt idx="7">
                  <c:v>102.38999999999997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00A-0349-8442-996162CB51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bg1">
          <a:lumMod val="65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[Finance 2023.xlsx]September!NovPT</c:name>
    <c:fmtId val="56"/>
  </c:pivotSource>
  <c:chart>
    <c:title>
      <c:tx>
        <c:rich>
          <a:bodyPr rot="0" spcFirstLastPara="1" vertOverflow="ellipsis" vert="horz" wrap="square" anchor="ctr" anchorCtr="0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September</a:t>
            </a:r>
            <a:r>
              <a:rPr lang="en-US" sz="2000" baseline="0"/>
              <a:t> </a:t>
            </a:r>
            <a:r>
              <a:rPr lang="en-US" sz="2000"/>
              <a:t>Expenses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rgbClr val="00B050"/>
          </a:solidFill>
          <a:ln>
            <a:noFill/>
          </a:ln>
          <a:effectLst/>
        </c:spPr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rgbClr val="7030A0"/>
          </a:solidFill>
          <a:ln>
            <a:noFill/>
          </a:ln>
          <a:effectLst/>
        </c:spPr>
      </c:pivotFmt>
      <c:pivotFmt>
        <c:idx val="10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rgbClr val="0070C0"/>
          </a:solidFill>
          <a:ln>
            <a:noFill/>
          </a:ln>
          <a:effectLst/>
        </c:spPr>
      </c:pivotFmt>
      <c:pivotFmt>
        <c:idx val="12"/>
        <c:spPr>
          <a:solidFill>
            <a:srgbClr val="FD97FF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0000"/>
          </a:solidFill>
          <a:ln>
            <a:noFill/>
          </a:ln>
          <a:effectLst/>
        </c:spPr>
      </c:pivotFmt>
      <c:pivotFmt>
        <c:idx val="15"/>
        <c:spPr>
          <a:solidFill>
            <a:srgbClr val="00B050"/>
          </a:solidFill>
          <a:ln>
            <a:noFill/>
          </a:ln>
          <a:effectLst/>
        </c:spPr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FF0000"/>
          </a:solidFill>
          <a:ln>
            <a:noFill/>
          </a:ln>
          <a:effectLst/>
        </c:spPr>
      </c:pivotFmt>
      <c:pivotFmt>
        <c:idx val="19"/>
        <c:spPr>
          <a:solidFill>
            <a:srgbClr val="00B050"/>
          </a:solidFill>
          <a:ln>
            <a:noFill/>
          </a:ln>
          <a:effectLst/>
        </c:spPr>
      </c:pivotFmt>
      <c:pivotFmt>
        <c:idx val="2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D97FF"/>
          </a:solidFill>
          <a:ln>
            <a:noFill/>
          </a:ln>
          <a:effectLst/>
        </c:spPr>
      </c:pivotFmt>
      <c:pivotFmt>
        <c:idx val="22"/>
        <c:spPr>
          <a:solidFill>
            <a:srgbClr val="7030A0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F0000"/>
          </a:solidFill>
          <a:ln>
            <a:noFill/>
          </a:ln>
          <a:effectLst/>
        </c:spPr>
      </c:pivotFmt>
      <c:pivotFmt>
        <c:idx val="25"/>
        <c:spPr>
          <a:solidFill>
            <a:srgbClr val="00B050"/>
          </a:solidFill>
          <a:ln>
            <a:noFill/>
          </a:ln>
          <a:effectLst/>
        </c:spPr>
      </c:pivotFmt>
      <c:pivotFmt>
        <c:idx val="26"/>
        <c:spPr>
          <a:solidFill>
            <a:srgbClr val="FD97FF"/>
          </a:solidFill>
          <a:ln>
            <a:noFill/>
          </a:ln>
          <a:effectLst/>
        </c:spPr>
      </c:pivotFmt>
      <c:pivotFmt>
        <c:idx val="27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rgbClr val="7030A0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FF0000"/>
          </a:solidFill>
          <a:ln>
            <a:noFill/>
          </a:ln>
          <a:effectLst/>
        </c:spPr>
      </c:pivotFmt>
      <c:pivotFmt>
        <c:idx val="31"/>
        <c:spPr>
          <a:solidFill>
            <a:srgbClr val="00B050"/>
          </a:solidFill>
          <a:ln>
            <a:noFill/>
          </a:ln>
          <a:effectLst/>
        </c:spPr>
      </c:pivotFmt>
      <c:pivotFmt>
        <c:idx val="32"/>
        <c:spPr>
          <a:solidFill>
            <a:srgbClr val="FD97FF"/>
          </a:solidFill>
          <a:ln>
            <a:noFill/>
          </a:ln>
          <a:effectLst/>
        </c:spPr>
      </c:pivotFmt>
      <c:pivotFmt>
        <c:idx val="3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rgbClr val="7030A0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FF0000"/>
          </a:solidFill>
          <a:ln>
            <a:noFill/>
          </a:ln>
          <a:effectLst/>
        </c:spPr>
      </c:pivotFmt>
      <c:pivotFmt>
        <c:idx val="37"/>
        <c:spPr>
          <a:solidFill>
            <a:srgbClr val="00B050"/>
          </a:solidFill>
          <a:ln>
            <a:noFill/>
          </a:ln>
          <a:effectLst/>
        </c:spPr>
      </c:pivotFmt>
      <c:pivotFmt>
        <c:idx val="38"/>
        <c:spPr>
          <a:solidFill>
            <a:srgbClr val="FD97FF"/>
          </a:solidFill>
          <a:ln>
            <a:noFill/>
          </a:ln>
          <a:effectLst/>
        </c:spPr>
      </c:pivotFmt>
      <c:pivotFmt>
        <c:idx val="39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rgbClr val="7030A0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rgbClr val="FF0000"/>
          </a:solidFill>
          <a:ln>
            <a:noFill/>
          </a:ln>
          <a:effectLst/>
        </c:spPr>
      </c:pivotFmt>
      <c:pivotFmt>
        <c:idx val="43"/>
        <c:spPr>
          <a:solidFill>
            <a:srgbClr val="00B050"/>
          </a:solidFill>
          <a:ln>
            <a:noFill/>
          </a:ln>
          <a:effectLst/>
        </c:spPr>
      </c:pivotFmt>
      <c:pivotFmt>
        <c:idx val="44"/>
        <c:spPr>
          <a:solidFill>
            <a:srgbClr val="FD97FF"/>
          </a:solidFill>
          <a:ln>
            <a:noFill/>
          </a:ln>
          <a:effectLst/>
        </c:spPr>
      </c:pivotFmt>
      <c:pivotFmt>
        <c:idx val="4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rgbClr val="7030A0"/>
          </a:solidFill>
          <a:ln>
            <a:noFill/>
          </a:ln>
          <a:effectLst/>
        </c:spPr>
      </c:pivotFmt>
      <c:pivotFmt>
        <c:idx val="47"/>
        <c:spPr>
          <a:solidFill>
            <a:srgbClr val="7030A0"/>
          </a:solidFill>
          <a:ln>
            <a:noFill/>
          </a:ln>
          <a:effectLst/>
        </c:spPr>
      </c:pivotFmt>
      <c:pivotFmt>
        <c:idx val="48"/>
        <c:spPr>
          <a:solidFill>
            <a:srgbClr val="FF0000"/>
          </a:solidFill>
          <a:ln>
            <a:noFill/>
          </a:ln>
          <a:effectLst/>
        </c:spPr>
      </c:pivotFmt>
      <c:pivotFmt>
        <c:idx val="49"/>
        <c:spPr>
          <a:solidFill>
            <a:srgbClr val="0070C0"/>
          </a:solidFill>
          <a:ln>
            <a:noFill/>
          </a:ln>
          <a:effectLst/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0070C0"/>
          </a:solidFill>
          <a:ln>
            <a:noFill/>
          </a:ln>
          <a:effectLst/>
        </c:spPr>
      </c:pivotFmt>
      <c:pivotFmt>
        <c:idx val="52"/>
        <c:spPr>
          <a:solidFill>
            <a:srgbClr val="FF0000"/>
          </a:solidFill>
          <a:ln>
            <a:noFill/>
          </a:ln>
          <a:effectLst/>
        </c:spPr>
      </c:pivotFmt>
      <c:pivotFmt>
        <c:idx val="53"/>
        <c:spPr>
          <a:solidFill>
            <a:srgbClr val="00B050"/>
          </a:solidFill>
          <a:ln>
            <a:noFill/>
          </a:ln>
          <a:effectLst/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rgbClr val="0070C0"/>
          </a:solidFill>
          <a:ln>
            <a:noFill/>
          </a:ln>
          <a:effectLst/>
        </c:spPr>
      </c:pivotFmt>
      <c:pivotFmt>
        <c:idx val="56"/>
        <c:spPr>
          <a:solidFill>
            <a:srgbClr val="FF0000"/>
          </a:solidFill>
          <a:ln>
            <a:noFill/>
          </a:ln>
          <a:effectLst/>
        </c:spPr>
      </c:pivotFmt>
      <c:pivotFmt>
        <c:idx val="57"/>
        <c:spPr>
          <a:solidFill>
            <a:srgbClr val="00B050"/>
          </a:solidFill>
          <a:ln>
            <a:noFill/>
          </a:ln>
          <a:effectLst/>
        </c:spP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rgbClr val="0070C0"/>
          </a:solidFill>
          <a:ln>
            <a:noFill/>
          </a:ln>
          <a:effectLst/>
        </c:spPr>
      </c:pivotFmt>
      <c:pivotFmt>
        <c:idx val="60"/>
        <c:spPr>
          <a:solidFill>
            <a:srgbClr val="FF0000"/>
          </a:solidFill>
          <a:ln>
            <a:noFill/>
          </a:ln>
          <a:effectLst/>
        </c:spPr>
      </c:pivotFmt>
      <c:pivotFmt>
        <c:idx val="61"/>
        <c:spPr>
          <a:solidFill>
            <a:srgbClr val="00B050"/>
          </a:solidFill>
          <a:ln>
            <a:noFill/>
          </a:ln>
          <a:effectLst/>
        </c:spP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0070C0"/>
          </a:solidFill>
          <a:ln>
            <a:noFill/>
          </a:ln>
          <a:effectLst/>
        </c:spPr>
      </c:pivotFmt>
      <c:pivotFmt>
        <c:idx val="64"/>
        <c:spPr>
          <a:solidFill>
            <a:srgbClr val="FF0000"/>
          </a:solidFill>
          <a:ln>
            <a:noFill/>
          </a:ln>
          <a:effectLst/>
        </c:spPr>
      </c:pivotFmt>
      <c:pivotFmt>
        <c:idx val="65"/>
        <c:spPr>
          <a:solidFill>
            <a:srgbClr val="00B050"/>
          </a:solidFill>
          <a:ln>
            <a:noFill/>
          </a:ln>
          <a:effectLst/>
        </c:spP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rgbClr val="0070C0"/>
          </a:solidFill>
          <a:ln>
            <a:noFill/>
          </a:ln>
          <a:effectLst/>
        </c:spPr>
      </c:pivotFmt>
      <c:pivotFmt>
        <c:idx val="68"/>
        <c:spPr>
          <a:solidFill>
            <a:srgbClr val="FF0000"/>
          </a:solidFill>
          <a:ln>
            <a:noFill/>
          </a:ln>
          <a:effectLst/>
        </c:spPr>
      </c:pivotFmt>
      <c:pivotFmt>
        <c:idx val="69"/>
        <c:spPr>
          <a:solidFill>
            <a:srgbClr val="00B050"/>
          </a:solidFill>
          <a:ln>
            <a:noFill/>
          </a:ln>
          <a:effectLst/>
        </c:spP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rgbClr val="0070C0"/>
          </a:solidFill>
          <a:ln>
            <a:noFill/>
          </a:ln>
          <a:effectLst/>
        </c:spPr>
      </c:pivotFmt>
      <c:pivotFmt>
        <c:idx val="72"/>
        <c:spPr>
          <a:solidFill>
            <a:srgbClr val="FF0000"/>
          </a:solidFill>
          <a:ln>
            <a:noFill/>
          </a:ln>
          <a:effectLst/>
        </c:spPr>
      </c:pivotFmt>
      <c:pivotFmt>
        <c:idx val="73"/>
        <c:spPr>
          <a:solidFill>
            <a:srgbClr val="00B050"/>
          </a:solidFill>
          <a:ln>
            <a:noFill/>
          </a:ln>
          <a:effectLst/>
        </c:spPr>
      </c:pivotFmt>
      <c:pivotFmt>
        <c:idx val="74"/>
        <c:spPr>
          <a:solidFill>
            <a:srgbClr val="7030A0"/>
          </a:solidFill>
          <a:ln>
            <a:noFill/>
          </a:ln>
          <a:effectLst/>
        </c:spPr>
      </c:pivotFmt>
      <c:pivotFmt>
        <c:idx val="75"/>
        <c:spPr>
          <a:solidFill>
            <a:srgbClr val="FFC000">
              <a:lumMod val="50000"/>
            </a:srgbClr>
          </a:solidFill>
          <a:ln>
            <a:noFill/>
          </a:ln>
          <a:effectLst/>
        </c:spPr>
      </c:pivotFmt>
      <c:pivotFmt>
        <c:idx val="76"/>
        <c:spPr>
          <a:solidFill>
            <a:srgbClr val="FFC000">
              <a:lumMod val="60000"/>
              <a:lumOff val="40000"/>
            </a:srgbClr>
          </a:solidFill>
          <a:ln>
            <a:noFill/>
          </a:ln>
          <a:effectLst/>
        </c:spPr>
      </c:pivotFmt>
      <c:pivotFmt>
        <c:idx val="77"/>
        <c:spPr>
          <a:solidFill>
            <a:srgbClr val="FD97FF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September!$G$5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C4-994B-9883-F52FAFB3D3C1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1C4-994B-9883-F52FAFB3D3C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1C4-994B-9883-F52FAFB3D3C1}"/>
              </c:ext>
            </c:extLst>
          </c:dPt>
          <c:dPt>
            <c:idx val="3"/>
            <c:invertIfNegative val="0"/>
            <c:bubble3D val="0"/>
            <c:spPr>
              <a:solidFill>
                <a:srgbClr val="FD97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DC4-9546-BB7A-04DC38B965AB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DC4-9546-BB7A-04DC38B965AB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DC4-9546-BB7A-04DC38B965AB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655-3944-90EE-EE731A8213DF}"/>
              </c:ext>
            </c:extLst>
          </c:dPt>
          <c:cat>
            <c:strRef>
              <c:f>September!$F$6:$F$13</c:f>
              <c:strCache>
                <c:ptCount val="7"/>
                <c:pt idx="0">
                  <c:v>Alcohol</c:v>
                </c:pt>
                <c:pt idx="1">
                  <c:v>Essential</c:v>
                </c:pt>
                <c:pt idx="2">
                  <c:v>Food</c:v>
                </c:pt>
                <c:pt idx="3">
                  <c:v>Leisure</c:v>
                </c:pt>
                <c:pt idx="4">
                  <c:v>One time</c:v>
                </c:pt>
                <c:pt idx="5">
                  <c:v>Rent + utilities</c:v>
                </c:pt>
                <c:pt idx="6">
                  <c:v>Transportation</c:v>
                </c:pt>
              </c:strCache>
            </c:strRef>
          </c:cat>
          <c:val>
            <c:numRef>
              <c:f>September!$G$6:$G$13</c:f>
              <c:numCache>
                <c:formatCode>_-[$£-809]* #,##0.00_-;\-[$£-809]* #,##0.00_-;_-[$£-809]* "-"??_-;_-@_-</c:formatCode>
                <c:ptCount val="7"/>
                <c:pt idx="0">
                  <c:v>137.25</c:v>
                </c:pt>
                <c:pt idx="1">
                  <c:v>199.13</c:v>
                </c:pt>
                <c:pt idx="2">
                  <c:v>338.98</c:v>
                </c:pt>
                <c:pt idx="3">
                  <c:v>63.53</c:v>
                </c:pt>
                <c:pt idx="4">
                  <c:v>147.87</c:v>
                </c:pt>
                <c:pt idx="5">
                  <c:v>1390</c:v>
                </c:pt>
                <c:pt idx="6">
                  <c:v>22.15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C4-9546-BB7A-04DC38B96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7315264"/>
        <c:axId val="1843131936"/>
      </c:barChart>
      <c:catAx>
        <c:axId val="18373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131936"/>
        <c:crosses val="autoZero"/>
        <c:auto val="1"/>
        <c:lblAlgn val="ctr"/>
        <c:lblOffset val="100"/>
        <c:noMultiLvlLbl val="0"/>
      </c:catAx>
      <c:valAx>
        <c:axId val="18431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Total Spent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[$£-809]* #,##0_);_([$£-809]* \(#,##0\);_([$£-809]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1526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 2023.xlsx]September!NovPT</c:name>
    <c:fmtId val="5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Fractional Expenses </a:t>
            </a:r>
            <a:r>
              <a:rPr lang="en-US" sz="1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September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chemeClr val="accent4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1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2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3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4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7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8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1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0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3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4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7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8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9"/>
        <c:spPr>
          <a:solidFill>
            <a:schemeClr val="accent4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0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2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September!$G$5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E06-D447-875F-F988AEDF9169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E06-D447-875F-F988AEDF9169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E06-D447-875F-F988AEDF9169}"/>
              </c:ext>
            </c:extLst>
          </c:dPt>
          <c:dPt>
            <c:idx val="3"/>
            <c:bubble3D val="0"/>
            <c:spPr>
              <a:solidFill>
                <a:srgbClr val="FD97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422-F84E-A248-C22D172F30CE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422-F84E-A248-C22D172F30CE}"/>
              </c:ext>
            </c:extLst>
          </c:dPt>
          <c:dPt>
            <c:idx val="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B422-F84E-A248-C22D172F30CE}"/>
              </c:ext>
            </c:extLst>
          </c:dPt>
          <c:dPt>
            <c:idx val="6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E19-CE4F-80C7-8D6BA2409998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September!$F$6:$F$13</c:f>
              <c:strCache>
                <c:ptCount val="7"/>
                <c:pt idx="0">
                  <c:v>Alcohol</c:v>
                </c:pt>
                <c:pt idx="1">
                  <c:v>Essential</c:v>
                </c:pt>
                <c:pt idx="2">
                  <c:v>Food</c:v>
                </c:pt>
                <c:pt idx="3">
                  <c:v>Leisure</c:v>
                </c:pt>
                <c:pt idx="4">
                  <c:v>One time</c:v>
                </c:pt>
                <c:pt idx="5">
                  <c:v>Rent + utilities</c:v>
                </c:pt>
                <c:pt idx="6">
                  <c:v>Transportation</c:v>
                </c:pt>
              </c:strCache>
            </c:strRef>
          </c:cat>
          <c:val>
            <c:numRef>
              <c:f>September!$G$6:$G$13</c:f>
              <c:numCache>
                <c:formatCode>_-[$£-809]* #,##0.00_-;\-[$£-809]* #,##0.00_-;_-[$£-809]* "-"??_-;_-@_-</c:formatCode>
                <c:ptCount val="7"/>
                <c:pt idx="0">
                  <c:v>137.25</c:v>
                </c:pt>
                <c:pt idx="1">
                  <c:v>199.13</c:v>
                </c:pt>
                <c:pt idx="2">
                  <c:v>338.98</c:v>
                </c:pt>
                <c:pt idx="3">
                  <c:v>63.53</c:v>
                </c:pt>
                <c:pt idx="4">
                  <c:v>147.87</c:v>
                </c:pt>
                <c:pt idx="5">
                  <c:v>1390</c:v>
                </c:pt>
                <c:pt idx="6">
                  <c:v>22.15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22-F84E-A248-C22D172F30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bg1">
          <a:lumMod val="65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[Finance 2023.xlsx]October!October</c:name>
    <c:fmtId val="60"/>
  </c:pivotSource>
  <c:chart>
    <c:title>
      <c:tx>
        <c:rich>
          <a:bodyPr rot="0" spcFirstLastPara="1" vertOverflow="ellipsis" vert="horz" wrap="square" anchor="ctr" anchorCtr="0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October</a:t>
            </a:r>
            <a:r>
              <a:rPr lang="en-US" sz="2000" baseline="0"/>
              <a:t> </a:t>
            </a:r>
            <a:r>
              <a:rPr lang="en-US" sz="2000"/>
              <a:t>Expenses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rgbClr val="00B050"/>
          </a:solidFill>
          <a:ln>
            <a:noFill/>
          </a:ln>
          <a:effectLst/>
        </c:spPr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rgbClr val="7030A0"/>
          </a:solidFill>
          <a:ln>
            <a:noFill/>
          </a:ln>
          <a:effectLst/>
        </c:spPr>
      </c:pivotFmt>
      <c:pivotFmt>
        <c:idx val="10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rgbClr val="0070C0"/>
          </a:solidFill>
          <a:ln>
            <a:noFill/>
          </a:ln>
          <a:effectLst/>
        </c:spPr>
      </c:pivotFmt>
      <c:pivotFmt>
        <c:idx val="12"/>
        <c:spPr>
          <a:solidFill>
            <a:srgbClr val="FD97FF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0000"/>
          </a:solidFill>
          <a:ln>
            <a:noFill/>
          </a:ln>
          <a:effectLst/>
        </c:spPr>
      </c:pivotFmt>
      <c:pivotFmt>
        <c:idx val="15"/>
        <c:spPr>
          <a:solidFill>
            <a:srgbClr val="00B050"/>
          </a:solidFill>
          <a:ln>
            <a:noFill/>
          </a:ln>
          <a:effectLst/>
        </c:spPr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FF0000"/>
          </a:solidFill>
          <a:ln>
            <a:noFill/>
          </a:ln>
          <a:effectLst/>
        </c:spPr>
      </c:pivotFmt>
      <c:pivotFmt>
        <c:idx val="19"/>
        <c:spPr>
          <a:solidFill>
            <a:srgbClr val="00B050"/>
          </a:solidFill>
          <a:ln>
            <a:noFill/>
          </a:ln>
          <a:effectLst/>
        </c:spPr>
      </c:pivotFmt>
      <c:pivotFmt>
        <c:idx val="2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D97FF"/>
          </a:solidFill>
          <a:ln>
            <a:noFill/>
          </a:ln>
          <a:effectLst/>
        </c:spPr>
      </c:pivotFmt>
      <c:pivotFmt>
        <c:idx val="22"/>
        <c:spPr>
          <a:solidFill>
            <a:srgbClr val="7030A0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F0000"/>
          </a:solidFill>
          <a:ln>
            <a:noFill/>
          </a:ln>
          <a:effectLst/>
        </c:spPr>
      </c:pivotFmt>
      <c:pivotFmt>
        <c:idx val="25"/>
        <c:spPr>
          <a:solidFill>
            <a:srgbClr val="00B050"/>
          </a:solidFill>
          <a:ln>
            <a:noFill/>
          </a:ln>
          <a:effectLst/>
        </c:spPr>
      </c:pivotFmt>
      <c:pivotFmt>
        <c:idx val="26"/>
        <c:spPr>
          <a:solidFill>
            <a:srgbClr val="FD97FF"/>
          </a:solidFill>
          <a:ln>
            <a:noFill/>
          </a:ln>
          <a:effectLst/>
        </c:spPr>
      </c:pivotFmt>
      <c:pivotFmt>
        <c:idx val="27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rgbClr val="7030A0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FF0000"/>
          </a:solidFill>
          <a:ln>
            <a:noFill/>
          </a:ln>
          <a:effectLst/>
        </c:spPr>
      </c:pivotFmt>
      <c:pivotFmt>
        <c:idx val="31"/>
        <c:spPr>
          <a:solidFill>
            <a:srgbClr val="00B050"/>
          </a:solidFill>
          <a:ln>
            <a:noFill/>
          </a:ln>
          <a:effectLst/>
        </c:spPr>
      </c:pivotFmt>
      <c:pivotFmt>
        <c:idx val="32"/>
        <c:spPr>
          <a:solidFill>
            <a:srgbClr val="FD97FF"/>
          </a:solidFill>
          <a:ln>
            <a:noFill/>
          </a:ln>
          <a:effectLst/>
        </c:spPr>
      </c:pivotFmt>
      <c:pivotFmt>
        <c:idx val="3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rgbClr val="7030A0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FF0000"/>
          </a:solidFill>
          <a:ln>
            <a:noFill/>
          </a:ln>
          <a:effectLst/>
        </c:spPr>
      </c:pivotFmt>
      <c:pivotFmt>
        <c:idx val="37"/>
        <c:spPr>
          <a:solidFill>
            <a:srgbClr val="00B050"/>
          </a:solidFill>
          <a:ln>
            <a:noFill/>
          </a:ln>
          <a:effectLst/>
        </c:spPr>
      </c:pivotFmt>
      <c:pivotFmt>
        <c:idx val="38"/>
        <c:spPr>
          <a:solidFill>
            <a:srgbClr val="FD97FF"/>
          </a:solidFill>
          <a:ln>
            <a:noFill/>
          </a:ln>
          <a:effectLst/>
        </c:spPr>
      </c:pivotFmt>
      <c:pivotFmt>
        <c:idx val="39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rgbClr val="7030A0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rgbClr val="FF0000"/>
          </a:solidFill>
          <a:ln>
            <a:noFill/>
          </a:ln>
          <a:effectLst/>
        </c:spPr>
      </c:pivotFmt>
      <c:pivotFmt>
        <c:idx val="43"/>
        <c:spPr>
          <a:solidFill>
            <a:srgbClr val="00B050"/>
          </a:solidFill>
          <a:ln>
            <a:noFill/>
          </a:ln>
          <a:effectLst/>
        </c:spPr>
      </c:pivotFmt>
      <c:pivotFmt>
        <c:idx val="44"/>
        <c:spPr>
          <a:solidFill>
            <a:srgbClr val="FD97FF"/>
          </a:solidFill>
          <a:ln>
            <a:noFill/>
          </a:ln>
          <a:effectLst/>
        </c:spPr>
      </c:pivotFmt>
      <c:pivotFmt>
        <c:idx val="4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rgbClr val="7030A0"/>
          </a:solidFill>
          <a:ln>
            <a:noFill/>
          </a:ln>
          <a:effectLst/>
        </c:spPr>
      </c:pivotFmt>
      <c:pivotFmt>
        <c:idx val="47"/>
        <c:spPr>
          <a:solidFill>
            <a:srgbClr val="7030A0"/>
          </a:solidFill>
          <a:ln>
            <a:noFill/>
          </a:ln>
          <a:effectLst/>
        </c:spPr>
      </c:pivotFmt>
      <c:pivotFmt>
        <c:idx val="48"/>
        <c:spPr>
          <a:solidFill>
            <a:srgbClr val="FF0000"/>
          </a:solidFill>
          <a:ln>
            <a:noFill/>
          </a:ln>
          <a:effectLst/>
        </c:spPr>
      </c:pivotFmt>
      <c:pivotFmt>
        <c:idx val="49"/>
        <c:spPr>
          <a:solidFill>
            <a:srgbClr val="0070C0"/>
          </a:solidFill>
          <a:ln>
            <a:noFill/>
          </a:ln>
          <a:effectLst/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0070C0"/>
          </a:solidFill>
          <a:ln>
            <a:noFill/>
          </a:ln>
          <a:effectLst/>
        </c:spPr>
      </c:pivotFmt>
      <c:pivotFmt>
        <c:idx val="52"/>
        <c:spPr>
          <a:solidFill>
            <a:srgbClr val="FF0000"/>
          </a:solidFill>
          <a:ln>
            <a:noFill/>
          </a:ln>
          <a:effectLst/>
        </c:spPr>
      </c:pivotFmt>
      <c:pivotFmt>
        <c:idx val="53"/>
        <c:spPr>
          <a:solidFill>
            <a:srgbClr val="00B050"/>
          </a:solidFill>
          <a:ln>
            <a:noFill/>
          </a:ln>
          <a:effectLst/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rgbClr val="0070C0"/>
          </a:solidFill>
          <a:ln>
            <a:noFill/>
          </a:ln>
          <a:effectLst/>
        </c:spPr>
      </c:pivotFmt>
      <c:pivotFmt>
        <c:idx val="56"/>
        <c:spPr>
          <a:solidFill>
            <a:srgbClr val="FF0000"/>
          </a:solidFill>
          <a:ln>
            <a:noFill/>
          </a:ln>
          <a:effectLst/>
        </c:spPr>
      </c:pivotFmt>
      <c:pivotFmt>
        <c:idx val="57"/>
        <c:spPr>
          <a:solidFill>
            <a:srgbClr val="00B050"/>
          </a:solidFill>
          <a:ln>
            <a:noFill/>
          </a:ln>
          <a:effectLst/>
        </c:spP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rgbClr val="0070C0"/>
          </a:solidFill>
          <a:ln>
            <a:noFill/>
          </a:ln>
          <a:effectLst/>
        </c:spPr>
      </c:pivotFmt>
      <c:pivotFmt>
        <c:idx val="60"/>
        <c:spPr>
          <a:solidFill>
            <a:srgbClr val="FF0000"/>
          </a:solidFill>
          <a:ln>
            <a:noFill/>
          </a:ln>
          <a:effectLst/>
        </c:spPr>
      </c:pivotFmt>
      <c:pivotFmt>
        <c:idx val="61"/>
        <c:spPr>
          <a:solidFill>
            <a:srgbClr val="00B050"/>
          </a:solidFill>
          <a:ln>
            <a:noFill/>
          </a:ln>
          <a:effectLst/>
        </c:spP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0070C0"/>
          </a:solidFill>
          <a:ln>
            <a:noFill/>
          </a:ln>
          <a:effectLst/>
        </c:spPr>
      </c:pivotFmt>
      <c:pivotFmt>
        <c:idx val="64"/>
        <c:spPr>
          <a:solidFill>
            <a:srgbClr val="FF0000"/>
          </a:solidFill>
          <a:ln>
            <a:noFill/>
          </a:ln>
          <a:effectLst/>
        </c:spPr>
      </c:pivotFmt>
      <c:pivotFmt>
        <c:idx val="65"/>
        <c:spPr>
          <a:solidFill>
            <a:srgbClr val="00B050"/>
          </a:solidFill>
          <a:ln>
            <a:noFill/>
          </a:ln>
          <a:effectLst/>
        </c:spP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rgbClr val="0070C0"/>
          </a:solidFill>
          <a:ln>
            <a:noFill/>
          </a:ln>
          <a:effectLst/>
        </c:spPr>
      </c:pivotFmt>
      <c:pivotFmt>
        <c:idx val="68"/>
        <c:spPr>
          <a:solidFill>
            <a:srgbClr val="FF0000"/>
          </a:solidFill>
          <a:ln>
            <a:noFill/>
          </a:ln>
          <a:effectLst/>
        </c:spPr>
      </c:pivotFmt>
      <c:pivotFmt>
        <c:idx val="69"/>
        <c:spPr>
          <a:solidFill>
            <a:srgbClr val="00B050"/>
          </a:solidFill>
          <a:ln>
            <a:noFill/>
          </a:ln>
          <a:effectLst/>
        </c:spP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rgbClr val="0070C0"/>
          </a:solidFill>
          <a:ln>
            <a:noFill/>
          </a:ln>
          <a:effectLst/>
        </c:spPr>
      </c:pivotFmt>
      <c:pivotFmt>
        <c:idx val="72"/>
        <c:spPr>
          <a:solidFill>
            <a:srgbClr val="FF0000"/>
          </a:solidFill>
          <a:ln>
            <a:noFill/>
          </a:ln>
          <a:effectLst/>
        </c:spPr>
      </c:pivotFmt>
      <c:pivotFmt>
        <c:idx val="73"/>
        <c:spPr>
          <a:solidFill>
            <a:srgbClr val="00B050"/>
          </a:solidFill>
          <a:ln>
            <a:noFill/>
          </a:ln>
          <a:effectLst/>
        </c:spP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rgbClr val="0070C0"/>
          </a:solidFill>
          <a:ln>
            <a:noFill/>
          </a:ln>
          <a:effectLst/>
        </c:spPr>
      </c:pivotFmt>
      <c:pivotFmt>
        <c:idx val="76"/>
        <c:spPr>
          <a:solidFill>
            <a:srgbClr val="FF0000"/>
          </a:solidFill>
          <a:ln>
            <a:noFill/>
          </a:ln>
          <a:effectLst/>
        </c:spPr>
      </c:pivotFmt>
      <c:pivotFmt>
        <c:idx val="77"/>
        <c:spPr>
          <a:solidFill>
            <a:srgbClr val="00B050"/>
          </a:solidFill>
          <a:ln>
            <a:noFill/>
          </a:ln>
          <a:effectLst/>
        </c:spP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rgbClr val="0070C0"/>
          </a:solidFill>
          <a:ln>
            <a:noFill/>
          </a:ln>
          <a:effectLst/>
        </c:spPr>
      </c:pivotFmt>
      <c:pivotFmt>
        <c:idx val="80"/>
        <c:spPr>
          <a:solidFill>
            <a:srgbClr val="FF0000"/>
          </a:solidFill>
          <a:ln>
            <a:noFill/>
          </a:ln>
          <a:effectLst/>
        </c:spPr>
      </c:pivotFmt>
      <c:pivotFmt>
        <c:idx val="81"/>
        <c:spPr>
          <a:solidFill>
            <a:srgbClr val="00B050"/>
          </a:solidFill>
          <a:ln>
            <a:noFill/>
          </a:ln>
          <a:effectLst/>
        </c:spPr>
      </c:pivotFmt>
      <c:pivotFmt>
        <c:idx val="82"/>
        <c:spPr>
          <a:solidFill>
            <a:srgbClr val="FFC000">
              <a:lumMod val="50000"/>
            </a:srgbClr>
          </a:solidFill>
          <a:ln>
            <a:noFill/>
          </a:ln>
          <a:effectLst/>
        </c:spPr>
      </c:pivotFmt>
      <c:pivotFmt>
        <c:idx val="83"/>
        <c:spPr>
          <a:solidFill>
            <a:srgbClr val="FD97FF"/>
          </a:solidFill>
          <a:ln>
            <a:noFill/>
          </a:ln>
          <a:effectLst/>
        </c:spPr>
      </c:pivotFmt>
      <c:pivotFmt>
        <c:idx val="84"/>
        <c:spPr>
          <a:solidFill>
            <a:srgbClr val="FFC000">
              <a:lumMod val="60000"/>
              <a:lumOff val="40000"/>
            </a:srgbClr>
          </a:solidFill>
          <a:ln>
            <a:noFill/>
          </a:ln>
          <a:effectLst/>
        </c:spPr>
      </c:pivotFmt>
      <c:pivotFmt>
        <c:idx val="85"/>
        <c:spPr>
          <a:solidFill>
            <a:srgbClr val="7030A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October!$G$5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9E-7F4E-B200-9B7CC7A51D88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9E-7F4E-B200-9B7CC7A51D8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C9E-7F4E-B200-9B7CC7A51D88}"/>
              </c:ext>
            </c:extLst>
          </c:dPt>
          <c:dPt>
            <c:idx val="3"/>
            <c:invertIfNegative val="0"/>
            <c:bubble3D val="0"/>
            <c:spPr>
              <a:solidFill>
                <a:srgbClr val="FD97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597-824A-BDFD-A11FD0C9D9BD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597-824A-BDFD-A11FD0C9D9BD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597-824A-BDFD-A11FD0C9D9BD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597-824A-BDFD-A11FD0C9D9BD}"/>
              </c:ext>
            </c:extLst>
          </c:dPt>
          <c:cat>
            <c:strRef>
              <c:f>October!$F$6:$F$13</c:f>
              <c:strCache>
                <c:ptCount val="7"/>
                <c:pt idx="0">
                  <c:v>Alcohol</c:v>
                </c:pt>
                <c:pt idx="1">
                  <c:v>Essential</c:v>
                </c:pt>
                <c:pt idx="2">
                  <c:v>Food</c:v>
                </c:pt>
                <c:pt idx="3">
                  <c:v>Leisure</c:v>
                </c:pt>
                <c:pt idx="4">
                  <c:v>One time</c:v>
                </c:pt>
                <c:pt idx="5">
                  <c:v>Rent + utilities</c:v>
                </c:pt>
                <c:pt idx="6">
                  <c:v>Transportation</c:v>
                </c:pt>
              </c:strCache>
            </c:strRef>
          </c:cat>
          <c:val>
            <c:numRef>
              <c:f>October!$G$6:$G$13</c:f>
              <c:numCache>
                <c:formatCode>_-[$£-809]* #,##0.00_-;\-[$£-809]* #,##0.00_-;_-[$£-809]* "-"??_-;_-@_-</c:formatCode>
                <c:ptCount val="7"/>
                <c:pt idx="0">
                  <c:v>15.68</c:v>
                </c:pt>
                <c:pt idx="1">
                  <c:v>105.17999999999999</c:v>
                </c:pt>
                <c:pt idx="2">
                  <c:v>129.17999999999998</c:v>
                </c:pt>
                <c:pt idx="3">
                  <c:v>33.79</c:v>
                </c:pt>
                <c:pt idx="4">
                  <c:v>128.19999999999999</c:v>
                </c:pt>
                <c:pt idx="5">
                  <c:v>450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97-824A-BDFD-A11FD0C9D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7315264"/>
        <c:axId val="1843131936"/>
      </c:barChart>
      <c:catAx>
        <c:axId val="18373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131936"/>
        <c:crosses val="autoZero"/>
        <c:auto val="1"/>
        <c:lblAlgn val="ctr"/>
        <c:lblOffset val="100"/>
        <c:noMultiLvlLbl val="0"/>
      </c:catAx>
      <c:valAx>
        <c:axId val="18431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Total Spent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[$£-809]* #,##0_);_([$£-809]* \(#,##0\);_([$£-809]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1526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 2023.xlsx]January!NovPT</c:name>
    <c:fmtId val="4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Fractional Expenses </a:t>
            </a:r>
            <a:r>
              <a:rPr lang="en-US" sz="1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January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chemeClr val="accent4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1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2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3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6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7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9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8"/>
        <c:spPr>
          <a:solidFill>
            <a:schemeClr val="accent4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solidFill>
            <a:schemeClr val="bg1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0"/>
        <c:spPr>
          <a:solidFill>
            <a:schemeClr val="accent4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January!$G$5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053-7E4D-A013-603B91B0959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053-7E4D-A013-603B91B09598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053-7E4D-A013-603B91B09598}"/>
              </c:ext>
            </c:extLst>
          </c:dPt>
          <c:dPt>
            <c:idx val="3"/>
            <c:bubble3D val="0"/>
            <c:spPr>
              <a:solidFill>
                <a:srgbClr val="FD97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053-7E4D-A013-603B91B09598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866-C24B-AF3E-F325F18F4B2D}"/>
              </c:ext>
            </c:extLst>
          </c:dPt>
          <c:dPt>
            <c:idx val="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7B64-5A43-96C3-E01B5AAB468D}"/>
              </c:ext>
            </c:extLst>
          </c:dPt>
          <c:dPt>
            <c:idx val="6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B64-5A43-96C3-E01B5AAB468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866-C24B-AF3E-F325F18F4B2D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January!$F$6:$F$13</c:f>
              <c:strCache>
                <c:ptCount val="7"/>
                <c:pt idx="0">
                  <c:v>Education</c:v>
                </c:pt>
                <c:pt idx="1">
                  <c:v>Essential</c:v>
                </c:pt>
                <c:pt idx="2">
                  <c:v>Food</c:v>
                </c:pt>
                <c:pt idx="3">
                  <c:v>Leisure</c:v>
                </c:pt>
                <c:pt idx="4">
                  <c:v>One time</c:v>
                </c:pt>
                <c:pt idx="5">
                  <c:v>Rent + utilities</c:v>
                </c:pt>
                <c:pt idx="6">
                  <c:v>Transportation</c:v>
                </c:pt>
              </c:strCache>
            </c:strRef>
          </c:cat>
          <c:val>
            <c:numRef>
              <c:f>January!$G$6:$G$13</c:f>
              <c:numCache>
                <c:formatCode>_-[$£-809]* #,##0.00_-;\-[$£-809]* #,##0.00_-;_-[$£-809]* "-"??_-;_-@_-</c:formatCode>
                <c:ptCount val="7"/>
                <c:pt idx="0">
                  <c:v>5977.5</c:v>
                </c:pt>
                <c:pt idx="1">
                  <c:v>502.18</c:v>
                </c:pt>
                <c:pt idx="2">
                  <c:v>180.66</c:v>
                </c:pt>
                <c:pt idx="3">
                  <c:v>58.379999999999995</c:v>
                </c:pt>
                <c:pt idx="4">
                  <c:v>116.67999999999999</c:v>
                </c:pt>
                <c:pt idx="5">
                  <c:v>450</c:v>
                </c:pt>
                <c:pt idx="6">
                  <c:v>51.03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8BE-0246-A122-969E8B8F09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bg1">
          <a:lumMod val="65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 2023.xlsx]October!October</c:name>
    <c:fmtId val="6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Fractional Expenses </a:t>
            </a:r>
            <a:r>
              <a:rPr lang="en-US" sz="1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October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chemeClr val="accent4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1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2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3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4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7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8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1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0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3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4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7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8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1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2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6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7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8"/>
        <c:spPr>
          <a:solidFill>
            <a:schemeClr val="accent4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9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0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October!$G$5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10E-274A-8077-A7A6AB1C3782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0E-274A-8077-A7A6AB1C3782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10E-274A-8077-A7A6AB1C3782}"/>
              </c:ext>
            </c:extLst>
          </c:dPt>
          <c:dPt>
            <c:idx val="3"/>
            <c:bubble3D val="0"/>
            <c:spPr>
              <a:solidFill>
                <a:srgbClr val="FD97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1A07-124C-8F3C-904F27136E53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A07-124C-8F3C-904F27136E53}"/>
              </c:ext>
            </c:extLst>
          </c:dPt>
          <c:dPt>
            <c:idx val="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1A07-124C-8F3C-904F27136E53}"/>
              </c:ext>
            </c:extLst>
          </c:dPt>
          <c:dPt>
            <c:idx val="6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A07-124C-8F3C-904F27136E53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October!$F$6:$F$13</c:f>
              <c:strCache>
                <c:ptCount val="7"/>
                <c:pt idx="0">
                  <c:v>Alcohol</c:v>
                </c:pt>
                <c:pt idx="1">
                  <c:v>Essential</c:v>
                </c:pt>
                <c:pt idx="2">
                  <c:v>Food</c:v>
                </c:pt>
                <c:pt idx="3">
                  <c:v>Leisure</c:v>
                </c:pt>
                <c:pt idx="4">
                  <c:v>One time</c:v>
                </c:pt>
                <c:pt idx="5">
                  <c:v>Rent + utilities</c:v>
                </c:pt>
                <c:pt idx="6">
                  <c:v>Transportation</c:v>
                </c:pt>
              </c:strCache>
            </c:strRef>
          </c:cat>
          <c:val>
            <c:numRef>
              <c:f>October!$G$6:$G$13</c:f>
              <c:numCache>
                <c:formatCode>_-[$£-809]* #,##0.00_-;\-[$£-809]* #,##0.00_-;_-[$£-809]* "-"??_-;_-@_-</c:formatCode>
                <c:ptCount val="7"/>
                <c:pt idx="0">
                  <c:v>15.68</c:v>
                </c:pt>
                <c:pt idx="1">
                  <c:v>105.17999999999999</c:v>
                </c:pt>
                <c:pt idx="2">
                  <c:v>129.17999999999998</c:v>
                </c:pt>
                <c:pt idx="3">
                  <c:v>33.79</c:v>
                </c:pt>
                <c:pt idx="4">
                  <c:v>128.19999999999999</c:v>
                </c:pt>
                <c:pt idx="5">
                  <c:v>450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07-124C-8F3C-904F27136E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bg1">
          <a:lumMod val="65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[Finance 2023.xlsx]November!November</c:name>
    <c:fmtId val="36"/>
  </c:pivotSource>
  <c:chart>
    <c:title>
      <c:tx>
        <c:rich>
          <a:bodyPr rot="0" spcFirstLastPara="1" vertOverflow="ellipsis" vert="horz" wrap="square" anchor="ctr" anchorCtr="0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November</a:t>
            </a:r>
            <a:r>
              <a:rPr lang="en-US" sz="2000" baseline="0"/>
              <a:t> </a:t>
            </a:r>
            <a:r>
              <a:rPr lang="en-US" sz="2000"/>
              <a:t>Expenses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rgbClr val="00B050"/>
          </a:solidFill>
          <a:ln>
            <a:noFill/>
          </a:ln>
          <a:effectLst/>
        </c:spPr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rgbClr val="7030A0"/>
          </a:solidFill>
          <a:ln>
            <a:noFill/>
          </a:ln>
          <a:effectLst/>
        </c:spPr>
      </c:pivotFmt>
      <c:pivotFmt>
        <c:idx val="10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rgbClr val="0070C0"/>
          </a:solidFill>
          <a:ln>
            <a:noFill/>
          </a:ln>
          <a:effectLst/>
        </c:spPr>
      </c:pivotFmt>
      <c:pivotFmt>
        <c:idx val="12"/>
        <c:spPr>
          <a:solidFill>
            <a:srgbClr val="FD97FF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0000"/>
          </a:solidFill>
          <a:ln>
            <a:noFill/>
          </a:ln>
          <a:effectLst/>
        </c:spPr>
      </c:pivotFmt>
      <c:pivotFmt>
        <c:idx val="15"/>
        <c:spPr>
          <a:solidFill>
            <a:srgbClr val="00B050"/>
          </a:solidFill>
          <a:ln>
            <a:noFill/>
          </a:ln>
          <a:effectLst/>
        </c:spPr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FF0000"/>
          </a:solidFill>
          <a:ln>
            <a:noFill/>
          </a:ln>
          <a:effectLst/>
        </c:spPr>
      </c:pivotFmt>
      <c:pivotFmt>
        <c:idx val="19"/>
        <c:spPr>
          <a:solidFill>
            <a:srgbClr val="00B050"/>
          </a:solidFill>
          <a:ln>
            <a:noFill/>
          </a:ln>
          <a:effectLst/>
        </c:spPr>
      </c:pivotFmt>
      <c:pivotFmt>
        <c:idx val="2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D97FF"/>
          </a:solidFill>
          <a:ln>
            <a:noFill/>
          </a:ln>
          <a:effectLst/>
        </c:spPr>
      </c:pivotFmt>
      <c:pivotFmt>
        <c:idx val="22"/>
        <c:spPr>
          <a:solidFill>
            <a:srgbClr val="7030A0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F0000"/>
          </a:solidFill>
          <a:ln>
            <a:noFill/>
          </a:ln>
          <a:effectLst/>
        </c:spPr>
      </c:pivotFmt>
      <c:pivotFmt>
        <c:idx val="25"/>
        <c:spPr>
          <a:solidFill>
            <a:srgbClr val="00B050"/>
          </a:solidFill>
          <a:ln>
            <a:noFill/>
          </a:ln>
          <a:effectLst/>
        </c:spPr>
      </c:pivotFmt>
      <c:pivotFmt>
        <c:idx val="26"/>
        <c:spPr>
          <a:solidFill>
            <a:srgbClr val="FD97FF"/>
          </a:solidFill>
          <a:ln>
            <a:noFill/>
          </a:ln>
          <a:effectLst/>
        </c:spPr>
      </c:pivotFmt>
      <c:pivotFmt>
        <c:idx val="27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rgbClr val="7030A0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FF0000"/>
          </a:solidFill>
          <a:ln>
            <a:noFill/>
          </a:ln>
          <a:effectLst/>
        </c:spPr>
      </c:pivotFmt>
      <c:pivotFmt>
        <c:idx val="31"/>
        <c:spPr>
          <a:solidFill>
            <a:srgbClr val="00B050"/>
          </a:solidFill>
          <a:ln>
            <a:noFill/>
          </a:ln>
          <a:effectLst/>
        </c:spPr>
      </c:pivotFmt>
      <c:pivotFmt>
        <c:idx val="32"/>
        <c:spPr>
          <a:solidFill>
            <a:srgbClr val="FD97FF"/>
          </a:solidFill>
          <a:ln>
            <a:noFill/>
          </a:ln>
          <a:effectLst/>
        </c:spPr>
      </c:pivotFmt>
      <c:pivotFmt>
        <c:idx val="3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rgbClr val="7030A0"/>
          </a:solidFill>
          <a:ln>
            <a:noFill/>
          </a:ln>
          <a:effectLst/>
        </c:spPr>
      </c:pivotFmt>
      <c:pivotFmt>
        <c:idx val="35"/>
        <c:spPr>
          <a:solidFill>
            <a:srgbClr val="FFC000">
              <a:lumMod val="60000"/>
              <a:lumOff val="40000"/>
            </a:srgbClr>
          </a:solidFill>
          <a:ln>
            <a:noFill/>
          </a:ln>
          <a:effectLst/>
        </c:spPr>
      </c:pivotFmt>
      <c:pivotFmt>
        <c:idx val="36"/>
        <c:spPr>
          <a:solidFill>
            <a:srgbClr val="FFC000">
              <a:lumMod val="50000"/>
            </a:srgbClr>
          </a:solidFill>
          <a:ln>
            <a:noFill/>
          </a:ln>
          <a:effectLst/>
        </c:spPr>
      </c:pivotFmt>
      <c:pivotFmt>
        <c:idx val="37"/>
        <c:spPr>
          <a:solidFill>
            <a:sysClr val="window" lastClr="FFFFFF">
              <a:lumMod val="50000"/>
            </a:sys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November!$G$5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857-5A4C-B467-7E3BF06AC02E}"/>
              </c:ext>
            </c:extLst>
          </c:dPt>
          <c:dPt>
            <c:idx val="1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57-5A4C-B467-7E3BF06AC02E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57-5A4C-B467-7E3BF06AC02E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857-5A4C-B467-7E3BF06AC02E}"/>
              </c:ext>
            </c:extLst>
          </c:dPt>
          <c:dPt>
            <c:idx val="4"/>
            <c:invertIfNegative val="0"/>
            <c:bubble3D val="0"/>
            <c:spPr>
              <a:solidFill>
                <a:srgbClr val="FD97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D9E-E44E-9DAE-5B2F9D72A397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D9E-E44E-9DAE-5B2F9D72A397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48B-A149-A8B1-2E641971E0A8}"/>
              </c:ext>
            </c:extLst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738-F742-8FFD-E59EF9A2E3F6}"/>
              </c:ext>
            </c:extLst>
          </c:dPt>
          <c:cat>
            <c:strRef>
              <c:f>November!$F$6:$F$14</c:f>
              <c:strCache>
                <c:ptCount val="8"/>
                <c:pt idx="0">
                  <c:v>Alcohol</c:v>
                </c:pt>
                <c:pt idx="1">
                  <c:v>Education</c:v>
                </c:pt>
                <c:pt idx="2">
                  <c:v>Essential</c:v>
                </c:pt>
                <c:pt idx="3">
                  <c:v>Food</c:v>
                </c:pt>
                <c:pt idx="4">
                  <c:v>Leisure</c:v>
                </c:pt>
                <c:pt idx="5">
                  <c:v>One time</c:v>
                </c:pt>
                <c:pt idx="6">
                  <c:v>Rent + utilities</c:v>
                </c:pt>
                <c:pt idx="7">
                  <c:v>Transportation</c:v>
                </c:pt>
              </c:strCache>
            </c:strRef>
          </c:cat>
          <c:val>
            <c:numRef>
              <c:f>November!$G$6:$G$14</c:f>
              <c:numCache>
                <c:formatCode>_-[$£-809]* #,##0.00_-;\-[$£-809]* #,##0.00_-;_-[$£-809]* "-"??_-;_-@_-</c:formatCode>
                <c:ptCount val="8"/>
                <c:pt idx="0">
                  <c:v>42.71</c:v>
                </c:pt>
                <c:pt idx="1">
                  <c:v>5977.5</c:v>
                </c:pt>
                <c:pt idx="2">
                  <c:v>70.900000000000006</c:v>
                </c:pt>
                <c:pt idx="3">
                  <c:v>315.99000000000007</c:v>
                </c:pt>
                <c:pt idx="4">
                  <c:v>39.99</c:v>
                </c:pt>
                <c:pt idx="5">
                  <c:v>70.009999999999991</c:v>
                </c:pt>
                <c:pt idx="6">
                  <c:v>450</c:v>
                </c:pt>
                <c:pt idx="7">
                  <c:v>-11.25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A7D-3A4E-B764-62FC81110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7315264"/>
        <c:axId val="1843131936"/>
      </c:barChart>
      <c:catAx>
        <c:axId val="18373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131936"/>
        <c:crosses val="autoZero"/>
        <c:auto val="1"/>
        <c:lblAlgn val="ctr"/>
        <c:lblOffset val="100"/>
        <c:noMultiLvlLbl val="0"/>
      </c:catAx>
      <c:valAx>
        <c:axId val="18431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Total Spent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[$£-809]* #,##0_);_([$£-809]* \(#,##0\);_([$£-809]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1526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 2023.xlsx]November!November</c:name>
    <c:fmtId val="3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Fractional Expenses </a:t>
            </a:r>
            <a:r>
              <a:rPr lang="en-US" sz="1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November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chemeClr val="accent4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solidFill>
            <a:schemeClr val="accent4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solidFill>
            <a:schemeClr val="bg1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November!$G$5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F5-9046-9F1B-A8B029DF11CC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F5-9046-9F1B-A8B029DF11CC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F5-9046-9F1B-A8B029DF11CC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5F5-9046-9F1B-A8B029DF11CC}"/>
              </c:ext>
            </c:extLst>
          </c:dPt>
          <c:dPt>
            <c:idx val="4"/>
            <c:bubble3D val="0"/>
            <c:spPr>
              <a:solidFill>
                <a:srgbClr val="FD97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062-3742-B61F-5F8B4E355E7D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2062-3742-B61F-5F8B4E355E7D}"/>
              </c:ext>
            </c:extLst>
          </c:dPt>
          <c:dPt>
            <c:idx val="6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744-A04B-8B2E-6102B121B4F2}"/>
              </c:ext>
            </c:extLst>
          </c:dPt>
          <c:dPt>
            <c:idx val="7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1F1-4F43-8015-E8950A1BF9DB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November!$F$6:$F$14</c:f>
              <c:strCache>
                <c:ptCount val="8"/>
                <c:pt idx="0">
                  <c:v>Alcohol</c:v>
                </c:pt>
                <c:pt idx="1">
                  <c:v>Education</c:v>
                </c:pt>
                <c:pt idx="2">
                  <c:v>Essential</c:v>
                </c:pt>
                <c:pt idx="3">
                  <c:v>Food</c:v>
                </c:pt>
                <c:pt idx="4">
                  <c:v>Leisure</c:v>
                </c:pt>
                <c:pt idx="5">
                  <c:v>One time</c:v>
                </c:pt>
                <c:pt idx="6">
                  <c:v>Rent + utilities</c:v>
                </c:pt>
                <c:pt idx="7">
                  <c:v>Transportation</c:v>
                </c:pt>
              </c:strCache>
            </c:strRef>
          </c:cat>
          <c:val>
            <c:numRef>
              <c:f>November!$G$6:$G$14</c:f>
              <c:numCache>
                <c:formatCode>_-[$£-809]* #,##0.00_-;\-[$£-809]* #,##0.00_-;_-[$£-809]* "-"??_-;_-@_-</c:formatCode>
                <c:ptCount val="8"/>
                <c:pt idx="0">
                  <c:v>42.71</c:v>
                </c:pt>
                <c:pt idx="1">
                  <c:v>5977.5</c:v>
                </c:pt>
                <c:pt idx="2">
                  <c:v>70.900000000000006</c:v>
                </c:pt>
                <c:pt idx="3">
                  <c:v>315.99000000000007</c:v>
                </c:pt>
                <c:pt idx="4">
                  <c:v>39.99</c:v>
                </c:pt>
                <c:pt idx="5">
                  <c:v>70.009999999999991</c:v>
                </c:pt>
                <c:pt idx="6">
                  <c:v>450</c:v>
                </c:pt>
                <c:pt idx="7">
                  <c:v>-11.25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222-684F-8D4F-902A56F276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bg1">
          <a:lumMod val="65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[Finance 2023.xlsx]December!December</c:name>
    <c:fmtId val="44"/>
  </c:pivotSource>
  <c:chart>
    <c:title>
      <c:tx>
        <c:rich>
          <a:bodyPr rot="0" spcFirstLastPara="1" vertOverflow="ellipsis" vert="horz" wrap="square" anchor="ctr" anchorCtr="0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December</a:t>
            </a:r>
            <a:r>
              <a:rPr lang="en-US" sz="2000" baseline="0"/>
              <a:t> </a:t>
            </a:r>
            <a:r>
              <a:rPr lang="en-US" sz="2000"/>
              <a:t>Expenses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rgbClr val="00B050"/>
          </a:solidFill>
          <a:ln>
            <a:noFill/>
          </a:ln>
          <a:effectLst/>
        </c:spPr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rgbClr val="7030A0"/>
          </a:solidFill>
          <a:ln>
            <a:noFill/>
          </a:ln>
          <a:effectLst/>
        </c:spPr>
      </c:pivotFmt>
      <c:pivotFmt>
        <c:idx val="10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rgbClr val="0070C0"/>
          </a:solidFill>
          <a:ln>
            <a:noFill/>
          </a:ln>
          <a:effectLst/>
        </c:spPr>
      </c:pivotFmt>
      <c:pivotFmt>
        <c:idx val="12"/>
        <c:spPr>
          <a:solidFill>
            <a:srgbClr val="FD97FF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0000"/>
          </a:solidFill>
          <a:ln>
            <a:noFill/>
          </a:ln>
          <a:effectLst/>
        </c:spPr>
      </c:pivotFmt>
      <c:pivotFmt>
        <c:idx val="15"/>
        <c:spPr>
          <a:solidFill>
            <a:srgbClr val="00B050"/>
          </a:solidFill>
          <a:ln>
            <a:noFill/>
          </a:ln>
          <a:effectLst/>
        </c:spPr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FF0000"/>
          </a:solidFill>
          <a:ln>
            <a:noFill/>
          </a:ln>
          <a:effectLst/>
        </c:spPr>
      </c:pivotFmt>
      <c:pivotFmt>
        <c:idx val="19"/>
        <c:spPr>
          <a:solidFill>
            <a:srgbClr val="00B050"/>
          </a:solidFill>
          <a:ln>
            <a:noFill/>
          </a:ln>
          <a:effectLst/>
        </c:spPr>
      </c:pivotFmt>
      <c:pivotFmt>
        <c:idx val="2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D97FF"/>
          </a:solidFill>
          <a:ln>
            <a:noFill/>
          </a:ln>
          <a:effectLst/>
        </c:spPr>
      </c:pivotFmt>
      <c:pivotFmt>
        <c:idx val="22"/>
        <c:spPr>
          <a:solidFill>
            <a:srgbClr val="7030A0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F0000"/>
          </a:solidFill>
          <a:ln>
            <a:noFill/>
          </a:ln>
          <a:effectLst/>
        </c:spPr>
      </c:pivotFmt>
      <c:pivotFmt>
        <c:idx val="25"/>
        <c:spPr>
          <a:solidFill>
            <a:srgbClr val="00B050"/>
          </a:solidFill>
          <a:ln>
            <a:noFill/>
          </a:ln>
          <a:effectLst/>
        </c:spPr>
      </c:pivotFmt>
      <c:pivotFmt>
        <c:idx val="26"/>
        <c:spPr>
          <a:solidFill>
            <a:srgbClr val="FD97FF"/>
          </a:solidFill>
          <a:ln>
            <a:noFill/>
          </a:ln>
          <a:effectLst/>
        </c:spPr>
      </c:pivotFmt>
      <c:pivotFmt>
        <c:idx val="27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rgbClr val="7030A0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FF0000"/>
          </a:solidFill>
          <a:ln>
            <a:noFill/>
          </a:ln>
          <a:effectLst/>
        </c:spPr>
      </c:pivotFmt>
      <c:pivotFmt>
        <c:idx val="31"/>
        <c:spPr>
          <a:solidFill>
            <a:srgbClr val="00B050"/>
          </a:solidFill>
          <a:ln>
            <a:noFill/>
          </a:ln>
          <a:effectLst/>
        </c:spPr>
      </c:pivotFmt>
      <c:pivotFmt>
        <c:idx val="32"/>
        <c:spPr>
          <a:solidFill>
            <a:srgbClr val="FD97FF"/>
          </a:solidFill>
          <a:ln>
            <a:noFill/>
          </a:ln>
          <a:effectLst/>
        </c:spPr>
      </c:pivotFmt>
      <c:pivotFmt>
        <c:idx val="3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rgbClr val="7030A0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FF0000"/>
          </a:solidFill>
          <a:ln>
            <a:noFill/>
          </a:ln>
          <a:effectLst/>
        </c:spPr>
      </c:pivotFmt>
      <c:pivotFmt>
        <c:idx val="37"/>
        <c:spPr>
          <a:solidFill>
            <a:srgbClr val="00B050"/>
          </a:solidFill>
          <a:ln>
            <a:noFill/>
          </a:ln>
          <a:effectLst/>
        </c:spPr>
      </c:pivotFmt>
      <c:pivotFmt>
        <c:idx val="38"/>
        <c:spPr>
          <a:solidFill>
            <a:srgbClr val="FD97FF"/>
          </a:solidFill>
          <a:ln>
            <a:noFill/>
          </a:ln>
          <a:effectLst/>
        </c:spPr>
      </c:pivotFmt>
      <c:pivotFmt>
        <c:idx val="39"/>
        <c:spPr>
          <a:solidFill>
            <a:srgbClr val="7030A0"/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rgbClr val="FF0000"/>
          </a:solidFill>
          <a:ln>
            <a:noFill/>
          </a:ln>
          <a:effectLst/>
        </c:spPr>
      </c:pivotFmt>
      <c:pivotFmt>
        <c:idx val="42"/>
        <c:spPr>
          <a:solidFill>
            <a:srgbClr val="00B050"/>
          </a:solidFill>
          <a:ln>
            <a:noFill/>
          </a:ln>
          <a:effectLst/>
        </c:spPr>
      </c:pivotFmt>
      <c:pivotFmt>
        <c:idx val="43"/>
        <c:spPr>
          <a:solidFill>
            <a:srgbClr val="FD97FF"/>
          </a:solidFill>
          <a:ln>
            <a:noFill/>
          </a:ln>
          <a:effectLst/>
        </c:spPr>
      </c:pivotFmt>
      <c:pivotFmt>
        <c:idx val="44"/>
        <c:spPr>
          <a:solidFill>
            <a:srgbClr val="7030A0"/>
          </a:solidFill>
          <a:ln>
            <a:noFill/>
          </a:ln>
          <a:effectLst/>
        </c:spPr>
      </c:pivotFmt>
      <c:pivotFmt>
        <c:idx val="45"/>
        <c:spPr>
          <a:solidFill>
            <a:srgbClr val="FFC000">
              <a:lumMod val="50000"/>
            </a:srgbClr>
          </a:solidFill>
          <a:ln>
            <a:noFill/>
          </a:ln>
          <a:effectLst/>
        </c:spPr>
      </c:pivotFmt>
      <c:pivotFmt>
        <c:idx val="46"/>
        <c:spPr>
          <a:solidFill>
            <a:srgbClr val="FFC000">
              <a:lumMod val="60000"/>
              <a:lumOff val="40000"/>
            </a:srgb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December!$G$5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432-204C-9582-0AA2E335CCFC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046-BB47-9521-3E51A77EB076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046-BB47-9521-3E51A77EB076}"/>
              </c:ext>
            </c:extLst>
          </c:dPt>
          <c:dPt>
            <c:idx val="3"/>
            <c:invertIfNegative val="0"/>
            <c:bubble3D val="0"/>
            <c:spPr>
              <a:solidFill>
                <a:srgbClr val="FD97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046-BB47-9521-3E51A77EB076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046-BB47-9521-3E51A77EB076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FA2-9643-A364-FFECE641F52F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FC7-2840-8EB9-7A520DB5429F}"/>
              </c:ext>
            </c:extLst>
          </c:dPt>
          <c:cat>
            <c:strRef>
              <c:f>December!$F$6:$F$13</c:f>
              <c:strCache>
                <c:ptCount val="7"/>
                <c:pt idx="0">
                  <c:v>Alcohol</c:v>
                </c:pt>
                <c:pt idx="1">
                  <c:v>Essential</c:v>
                </c:pt>
                <c:pt idx="2">
                  <c:v>Food</c:v>
                </c:pt>
                <c:pt idx="3">
                  <c:v>Leisure</c:v>
                </c:pt>
                <c:pt idx="4">
                  <c:v>One time</c:v>
                </c:pt>
                <c:pt idx="5">
                  <c:v>Rent + utilities</c:v>
                </c:pt>
                <c:pt idx="6">
                  <c:v>Transportation</c:v>
                </c:pt>
              </c:strCache>
            </c:strRef>
          </c:cat>
          <c:val>
            <c:numRef>
              <c:f>December!$G$6:$G$13</c:f>
              <c:numCache>
                <c:formatCode>_-[$£-809]* #,##0.00_-;\-[$£-809]* #,##0.00_-;_-[$£-809]* "-"??_-;_-@_-</c:formatCode>
                <c:ptCount val="7"/>
                <c:pt idx="0">
                  <c:v>105.47</c:v>
                </c:pt>
                <c:pt idx="1">
                  <c:v>22.29</c:v>
                </c:pt>
                <c:pt idx="2">
                  <c:v>203.3</c:v>
                </c:pt>
                <c:pt idx="3">
                  <c:v>69.69</c:v>
                </c:pt>
                <c:pt idx="4">
                  <c:v>197.16000000000003</c:v>
                </c:pt>
                <c:pt idx="5">
                  <c:v>450</c:v>
                </c:pt>
                <c:pt idx="6">
                  <c:v>142.65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36-0446-B1AD-71EA21AB0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7315264"/>
        <c:axId val="1843131936"/>
      </c:barChart>
      <c:catAx>
        <c:axId val="18373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131936"/>
        <c:crosses val="autoZero"/>
        <c:auto val="1"/>
        <c:lblAlgn val="ctr"/>
        <c:lblOffset val="100"/>
        <c:noMultiLvlLbl val="0"/>
      </c:catAx>
      <c:valAx>
        <c:axId val="18431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Total Spent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[$£-809]* #,##0_);_([$£-809]* \(#,##0\);_([$£-809]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1526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 2023.xlsx]December!December</c:name>
    <c:fmtId val="4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Fractional Expenses </a:t>
            </a:r>
            <a:r>
              <a:rPr lang="en-US" sz="1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December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chemeClr val="accent4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7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1"/>
        <c:spPr>
          <a:solidFill>
            <a:schemeClr val="accent4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December!$G$5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3E6-8741-BF4C-8BEC5FCF3859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3E6-8741-BF4C-8BEC5FCF3859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3E6-8741-BF4C-8BEC5FCF3859}"/>
              </c:ext>
            </c:extLst>
          </c:dPt>
          <c:dPt>
            <c:idx val="3"/>
            <c:bubble3D val="0"/>
            <c:spPr>
              <a:solidFill>
                <a:srgbClr val="FD97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3E6-8741-BF4C-8BEC5FCF3859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3E6-8741-BF4C-8BEC5FCF3859}"/>
              </c:ext>
            </c:extLst>
          </c:dPt>
          <c:dPt>
            <c:idx val="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795E-CB42-9AF5-CBDB8D4059EC}"/>
              </c:ext>
            </c:extLst>
          </c:dPt>
          <c:dPt>
            <c:idx val="6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FD2-684D-ACBA-196833E8B492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December!$F$6:$F$13</c:f>
              <c:strCache>
                <c:ptCount val="7"/>
                <c:pt idx="0">
                  <c:v>Alcohol</c:v>
                </c:pt>
                <c:pt idx="1">
                  <c:v>Essential</c:v>
                </c:pt>
                <c:pt idx="2">
                  <c:v>Food</c:v>
                </c:pt>
                <c:pt idx="3">
                  <c:v>Leisure</c:v>
                </c:pt>
                <c:pt idx="4">
                  <c:v>One time</c:v>
                </c:pt>
                <c:pt idx="5">
                  <c:v>Rent + utilities</c:v>
                </c:pt>
                <c:pt idx="6">
                  <c:v>Transportation</c:v>
                </c:pt>
              </c:strCache>
            </c:strRef>
          </c:cat>
          <c:val>
            <c:numRef>
              <c:f>December!$G$6:$G$13</c:f>
              <c:numCache>
                <c:formatCode>_-[$£-809]* #,##0.00_-;\-[$£-809]* #,##0.00_-;_-[$£-809]* "-"??_-;_-@_-</c:formatCode>
                <c:ptCount val="7"/>
                <c:pt idx="0">
                  <c:v>105.47</c:v>
                </c:pt>
                <c:pt idx="1">
                  <c:v>22.29</c:v>
                </c:pt>
                <c:pt idx="2">
                  <c:v>203.3</c:v>
                </c:pt>
                <c:pt idx="3">
                  <c:v>69.69</c:v>
                </c:pt>
                <c:pt idx="4">
                  <c:v>197.16000000000003</c:v>
                </c:pt>
                <c:pt idx="5">
                  <c:v>450</c:v>
                </c:pt>
                <c:pt idx="6">
                  <c:v>142.65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70-EC48-84C0-B89EEDE18D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bg1">
          <a:lumMod val="65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[Finance 2023.xlsx]February!NovPT</c:name>
    <c:fmtId val="48"/>
  </c:pivotSource>
  <c:chart>
    <c:title>
      <c:tx>
        <c:rich>
          <a:bodyPr rot="0" spcFirstLastPara="1" vertOverflow="ellipsis" vert="horz" wrap="square" anchor="ctr" anchorCtr="0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February</a:t>
            </a:r>
            <a:r>
              <a:rPr lang="en-US" sz="2000" baseline="0"/>
              <a:t> </a:t>
            </a:r>
            <a:r>
              <a:rPr lang="en-US" sz="2000"/>
              <a:t>Expenses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rgbClr val="00B050"/>
          </a:solidFill>
          <a:ln>
            <a:noFill/>
          </a:ln>
          <a:effectLst/>
        </c:spPr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rgbClr val="7030A0"/>
          </a:solidFill>
          <a:ln>
            <a:noFill/>
          </a:ln>
          <a:effectLst/>
        </c:spPr>
      </c:pivotFmt>
      <c:pivotFmt>
        <c:idx val="10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rgbClr val="0070C0"/>
          </a:solidFill>
          <a:ln>
            <a:noFill/>
          </a:ln>
          <a:effectLst/>
        </c:spPr>
      </c:pivotFmt>
      <c:pivotFmt>
        <c:idx val="12"/>
        <c:spPr>
          <a:solidFill>
            <a:srgbClr val="FD97FF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0000"/>
          </a:solidFill>
          <a:ln>
            <a:noFill/>
          </a:ln>
          <a:effectLst/>
        </c:spPr>
      </c:pivotFmt>
      <c:pivotFmt>
        <c:idx val="15"/>
        <c:spPr>
          <a:solidFill>
            <a:srgbClr val="00B050"/>
          </a:solidFill>
          <a:ln>
            <a:noFill/>
          </a:ln>
          <a:effectLst/>
        </c:spPr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FF0000"/>
          </a:solidFill>
          <a:ln>
            <a:noFill/>
          </a:ln>
          <a:effectLst/>
        </c:spPr>
      </c:pivotFmt>
      <c:pivotFmt>
        <c:idx val="19"/>
        <c:spPr>
          <a:solidFill>
            <a:srgbClr val="00B050"/>
          </a:solidFill>
          <a:ln>
            <a:noFill/>
          </a:ln>
          <a:effectLst/>
        </c:spPr>
      </c:pivotFmt>
      <c:pivotFmt>
        <c:idx val="2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D97FF"/>
          </a:solidFill>
          <a:ln>
            <a:noFill/>
          </a:ln>
          <a:effectLst/>
        </c:spPr>
      </c:pivotFmt>
      <c:pivotFmt>
        <c:idx val="22"/>
        <c:spPr>
          <a:solidFill>
            <a:srgbClr val="7030A0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F0000"/>
          </a:solidFill>
          <a:ln>
            <a:noFill/>
          </a:ln>
          <a:effectLst/>
        </c:spPr>
      </c:pivotFmt>
      <c:pivotFmt>
        <c:idx val="25"/>
        <c:spPr>
          <a:solidFill>
            <a:srgbClr val="00B050"/>
          </a:solidFill>
          <a:ln>
            <a:noFill/>
          </a:ln>
          <a:effectLst/>
        </c:spPr>
      </c:pivotFmt>
      <c:pivotFmt>
        <c:idx val="26"/>
        <c:spPr>
          <a:solidFill>
            <a:srgbClr val="FD97FF"/>
          </a:solidFill>
          <a:ln>
            <a:noFill/>
          </a:ln>
          <a:effectLst/>
        </c:spPr>
      </c:pivotFmt>
      <c:pivotFmt>
        <c:idx val="27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rgbClr val="7030A0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FF0000"/>
          </a:solidFill>
          <a:ln>
            <a:noFill/>
          </a:ln>
          <a:effectLst/>
        </c:spPr>
      </c:pivotFmt>
      <c:pivotFmt>
        <c:idx val="31"/>
        <c:spPr>
          <a:solidFill>
            <a:srgbClr val="00B050"/>
          </a:solidFill>
          <a:ln>
            <a:noFill/>
          </a:ln>
          <a:effectLst/>
        </c:spPr>
      </c:pivotFmt>
      <c:pivotFmt>
        <c:idx val="32"/>
        <c:spPr>
          <a:solidFill>
            <a:srgbClr val="FD97FF"/>
          </a:solidFill>
          <a:ln>
            <a:noFill/>
          </a:ln>
          <a:effectLst/>
        </c:spPr>
      </c:pivotFmt>
      <c:pivotFmt>
        <c:idx val="3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rgbClr val="7030A0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FF0000"/>
          </a:solidFill>
          <a:ln>
            <a:noFill/>
          </a:ln>
          <a:effectLst/>
        </c:spPr>
      </c:pivotFmt>
      <c:pivotFmt>
        <c:idx val="37"/>
        <c:spPr>
          <a:solidFill>
            <a:srgbClr val="00B050"/>
          </a:solidFill>
          <a:ln>
            <a:noFill/>
          </a:ln>
          <a:effectLst/>
        </c:spPr>
      </c:pivotFmt>
      <c:pivotFmt>
        <c:idx val="38"/>
        <c:spPr>
          <a:solidFill>
            <a:srgbClr val="FD97FF"/>
          </a:solidFill>
          <a:ln>
            <a:noFill/>
          </a:ln>
          <a:effectLst/>
        </c:spPr>
      </c:pivotFmt>
      <c:pivotFmt>
        <c:idx val="39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rgbClr val="7030A0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rgbClr val="FF0000"/>
          </a:solidFill>
          <a:ln>
            <a:noFill/>
          </a:ln>
          <a:effectLst/>
        </c:spPr>
      </c:pivotFmt>
      <c:pivotFmt>
        <c:idx val="43"/>
        <c:spPr>
          <a:solidFill>
            <a:srgbClr val="00B050"/>
          </a:solidFill>
          <a:ln>
            <a:noFill/>
          </a:ln>
          <a:effectLst/>
        </c:spPr>
      </c:pivotFmt>
      <c:pivotFmt>
        <c:idx val="44"/>
        <c:spPr>
          <a:solidFill>
            <a:srgbClr val="FD97FF"/>
          </a:solidFill>
          <a:ln>
            <a:noFill/>
          </a:ln>
          <a:effectLst/>
        </c:spPr>
      </c:pivotFmt>
      <c:pivotFmt>
        <c:idx val="4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rgbClr val="7030A0"/>
          </a:solidFill>
          <a:ln>
            <a:noFill/>
          </a:ln>
          <a:effectLst/>
        </c:spPr>
      </c:pivotFmt>
      <c:pivotFmt>
        <c:idx val="47"/>
        <c:spPr>
          <a:solidFill>
            <a:srgbClr val="7030A0"/>
          </a:solidFill>
          <a:ln>
            <a:noFill/>
          </a:ln>
          <a:effectLst/>
        </c:spPr>
      </c:pivotFmt>
      <c:pivotFmt>
        <c:idx val="48"/>
        <c:spPr>
          <a:solidFill>
            <a:srgbClr val="FF0000"/>
          </a:solidFill>
          <a:ln>
            <a:noFill/>
          </a:ln>
          <a:effectLst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rgbClr val="FF0000"/>
          </a:solidFill>
          <a:ln>
            <a:noFill/>
          </a:ln>
          <a:effectLst/>
        </c:spPr>
      </c:pivotFmt>
      <c:pivotFmt>
        <c:idx val="51"/>
        <c:spPr>
          <a:solidFill>
            <a:srgbClr val="00B050"/>
          </a:solidFill>
          <a:ln>
            <a:noFill/>
          </a:ln>
          <a:effectLst/>
        </c:spPr>
      </c:pivotFmt>
      <c:pivotFmt>
        <c:idx val="52"/>
        <c:spPr>
          <a:solidFill>
            <a:srgbClr val="FD97FF"/>
          </a:solidFill>
          <a:ln>
            <a:noFill/>
          </a:ln>
          <a:effectLst/>
        </c:spPr>
      </c:pivotFmt>
      <c:pivotFmt>
        <c:idx val="5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4"/>
        <c:spPr>
          <a:solidFill>
            <a:srgbClr val="7030A0"/>
          </a:solidFill>
          <a:ln>
            <a:noFill/>
          </a:ln>
          <a:effectLst/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rgbClr val="FF0000"/>
          </a:solidFill>
          <a:ln>
            <a:noFill/>
          </a:ln>
          <a:effectLst/>
        </c:spPr>
      </c:pivotFmt>
      <c:pivotFmt>
        <c:idx val="57"/>
        <c:spPr>
          <a:solidFill>
            <a:srgbClr val="00B050"/>
          </a:solidFill>
          <a:ln>
            <a:noFill/>
          </a:ln>
          <a:effectLst/>
        </c:spPr>
      </c:pivotFmt>
      <c:pivotFmt>
        <c:idx val="58"/>
        <c:spPr>
          <a:solidFill>
            <a:srgbClr val="FD97FF"/>
          </a:solidFill>
          <a:ln>
            <a:noFill/>
          </a:ln>
          <a:effectLst/>
        </c:spPr>
      </c:pivotFmt>
      <c:pivotFmt>
        <c:idx val="59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0"/>
        <c:spPr>
          <a:solidFill>
            <a:srgbClr val="7030A0"/>
          </a:solidFill>
          <a:ln>
            <a:noFill/>
          </a:ln>
          <a:effectLst/>
        </c:spPr>
      </c:pivotFmt>
      <c:pivotFmt>
        <c:idx val="61"/>
        <c:spPr>
          <a:solidFill>
            <a:srgbClr val="FFC000">
              <a:lumMod val="60000"/>
              <a:lumOff val="40000"/>
            </a:srgbClr>
          </a:solidFill>
          <a:ln>
            <a:noFill/>
          </a:ln>
          <a:effectLst/>
        </c:spP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FF0000"/>
          </a:solidFill>
          <a:ln>
            <a:noFill/>
          </a:ln>
          <a:effectLst/>
        </c:spPr>
      </c:pivotFmt>
      <c:pivotFmt>
        <c:idx val="64"/>
        <c:spPr>
          <a:solidFill>
            <a:srgbClr val="00B050"/>
          </a:solidFill>
          <a:ln>
            <a:noFill/>
          </a:ln>
          <a:effectLst/>
        </c:spPr>
      </c:pivotFmt>
      <c:pivotFmt>
        <c:idx val="65"/>
        <c:spPr>
          <a:solidFill>
            <a:srgbClr val="FFC000">
              <a:lumMod val="60000"/>
              <a:lumOff val="40000"/>
            </a:srgbClr>
          </a:solidFill>
          <a:ln>
            <a:noFill/>
          </a:ln>
          <a:effectLst/>
        </c:spPr>
      </c:pivotFmt>
      <c:pivotFmt>
        <c:idx val="66"/>
        <c:spPr>
          <a:solidFill>
            <a:srgbClr val="7030A0"/>
          </a:solidFill>
          <a:ln>
            <a:noFill/>
          </a:ln>
          <a:effectLst/>
        </c:spP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rgbClr val="FF0000"/>
          </a:solidFill>
          <a:ln>
            <a:noFill/>
          </a:ln>
          <a:effectLst/>
        </c:spPr>
      </c:pivotFmt>
      <c:pivotFmt>
        <c:idx val="69"/>
        <c:spPr>
          <a:solidFill>
            <a:srgbClr val="00B050"/>
          </a:solidFill>
          <a:ln>
            <a:noFill/>
          </a:ln>
          <a:effectLst/>
        </c:spPr>
      </c:pivotFmt>
      <c:pivotFmt>
        <c:idx val="70"/>
        <c:spPr>
          <a:solidFill>
            <a:srgbClr val="FFC000">
              <a:lumMod val="60000"/>
              <a:lumOff val="40000"/>
            </a:srgbClr>
          </a:solidFill>
          <a:ln>
            <a:noFill/>
          </a:ln>
          <a:effectLst/>
        </c:spPr>
      </c:pivotFmt>
      <c:pivotFmt>
        <c:idx val="71"/>
        <c:spPr>
          <a:solidFill>
            <a:srgbClr val="7030A0"/>
          </a:solidFill>
          <a:ln>
            <a:noFill/>
          </a:ln>
          <a:effectLst/>
        </c:spPr>
      </c:pivotFmt>
      <c:pivotFmt>
        <c:idx val="72"/>
        <c:spPr>
          <a:solidFill>
            <a:srgbClr val="0070C0"/>
          </a:solidFill>
          <a:ln>
            <a:noFill/>
          </a:ln>
          <a:effectLst/>
        </c:spPr>
      </c:pivotFmt>
      <c:pivotFmt>
        <c:idx val="73"/>
        <c:spPr>
          <a:solidFill>
            <a:srgbClr val="FD97FF"/>
          </a:solidFill>
          <a:ln>
            <a:noFill/>
          </a:ln>
          <a:effectLst/>
        </c:spPr>
      </c:pivotFmt>
      <c:pivotFmt>
        <c:idx val="74"/>
        <c:spPr>
          <a:solidFill>
            <a:sysClr val="window" lastClr="FFFFFF">
              <a:lumMod val="50000"/>
            </a:sys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February!$G$5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963-FB47-9A1E-BF0F63CDDB90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55-3247-9A8B-CF4AE9584450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55-3247-9A8B-CF4AE9584450}"/>
              </c:ext>
            </c:extLst>
          </c:dPt>
          <c:dPt>
            <c:idx val="3"/>
            <c:invertIfNegative val="0"/>
            <c:bubble3D val="0"/>
            <c:spPr>
              <a:solidFill>
                <a:srgbClr val="FD97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963-FB47-9A1E-BF0F63CDDB90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C55-3247-9A8B-CF4AE9584450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2C55-3247-9A8B-CF4AE9584450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77D-2A40-B24E-3EE6AA0C2129}"/>
              </c:ext>
            </c:extLst>
          </c:dPt>
          <c:cat>
            <c:strRef>
              <c:f>February!$F$6:$F$13</c:f>
              <c:strCache>
                <c:ptCount val="7"/>
                <c:pt idx="0">
                  <c:v>Alcohol</c:v>
                </c:pt>
                <c:pt idx="1">
                  <c:v>Essential</c:v>
                </c:pt>
                <c:pt idx="2">
                  <c:v>Food</c:v>
                </c:pt>
                <c:pt idx="3">
                  <c:v>Leisure</c:v>
                </c:pt>
                <c:pt idx="4">
                  <c:v>One time</c:v>
                </c:pt>
                <c:pt idx="5">
                  <c:v>Rent + utilities</c:v>
                </c:pt>
                <c:pt idx="6">
                  <c:v>Transportation</c:v>
                </c:pt>
              </c:strCache>
            </c:strRef>
          </c:cat>
          <c:val>
            <c:numRef>
              <c:f>February!$G$6:$G$13</c:f>
              <c:numCache>
                <c:formatCode>_-[$£-809]* #,##0.00_-;\-[$£-809]* #,##0.00_-;_-[$£-809]* "-"??_-;_-@_-</c:formatCode>
                <c:ptCount val="7"/>
                <c:pt idx="0">
                  <c:v>80.040000000000006</c:v>
                </c:pt>
                <c:pt idx="1">
                  <c:v>19.310000000000002</c:v>
                </c:pt>
                <c:pt idx="2">
                  <c:v>586.90999999999985</c:v>
                </c:pt>
                <c:pt idx="3">
                  <c:v>131</c:v>
                </c:pt>
                <c:pt idx="4">
                  <c:v>-952.59</c:v>
                </c:pt>
                <c:pt idx="5">
                  <c:v>762</c:v>
                </c:pt>
                <c:pt idx="6">
                  <c:v>93.15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BA-D649-8D05-C9E92A0A2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7315264"/>
        <c:axId val="1843131936"/>
      </c:barChart>
      <c:catAx>
        <c:axId val="18373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131936"/>
        <c:crosses val="autoZero"/>
        <c:auto val="1"/>
        <c:lblAlgn val="ctr"/>
        <c:lblOffset val="100"/>
        <c:noMultiLvlLbl val="0"/>
      </c:catAx>
      <c:valAx>
        <c:axId val="18431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Total Spent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[$£-809]* #,##0_);_([$£-809]* \(#,##0\);_([$£-809]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1526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 2023.xlsx]February!NovPT</c:name>
    <c:fmtId val="4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Fractional Expenses </a:t>
            </a:r>
            <a:r>
              <a:rPr lang="en-US" sz="1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February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chemeClr val="accent4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1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2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3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6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7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9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4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6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7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8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9"/>
        <c:spPr>
          <a:solidFill>
            <a:schemeClr val="bg1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February!$G$5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BAA-AE41-92BD-44BAF3B40CFD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BAA-AE41-92BD-44BAF3B40CFD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BAA-AE41-92BD-44BAF3B40CFD}"/>
              </c:ext>
            </c:extLst>
          </c:dPt>
          <c:dPt>
            <c:idx val="3"/>
            <c:bubble3D val="0"/>
            <c:spPr>
              <a:solidFill>
                <a:srgbClr val="FD97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BAA-AE41-92BD-44BAF3B40CFD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BAA-AE41-92BD-44BAF3B40CF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BAA-AE41-92BD-44BAF3B40CFD}"/>
              </c:ext>
            </c:extLst>
          </c:dPt>
          <c:dPt>
            <c:idx val="6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7ED-F344-B870-6C9419640437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February!$F$6:$F$13</c:f>
              <c:strCache>
                <c:ptCount val="7"/>
                <c:pt idx="0">
                  <c:v>Alcohol</c:v>
                </c:pt>
                <c:pt idx="1">
                  <c:v>Essential</c:v>
                </c:pt>
                <c:pt idx="2">
                  <c:v>Food</c:v>
                </c:pt>
                <c:pt idx="3">
                  <c:v>Leisure</c:v>
                </c:pt>
                <c:pt idx="4">
                  <c:v>One time</c:v>
                </c:pt>
                <c:pt idx="5">
                  <c:v>Rent + utilities</c:v>
                </c:pt>
                <c:pt idx="6">
                  <c:v>Transportation</c:v>
                </c:pt>
              </c:strCache>
            </c:strRef>
          </c:cat>
          <c:val>
            <c:numRef>
              <c:f>February!$G$6:$G$13</c:f>
              <c:numCache>
                <c:formatCode>_-[$£-809]* #,##0.00_-;\-[$£-809]* #,##0.00_-;_-[$£-809]* "-"??_-;_-@_-</c:formatCode>
                <c:ptCount val="7"/>
                <c:pt idx="0">
                  <c:v>80.040000000000006</c:v>
                </c:pt>
                <c:pt idx="1">
                  <c:v>19.310000000000002</c:v>
                </c:pt>
                <c:pt idx="2">
                  <c:v>586.90999999999985</c:v>
                </c:pt>
                <c:pt idx="3">
                  <c:v>131</c:v>
                </c:pt>
                <c:pt idx="4">
                  <c:v>-952.59</c:v>
                </c:pt>
                <c:pt idx="5">
                  <c:v>762</c:v>
                </c:pt>
                <c:pt idx="6">
                  <c:v>93.15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6B-A348-B2FC-753BA5BB14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bg1">
          <a:lumMod val="65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[Finance 2023.xlsx]March!NovPT</c:name>
    <c:fmtId val="40"/>
  </c:pivotSource>
  <c:chart>
    <c:title>
      <c:tx>
        <c:rich>
          <a:bodyPr rot="0" spcFirstLastPara="1" vertOverflow="ellipsis" vert="horz" wrap="square" anchor="ctr" anchorCtr="0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March</a:t>
            </a:r>
            <a:r>
              <a:rPr lang="en-US" sz="2000" baseline="0"/>
              <a:t> </a:t>
            </a:r>
            <a:r>
              <a:rPr lang="en-US" sz="2000"/>
              <a:t>Expenses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rgbClr val="00B050"/>
          </a:solidFill>
          <a:ln>
            <a:noFill/>
          </a:ln>
          <a:effectLst/>
        </c:spPr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rgbClr val="7030A0"/>
          </a:solidFill>
          <a:ln>
            <a:noFill/>
          </a:ln>
          <a:effectLst/>
        </c:spPr>
      </c:pivotFmt>
      <c:pivotFmt>
        <c:idx val="10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rgbClr val="0070C0"/>
          </a:solidFill>
          <a:ln>
            <a:noFill/>
          </a:ln>
          <a:effectLst/>
        </c:spPr>
      </c:pivotFmt>
      <c:pivotFmt>
        <c:idx val="12"/>
        <c:spPr>
          <a:solidFill>
            <a:srgbClr val="FD97FF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0000"/>
          </a:solidFill>
          <a:ln>
            <a:noFill/>
          </a:ln>
          <a:effectLst/>
        </c:spPr>
      </c:pivotFmt>
      <c:pivotFmt>
        <c:idx val="15"/>
        <c:spPr>
          <a:solidFill>
            <a:srgbClr val="00B050"/>
          </a:solidFill>
          <a:ln>
            <a:noFill/>
          </a:ln>
          <a:effectLst/>
        </c:spPr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FF0000"/>
          </a:solidFill>
          <a:ln>
            <a:noFill/>
          </a:ln>
          <a:effectLst/>
        </c:spPr>
      </c:pivotFmt>
      <c:pivotFmt>
        <c:idx val="19"/>
        <c:spPr>
          <a:solidFill>
            <a:srgbClr val="00B050"/>
          </a:solidFill>
          <a:ln>
            <a:noFill/>
          </a:ln>
          <a:effectLst/>
        </c:spPr>
      </c:pivotFmt>
      <c:pivotFmt>
        <c:idx val="2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D97FF"/>
          </a:solidFill>
          <a:ln>
            <a:noFill/>
          </a:ln>
          <a:effectLst/>
        </c:spPr>
      </c:pivotFmt>
      <c:pivotFmt>
        <c:idx val="22"/>
        <c:spPr>
          <a:solidFill>
            <a:srgbClr val="7030A0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F0000"/>
          </a:solidFill>
          <a:ln>
            <a:noFill/>
          </a:ln>
          <a:effectLst/>
        </c:spPr>
      </c:pivotFmt>
      <c:pivotFmt>
        <c:idx val="25"/>
        <c:spPr>
          <a:solidFill>
            <a:srgbClr val="00B050"/>
          </a:solidFill>
          <a:ln>
            <a:noFill/>
          </a:ln>
          <a:effectLst/>
        </c:spPr>
      </c:pivotFmt>
      <c:pivotFmt>
        <c:idx val="26"/>
        <c:spPr>
          <a:solidFill>
            <a:srgbClr val="FD97FF"/>
          </a:solidFill>
          <a:ln>
            <a:noFill/>
          </a:ln>
          <a:effectLst/>
        </c:spPr>
      </c:pivotFmt>
      <c:pivotFmt>
        <c:idx val="27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rgbClr val="7030A0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FF0000"/>
          </a:solidFill>
          <a:ln>
            <a:noFill/>
          </a:ln>
          <a:effectLst/>
        </c:spPr>
      </c:pivotFmt>
      <c:pivotFmt>
        <c:idx val="31"/>
        <c:spPr>
          <a:solidFill>
            <a:srgbClr val="00B050"/>
          </a:solidFill>
          <a:ln>
            <a:noFill/>
          </a:ln>
          <a:effectLst/>
        </c:spPr>
      </c:pivotFmt>
      <c:pivotFmt>
        <c:idx val="32"/>
        <c:spPr>
          <a:solidFill>
            <a:srgbClr val="FD97FF"/>
          </a:solidFill>
          <a:ln>
            <a:noFill/>
          </a:ln>
          <a:effectLst/>
        </c:spPr>
      </c:pivotFmt>
      <c:pivotFmt>
        <c:idx val="3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rgbClr val="7030A0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FF0000"/>
          </a:solidFill>
          <a:ln>
            <a:noFill/>
          </a:ln>
          <a:effectLst/>
        </c:spPr>
      </c:pivotFmt>
      <c:pivotFmt>
        <c:idx val="37"/>
        <c:spPr>
          <a:solidFill>
            <a:srgbClr val="00B050"/>
          </a:solidFill>
          <a:ln>
            <a:noFill/>
          </a:ln>
          <a:effectLst/>
        </c:spPr>
      </c:pivotFmt>
      <c:pivotFmt>
        <c:idx val="38"/>
        <c:spPr>
          <a:solidFill>
            <a:srgbClr val="FD97FF"/>
          </a:solidFill>
          <a:ln>
            <a:noFill/>
          </a:ln>
          <a:effectLst/>
        </c:spPr>
      </c:pivotFmt>
      <c:pivotFmt>
        <c:idx val="39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rgbClr val="7030A0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rgbClr val="FF0000"/>
          </a:solidFill>
          <a:ln>
            <a:noFill/>
          </a:ln>
          <a:effectLst/>
        </c:spPr>
      </c:pivotFmt>
      <c:pivotFmt>
        <c:idx val="43"/>
        <c:spPr>
          <a:solidFill>
            <a:srgbClr val="00B050"/>
          </a:solidFill>
          <a:ln>
            <a:noFill/>
          </a:ln>
          <a:effectLst/>
        </c:spPr>
      </c:pivotFmt>
      <c:pivotFmt>
        <c:idx val="44"/>
        <c:spPr>
          <a:solidFill>
            <a:srgbClr val="FD97FF"/>
          </a:solidFill>
          <a:ln>
            <a:noFill/>
          </a:ln>
          <a:effectLst/>
        </c:spPr>
      </c:pivotFmt>
      <c:pivotFmt>
        <c:idx val="4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rgbClr val="7030A0"/>
          </a:solidFill>
          <a:ln>
            <a:noFill/>
          </a:ln>
          <a:effectLst/>
        </c:spPr>
      </c:pivotFmt>
      <c:pivotFmt>
        <c:idx val="47"/>
        <c:spPr>
          <a:solidFill>
            <a:srgbClr val="7030A0"/>
          </a:solidFill>
          <a:ln>
            <a:noFill/>
          </a:ln>
          <a:effectLst/>
        </c:spPr>
      </c:pivotFmt>
      <c:pivotFmt>
        <c:idx val="48"/>
        <c:spPr>
          <a:solidFill>
            <a:srgbClr val="FF0000"/>
          </a:solidFill>
          <a:ln>
            <a:noFill/>
          </a:ln>
          <a:effectLst/>
        </c:spPr>
      </c:pivotFmt>
      <c:pivotFmt>
        <c:idx val="49"/>
        <c:spPr>
          <a:solidFill>
            <a:srgbClr val="0070C0"/>
          </a:solidFill>
          <a:ln>
            <a:noFill/>
          </a:ln>
          <a:effectLst/>
        </c:spPr>
      </c:pivotFmt>
      <c:pivotFmt>
        <c:idx val="50"/>
        <c:spPr>
          <a:solidFill>
            <a:sysClr val="window" lastClr="FFFFFF">
              <a:lumMod val="50000"/>
            </a:sysClr>
          </a:solidFill>
          <a:ln>
            <a:noFill/>
          </a:ln>
          <a:effectLst/>
        </c:spPr>
      </c:pivotFmt>
      <c:pivotFmt>
        <c:idx val="51"/>
        <c:spPr>
          <a:solidFill>
            <a:srgbClr val="FFC000">
              <a:lumMod val="50000"/>
            </a:srgb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March!$G$5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6D-A649-942B-3DE2B88B5C14}"/>
              </c:ext>
            </c:extLst>
          </c:dPt>
          <c:dPt>
            <c:idx val="1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6D-A649-942B-3DE2B88B5C14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6D-A649-942B-3DE2B88B5C14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A55-8E44-9BD7-8E69C660D407}"/>
              </c:ext>
            </c:extLst>
          </c:dPt>
          <c:dPt>
            <c:idx val="4"/>
            <c:invertIfNegative val="0"/>
            <c:bubble3D val="0"/>
            <c:spPr>
              <a:solidFill>
                <a:srgbClr val="FD97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FD2-7743-8A02-6C232DCBF88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A90-104E-98F9-F2FD294EA48A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A90-104E-98F9-F2FD294EA48A}"/>
              </c:ext>
            </c:extLst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4A8-E64C-B758-EDE0D617A427}"/>
              </c:ext>
            </c:extLst>
          </c:dPt>
          <c:cat>
            <c:strRef>
              <c:f>March!$F$6:$F$14</c:f>
              <c:strCache>
                <c:ptCount val="8"/>
                <c:pt idx="0">
                  <c:v>Alcohol</c:v>
                </c:pt>
                <c:pt idx="1">
                  <c:v>Education</c:v>
                </c:pt>
                <c:pt idx="2">
                  <c:v>Essential</c:v>
                </c:pt>
                <c:pt idx="3">
                  <c:v>Food</c:v>
                </c:pt>
                <c:pt idx="4">
                  <c:v>Leisure</c:v>
                </c:pt>
                <c:pt idx="5">
                  <c:v>One time</c:v>
                </c:pt>
                <c:pt idx="6">
                  <c:v>Rent + utilities</c:v>
                </c:pt>
                <c:pt idx="7">
                  <c:v>Transportation</c:v>
                </c:pt>
              </c:strCache>
            </c:strRef>
          </c:cat>
          <c:val>
            <c:numRef>
              <c:f>March!$G$6:$G$14</c:f>
              <c:numCache>
                <c:formatCode>_-[$£-809]* #,##0.00_-;\-[$£-809]* #,##0.00_-;_-[$£-809]* "-"??_-;_-@_-</c:formatCode>
                <c:ptCount val="8"/>
                <c:pt idx="0">
                  <c:v>50.290000000000006</c:v>
                </c:pt>
                <c:pt idx="1">
                  <c:v>5977.5</c:v>
                </c:pt>
                <c:pt idx="2">
                  <c:v>56.989999999999995</c:v>
                </c:pt>
                <c:pt idx="3">
                  <c:v>411.38000000000011</c:v>
                </c:pt>
                <c:pt idx="4">
                  <c:v>161.35</c:v>
                </c:pt>
                <c:pt idx="5">
                  <c:v>140.01</c:v>
                </c:pt>
                <c:pt idx="6">
                  <c:v>450</c:v>
                </c:pt>
                <c:pt idx="7">
                  <c:v>25.67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40E-3848-B55E-EFE8BE75D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7315264"/>
        <c:axId val="1843131936"/>
      </c:barChart>
      <c:catAx>
        <c:axId val="18373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131936"/>
        <c:crosses val="autoZero"/>
        <c:auto val="1"/>
        <c:lblAlgn val="ctr"/>
        <c:lblOffset val="100"/>
        <c:noMultiLvlLbl val="0"/>
      </c:catAx>
      <c:valAx>
        <c:axId val="18431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Total Spent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[$£-809]* #,##0_);_([$£-809]* \(#,##0\);_([$£-809]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1526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 2023.xlsx]March!NovPT</c:name>
    <c:fmtId val="4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Fractional Expenses </a:t>
            </a:r>
            <a:r>
              <a:rPr lang="en-US" sz="1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March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chemeClr val="accent4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1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2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3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4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5"/>
        <c:spPr>
          <a:solidFill>
            <a:schemeClr val="bg1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7"/>
        <c:spPr>
          <a:solidFill>
            <a:schemeClr val="accent4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March!$G$5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931-7D4C-B0E2-890FEECE5B0E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931-7D4C-B0E2-890FEECE5B0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931-7D4C-B0E2-890FEECE5B0E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170-3B48-B39C-DCEE2CE4545F}"/>
              </c:ext>
            </c:extLst>
          </c:dPt>
          <c:dPt>
            <c:idx val="4"/>
            <c:bubble3D val="0"/>
            <c:spPr>
              <a:solidFill>
                <a:srgbClr val="FD97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744-E046-A8B8-AABC51B72BC9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66E-4F49-998F-C2466DA3D2E1}"/>
              </c:ext>
            </c:extLst>
          </c:dPt>
          <c:dPt>
            <c:idx val="6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66E-4F49-998F-C2466DA3D2E1}"/>
              </c:ext>
            </c:extLst>
          </c:dPt>
          <c:dPt>
            <c:idx val="7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BFF-6A45-B73B-6C009AF06F89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March!$F$6:$F$14</c:f>
              <c:strCache>
                <c:ptCount val="8"/>
                <c:pt idx="0">
                  <c:v>Alcohol</c:v>
                </c:pt>
                <c:pt idx="1">
                  <c:v>Education</c:v>
                </c:pt>
                <c:pt idx="2">
                  <c:v>Essential</c:v>
                </c:pt>
                <c:pt idx="3">
                  <c:v>Food</c:v>
                </c:pt>
                <c:pt idx="4">
                  <c:v>Leisure</c:v>
                </c:pt>
                <c:pt idx="5">
                  <c:v>One time</c:v>
                </c:pt>
                <c:pt idx="6">
                  <c:v>Rent + utilities</c:v>
                </c:pt>
                <c:pt idx="7">
                  <c:v>Transportation</c:v>
                </c:pt>
              </c:strCache>
            </c:strRef>
          </c:cat>
          <c:val>
            <c:numRef>
              <c:f>March!$G$6:$G$14</c:f>
              <c:numCache>
                <c:formatCode>_-[$£-809]* #,##0.00_-;\-[$£-809]* #,##0.00_-;_-[$£-809]* "-"??_-;_-@_-</c:formatCode>
                <c:ptCount val="8"/>
                <c:pt idx="0">
                  <c:v>50.290000000000006</c:v>
                </c:pt>
                <c:pt idx="1">
                  <c:v>5977.5</c:v>
                </c:pt>
                <c:pt idx="2">
                  <c:v>56.989999999999995</c:v>
                </c:pt>
                <c:pt idx="3">
                  <c:v>411.38000000000011</c:v>
                </c:pt>
                <c:pt idx="4">
                  <c:v>161.35</c:v>
                </c:pt>
                <c:pt idx="5">
                  <c:v>140.01</c:v>
                </c:pt>
                <c:pt idx="6">
                  <c:v>450</c:v>
                </c:pt>
                <c:pt idx="7">
                  <c:v>25.67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BED-8343-A2C0-AD0619C3D8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bg1">
          <a:lumMod val="65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[Finance 2023.xlsx]April!NovPT</c:name>
    <c:fmtId val="48"/>
  </c:pivotSource>
  <c:chart>
    <c:title>
      <c:tx>
        <c:rich>
          <a:bodyPr rot="0" spcFirstLastPara="1" vertOverflow="ellipsis" vert="horz" wrap="square" anchor="ctr" anchorCtr="0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April</a:t>
            </a:r>
            <a:r>
              <a:rPr lang="en-US" sz="2000" baseline="0"/>
              <a:t> </a:t>
            </a:r>
            <a:r>
              <a:rPr lang="en-US" sz="2000"/>
              <a:t>Expenses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rgbClr val="00B050"/>
          </a:solidFill>
          <a:ln>
            <a:noFill/>
          </a:ln>
          <a:effectLst/>
        </c:spPr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rgbClr val="7030A0"/>
          </a:solidFill>
          <a:ln>
            <a:noFill/>
          </a:ln>
          <a:effectLst/>
        </c:spPr>
      </c:pivotFmt>
      <c:pivotFmt>
        <c:idx val="10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rgbClr val="0070C0"/>
          </a:solidFill>
          <a:ln>
            <a:noFill/>
          </a:ln>
          <a:effectLst/>
        </c:spPr>
      </c:pivotFmt>
      <c:pivotFmt>
        <c:idx val="12"/>
        <c:spPr>
          <a:solidFill>
            <a:srgbClr val="FD97FF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0000"/>
          </a:solidFill>
          <a:ln>
            <a:noFill/>
          </a:ln>
          <a:effectLst/>
        </c:spPr>
      </c:pivotFmt>
      <c:pivotFmt>
        <c:idx val="15"/>
        <c:spPr>
          <a:solidFill>
            <a:srgbClr val="00B050"/>
          </a:solidFill>
          <a:ln>
            <a:noFill/>
          </a:ln>
          <a:effectLst/>
        </c:spPr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FF0000"/>
          </a:solidFill>
          <a:ln>
            <a:noFill/>
          </a:ln>
          <a:effectLst/>
        </c:spPr>
      </c:pivotFmt>
      <c:pivotFmt>
        <c:idx val="19"/>
        <c:spPr>
          <a:solidFill>
            <a:srgbClr val="00B050"/>
          </a:solidFill>
          <a:ln>
            <a:noFill/>
          </a:ln>
          <a:effectLst/>
        </c:spPr>
      </c:pivotFmt>
      <c:pivotFmt>
        <c:idx val="2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D97FF"/>
          </a:solidFill>
          <a:ln>
            <a:noFill/>
          </a:ln>
          <a:effectLst/>
        </c:spPr>
      </c:pivotFmt>
      <c:pivotFmt>
        <c:idx val="22"/>
        <c:spPr>
          <a:solidFill>
            <a:srgbClr val="7030A0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F0000"/>
          </a:solidFill>
          <a:ln>
            <a:noFill/>
          </a:ln>
          <a:effectLst/>
        </c:spPr>
      </c:pivotFmt>
      <c:pivotFmt>
        <c:idx val="25"/>
        <c:spPr>
          <a:solidFill>
            <a:srgbClr val="00B050"/>
          </a:solidFill>
          <a:ln>
            <a:noFill/>
          </a:ln>
          <a:effectLst/>
        </c:spPr>
      </c:pivotFmt>
      <c:pivotFmt>
        <c:idx val="26"/>
        <c:spPr>
          <a:solidFill>
            <a:srgbClr val="FD97FF"/>
          </a:solidFill>
          <a:ln>
            <a:noFill/>
          </a:ln>
          <a:effectLst/>
        </c:spPr>
      </c:pivotFmt>
      <c:pivotFmt>
        <c:idx val="27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rgbClr val="7030A0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FF0000"/>
          </a:solidFill>
          <a:ln>
            <a:noFill/>
          </a:ln>
          <a:effectLst/>
        </c:spPr>
      </c:pivotFmt>
      <c:pivotFmt>
        <c:idx val="31"/>
        <c:spPr>
          <a:solidFill>
            <a:srgbClr val="00B050"/>
          </a:solidFill>
          <a:ln>
            <a:noFill/>
          </a:ln>
          <a:effectLst/>
        </c:spPr>
      </c:pivotFmt>
      <c:pivotFmt>
        <c:idx val="32"/>
        <c:spPr>
          <a:solidFill>
            <a:srgbClr val="FD97FF"/>
          </a:solidFill>
          <a:ln>
            <a:noFill/>
          </a:ln>
          <a:effectLst/>
        </c:spPr>
      </c:pivotFmt>
      <c:pivotFmt>
        <c:idx val="3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rgbClr val="7030A0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FF0000"/>
          </a:solidFill>
          <a:ln>
            <a:noFill/>
          </a:ln>
          <a:effectLst/>
        </c:spPr>
      </c:pivotFmt>
      <c:pivotFmt>
        <c:idx val="37"/>
        <c:spPr>
          <a:solidFill>
            <a:srgbClr val="00B050"/>
          </a:solidFill>
          <a:ln>
            <a:noFill/>
          </a:ln>
          <a:effectLst/>
        </c:spPr>
      </c:pivotFmt>
      <c:pivotFmt>
        <c:idx val="38"/>
        <c:spPr>
          <a:solidFill>
            <a:srgbClr val="FD97FF"/>
          </a:solidFill>
          <a:ln>
            <a:noFill/>
          </a:ln>
          <a:effectLst/>
        </c:spPr>
      </c:pivotFmt>
      <c:pivotFmt>
        <c:idx val="39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rgbClr val="7030A0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rgbClr val="FF0000"/>
          </a:solidFill>
          <a:ln>
            <a:noFill/>
          </a:ln>
          <a:effectLst/>
        </c:spPr>
      </c:pivotFmt>
      <c:pivotFmt>
        <c:idx val="43"/>
        <c:spPr>
          <a:solidFill>
            <a:srgbClr val="00B050"/>
          </a:solidFill>
          <a:ln>
            <a:noFill/>
          </a:ln>
          <a:effectLst/>
        </c:spPr>
      </c:pivotFmt>
      <c:pivotFmt>
        <c:idx val="44"/>
        <c:spPr>
          <a:solidFill>
            <a:srgbClr val="FD97FF"/>
          </a:solidFill>
          <a:ln>
            <a:noFill/>
          </a:ln>
          <a:effectLst/>
        </c:spPr>
      </c:pivotFmt>
      <c:pivotFmt>
        <c:idx val="4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rgbClr val="7030A0"/>
          </a:solidFill>
          <a:ln>
            <a:noFill/>
          </a:ln>
          <a:effectLst/>
        </c:spPr>
      </c:pivotFmt>
      <c:pivotFmt>
        <c:idx val="47"/>
        <c:spPr>
          <a:solidFill>
            <a:srgbClr val="7030A0"/>
          </a:solidFill>
          <a:ln>
            <a:noFill/>
          </a:ln>
          <a:effectLst/>
        </c:spPr>
      </c:pivotFmt>
      <c:pivotFmt>
        <c:idx val="48"/>
        <c:spPr>
          <a:solidFill>
            <a:srgbClr val="FF0000"/>
          </a:solidFill>
          <a:ln>
            <a:noFill/>
          </a:ln>
          <a:effectLst/>
        </c:spPr>
      </c:pivotFmt>
      <c:pivotFmt>
        <c:idx val="49"/>
        <c:spPr>
          <a:solidFill>
            <a:srgbClr val="0070C0"/>
          </a:solidFill>
          <a:ln>
            <a:noFill/>
          </a:ln>
          <a:effectLst/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0070C0"/>
          </a:solidFill>
          <a:ln>
            <a:noFill/>
          </a:ln>
          <a:effectLst/>
        </c:spPr>
      </c:pivotFmt>
      <c:pivotFmt>
        <c:idx val="52"/>
        <c:spPr>
          <a:solidFill>
            <a:srgbClr val="FF0000"/>
          </a:solidFill>
          <a:ln>
            <a:noFill/>
          </a:ln>
          <a:effectLst/>
        </c:spPr>
      </c:pivotFmt>
      <c:pivotFmt>
        <c:idx val="53"/>
        <c:spPr>
          <a:solidFill>
            <a:srgbClr val="00B050"/>
          </a:solidFill>
          <a:ln>
            <a:noFill/>
          </a:ln>
          <a:effectLst/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rgbClr val="0070C0"/>
          </a:solidFill>
          <a:ln>
            <a:noFill/>
          </a:ln>
          <a:effectLst/>
        </c:spPr>
      </c:pivotFmt>
      <c:pivotFmt>
        <c:idx val="56"/>
        <c:spPr>
          <a:solidFill>
            <a:srgbClr val="FF0000"/>
          </a:solidFill>
          <a:ln>
            <a:noFill/>
          </a:ln>
          <a:effectLst/>
        </c:spPr>
      </c:pivotFmt>
      <c:pivotFmt>
        <c:idx val="57"/>
        <c:spPr>
          <a:solidFill>
            <a:srgbClr val="00B050"/>
          </a:solidFill>
          <a:ln>
            <a:noFill/>
          </a:ln>
          <a:effectLst/>
        </c:spPr>
      </c:pivotFmt>
      <c:pivotFmt>
        <c:idx val="58"/>
        <c:spPr>
          <a:solidFill>
            <a:srgbClr val="FD97FF"/>
          </a:solidFill>
          <a:ln>
            <a:noFill/>
          </a:ln>
          <a:effectLst/>
        </c:spPr>
      </c:pivotFmt>
      <c:pivotFmt>
        <c:idx val="59"/>
        <c:spPr>
          <a:solidFill>
            <a:srgbClr val="FFC000">
              <a:lumMod val="50000"/>
            </a:srgbClr>
          </a:solidFill>
          <a:ln>
            <a:noFill/>
          </a:ln>
          <a:effectLst/>
        </c:spPr>
      </c:pivotFmt>
      <c:pivotFmt>
        <c:idx val="60"/>
        <c:spPr>
          <a:solidFill>
            <a:srgbClr val="FFC000">
              <a:lumMod val="60000"/>
              <a:lumOff val="40000"/>
            </a:srgbClr>
          </a:solidFill>
          <a:ln>
            <a:noFill/>
          </a:ln>
          <a:effectLst/>
        </c:spPr>
      </c:pivotFmt>
      <c:pivotFmt>
        <c:idx val="61"/>
        <c:spPr>
          <a:solidFill>
            <a:srgbClr val="7030A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April!$G$5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8A6-C846-99A8-1CFA07418FA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8A6-C846-99A8-1CFA07418FAD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8A6-C846-99A8-1CFA07418FAD}"/>
              </c:ext>
            </c:extLst>
          </c:dPt>
          <c:dPt>
            <c:idx val="3"/>
            <c:invertIfNegative val="0"/>
            <c:bubble3D val="0"/>
            <c:spPr>
              <a:solidFill>
                <a:srgbClr val="FD97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3AB-A34E-A31E-76E3439A855E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3AB-A34E-A31E-76E3439A855E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3AB-A34E-A31E-76E3439A855E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3AB-A34E-A31E-76E3439A855E}"/>
              </c:ext>
            </c:extLst>
          </c:dPt>
          <c:cat>
            <c:strRef>
              <c:f>April!$F$6:$F$13</c:f>
              <c:strCache>
                <c:ptCount val="7"/>
                <c:pt idx="0">
                  <c:v>Alcohol</c:v>
                </c:pt>
                <c:pt idx="1">
                  <c:v>Essential</c:v>
                </c:pt>
                <c:pt idx="2">
                  <c:v>Food</c:v>
                </c:pt>
                <c:pt idx="3">
                  <c:v>Leisure</c:v>
                </c:pt>
                <c:pt idx="4">
                  <c:v>One time</c:v>
                </c:pt>
                <c:pt idx="5">
                  <c:v>Rent + utilities</c:v>
                </c:pt>
                <c:pt idx="6">
                  <c:v>Transportation</c:v>
                </c:pt>
              </c:strCache>
            </c:strRef>
          </c:cat>
          <c:val>
            <c:numRef>
              <c:f>April!$G$6:$G$13</c:f>
              <c:numCache>
                <c:formatCode>_-[$£-809]* #,##0.00_-;\-[$£-809]* #,##0.00_-;_-[$£-809]* "-"??_-;_-@_-</c:formatCode>
                <c:ptCount val="7"/>
                <c:pt idx="0">
                  <c:v>41.84</c:v>
                </c:pt>
                <c:pt idx="1">
                  <c:v>89.32</c:v>
                </c:pt>
                <c:pt idx="2">
                  <c:v>418.03</c:v>
                </c:pt>
                <c:pt idx="3">
                  <c:v>19.380000000000003</c:v>
                </c:pt>
                <c:pt idx="4">
                  <c:v>19.990000000000002</c:v>
                </c:pt>
                <c:pt idx="5">
                  <c:v>450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CFA-0548-8742-2D6093199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7315264"/>
        <c:axId val="1843131936"/>
      </c:barChart>
      <c:catAx>
        <c:axId val="18373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131936"/>
        <c:crosses val="autoZero"/>
        <c:auto val="1"/>
        <c:lblAlgn val="ctr"/>
        <c:lblOffset val="100"/>
        <c:noMultiLvlLbl val="0"/>
      </c:catAx>
      <c:valAx>
        <c:axId val="18431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Total Spent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[$£-809]* #,##0_);_([$£-809]* \(#,##0\);_([$£-809]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1526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 2023.xlsx]April!NovPT</c:name>
    <c:fmtId val="4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Fractional Expenses </a:t>
            </a:r>
            <a:r>
              <a:rPr lang="en-US" sz="1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April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chemeClr val="accent4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1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2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3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4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7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8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1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solidFill>
            <a:schemeClr val="accent4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4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solidFill>
            <a:srgbClr val="FD97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April!$G$5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7FC-AB46-ACF9-CA90F4266FD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7FC-AB46-ACF9-CA90F4266FDF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7FC-AB46-ACF9-CA90F4266FDF}"/>
              </c:ext>
            </c:extLst>
          </c:dPt>
          <c:dPt>
            <c:idx val="3"/>
            <c:bubble3D val="0"/>
            <c:spPr>
              <a:solidFill>
                <a:srgbClr val="FD97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236-D14C-8A27-5285DB1DD535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D236-D14C-8A27-5285DB1DD535}"/>
              </c:ext>
            </c:extLst>
          </c:dPt>
          <c:dPt>
            <c:idx val="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236-D14C-8A27-5285DB1DD535}"/>
              </c:ext>
            </c:extLst>
          </c:dPt>
          <c:dPt>
            <c:idx val="6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236-D14C-8A27-5285DB1DD535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April!$F$6:$F$13</c:f>
              <c:strCache>
                <c:ptCount val="7"/>
                <c:pt idx="0">
                  <c:v>Alcohol</c:v>
                </c:pt>
                <c:pt idx="1">
                  <c:v>Essential</c:v>
                </c:pt>
                <c:pt idx="2">
                  <c:v>Food</c:v>
                </c:pt>
                <c:pt idx="3">
                  <c:v>Leisure</c:v>
                </c:pt>
                <c:pt idx="4">
                  <c:v>One time</c:v>
                </c:pt>
                <c:pt idx="5">
                  <c:v>Rent + utilities</c:v>
                </c:pt>
                <c:pt idx="6">
                  <c:v>Transportation</c:v>
                </c:pt>
              </c:strCache>
            </c:strRef>
          </c:cat>
          <c:val>
            <c:numRef>
              <c:f>April!$G$6:$G$13</c:f>
              <c:numCache>
                <c:formatCode>_-[$£-809]* #,##0.00_-;\-[$£-809]* #,##0.00_-;_-[$£-809]* "-"??_-;_-@_-</c:formatCode>
                <c:ptCount val="7"/>
                <c:pt idx="0">
                  <c:v>41.84</c:v>
                </c:pt>
                <c:pt idx="1">
                  <c:v>89.32</c:v>
                </c:pt>
                <c:pt idx="2">
                  <c:v>418.03</c:v>
                </c:pt>
                <c:pt idx="3">
                  <c:v>19.380000000000003</c:v>
                </c:pt>
                <c:pt idx="4">
                  <c:v>19.990000000000002</c:v>
                </c:pt>
                <c:pt idx="5">
                  <c:v>450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339-234D-A1C9-C4F14FC814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bg1">
          <a:lumMod val="65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[Finance 2023.xlsx]May!NovPT</c:name>
    <c:fmtId val="52"/>
  </c:pivotSource>
  <c:chart>
    <c:title>
      <c:tx>
        <c:rich>
          <a:bodyPr rot="0" spcFirstLastPara="1" vertOverflow="ellipsis" vert="horz" wrap="square" anchor="ctr" anchorCtr="0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May</a:t>
            </a:r>
            <a:r>
              <a:rPr lang="en-US" sz="2000" baseline="0"/>
              <a:t> </a:t>
            </a:r>
            <a:r>
              <a:rPr lang="en-US" sz="2000"/>
              <a:t>Expenses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rgbClr val="00B050"/>
          </a:solidFill>
          <a:ln>
            <a:noFill/>
          </a:ln>
          <a:effectLst/>
        </c:spPr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rgbClr val="7030A0"/>
          </a:solidFill>
          <a:ln>
            <a:noFill/>
          </a:ln>
          <a:effectLst/>
        </c:spPr>
      </c:pivotFmt>
      <c:pivotFmt>
        <c:idx val="10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rgbClr val="0070C0"/>
          </a:solidFill>
          <a:ln>
            <a:noFill/>
          </a:ln>
          <a:effectLst/>
        </c:spPr>
      </c:pivotFmt>
      <c:pivotFmt>
        <c:idx val="12"/>
        <c:spPr>
          <a:solidFill>
            <a:srgbClr val="FD97FF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0000"/>
          </a:solidFill>
          <a:ln>
            <a:noFill/>
          </a:ln>
          <a:effectLst/>
        </c:spPr>
      </c:pivotFmt>
      <c:pivotFmt>
        <c:idx val="15"/>
        <c:spPr>
          <a:solidFill>
            <a:srgbClr val="00B050"/>
          </a:solidFill>
          <a:ln>
            <a:noFill/>
          </a:ln>
          <a:effectLst/>
        </c:spPr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FF0000"/>
          </a:solidFill>
          <a:ln>
            <a:noFill/>
          </a:ln>
          <a:effectLst/>
        </c:spPr>
      </c:pivotFmt>
      <c:pivotFmt>
        <c:idx val="19"/>
        <c:spPr>
          <a:solidFill>
            <a:srgbClr val="00B050"/>
          </a:solidFill>
          <a:ln>
            <a:noFill/>
          </a:ln>
          <a:effectLst/>
        </c:spPr>
      </c:pivotFmt>
      <c:pivotFmt>
        <c:idx val="2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D97FF"/>
          </a:solidFill>
          <a:ln>
            <a:noFill/>
          </a:ln>
          <a:effectLst/>
        </c:spPr>
      </c:pivotFmt>
      <c:pivotFmt>
        <c:idx val="22"/>
        <c:spPr>
          <a:solidFill>
            <a:srgbClr val="7030A0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F0000"/>
          </a:solidFill>
          <a:ln>
            <a:noFill/>
          </a:ln>
          <a:effectLst/>
        </c:spPr>
      </c:pivotFmt>
      <c:pivotFmt>
        <c:idx val="25"/>
        <c:spPr>
          <a:solidFill>
            <a:srgbClr val="00B050"/>
          </a:solidFill>
          <a:ln>
            <a:noFill/>
          </a:ln>
          <a:effectLst/>
        </c:spPr>
      </c:pivotFmt>
      <c:pivotFmt>
        <c:idx val="26"/>
        <c:spPr>
          <a:solidFill>
            <a:srgbClr val="FD97FF"/>
          </a:solidFill>
          <a:ln>
            <a:noFill/>
          </a:ln>
          <a:effectLst/>
        </c:spPr>
      </c:pivotFmt>
      <c:pivotFmt>
        <c:idx val="27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rgbClr val="7030A0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FF0000"/>
          </a:solidFill>
          <a:ln>
            <a:noFill/>
          </a:ln>
          <a:effectLst/>
        </c:spPr>
      </c:pivotFmt>
      <c:pivotFmt>
        <c:idx val="31"/>
        <c:spPr>
          <a:solidFill>
            <a:srgbClr val="00B050"/>
          </a:solidFill>
          <a:ln>
            <a:noFill/>
          </a:ln>
          <a:effectLst/>
        </c:spPr>
      </c:pivotFmt>
      <c:pivotFmt>
        <c:idx val="32"/>
        <c:spPr>
          <a:solidFill>
            <a:srgbClr val="FD97FF"/>
          </a:solidFill>
          <a:ln>
            <a:noFill/>
          </a:ln>
          <a:effectLst/>
        </c:spPr>
      </c:pivotFmt>
      <c:pivotFmt>
        <c:idx val="3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rgbClr val="7030A0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FF0000"/>
          </a:solidFill>
          <a:ln>
            <a:noFill/>
          </a:ln>
          <a:effectLst/>
        </c:spPr>
      </c:pivotFmt>
      <c:pivotFmt>
        <c:idx val="37"/>
        <c:spPr>
          <a:solidFill>
            <a:srgbClr val="00B050"/>
          </a:solidFill>
          <a:ln>
            <a:noFill/>
          </a:ln>
          <a:effectLst/>
        </c:spPr>
      </c:pivotFmt>
      <c:pivotFmt>
        <c:idx val="38"/>
        <c:spPr>
          <a:solidFill>
            <a:srgbClr val="FD97FF"/>
          </a:solidFill>
          <a:ln>
            <a:noFill/>
          </a:ln>
          <a:effectLst/>
        </c:spPr>
      </c:pivotFmt>
      <c:pivotFmt>
        <c:idx val="39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rgbClr val="7030A0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rgbClr val="FF0000"/>
          </a:solidFill>
          <a:ln>
            <a:noFill/>
          </a:ln>
          <a:effectLst/>
        </c:spPr>
      </c:pivotFmt>
      <c:pivotFmt>
        <c:idx val="43"/>
        <c:spPr>
          <a:solidFill>
            <a:srgbClr val="00B050"/>
          </a:solidFill>
          <a:ln>
            <a:noFill/>
          </a:ln>
          <a:effectLst/>
        </c:spPr>
      </c:pivotFmt>
      <c:pivotFmt>
        <c:idx val="44"/>
        <c:spPr>
          <a:solidFill>
            <a:srgbClr val="FD97FF"/>
          </a:solidFill>
          <a:ln>
            <a:noFill/>
          </a:ln>
          <a:effectLst/>
        </c:spPr>
      </c:pivotFmt>
      <c:pivotFmt>
        <c:idx val="4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rgbClr val="7030A0"/>
          </a:solidFill>
          <a:ln>
            <a:noFill/>
          </a:ln>
          <a:effectLst/>
        </c:spPr>
      </c:pivotFmt>
      <c:pivotFmt>
        <c:idx val="47"/>
        <c:spPr>
          <a:solidFill>
            <a:srgbClr val="7030A0"/>
          </a:solidFill>
          <a:ln>
            <a:noFill/>
          </a:ln>
          <a:effectLst/>
        </c:spPr>
      </c:pivotFmt>
      <c:pivotFmt>
        <c:idx val="48"/>
        <c:spPr>
          <a:solidFill>
            <a:srgbClr val="FF0000"/>
          </a:solidFill>
          <a:ln>
            <a:noFill/>
          </a:ln>
          <a:effectLst/>
        </c:spPr>
      </c:pivotFmt>
      <c:pivotFmt>
        <c:idx val="49"/>
        <c:spPr>
          <a:solidFill>
            <a:srgbClr val="0070C0"/>
          </a:solidFill>
          <a:ln>
            <a:noFill/>
          </a:ln>
          <a:effectLst/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0070C0"/>
          </a:solidFill>
          <a:ln>
            <a:noFill/>
          </a:ln>
          <a:effectLst/>
        </c:spPr>
      </c:pivotFmt>
      <c:pivotFmt>
        <c:idx val="52"/>
        <c:spPr>
          <a:solidFill>
            <a:srgbClr val="FF0000"/>
          </a:solidFill>
          <a:ln>
            <a:noFill/>
          </a:ln>
          <a:effectLst/>
        </c:spPr>
      </c:pivotFmt>
      <c:pivotFmt>
        <c:idx val="53"/>
        <c:spPr>
          <a:solidFill>
            <a:srgbClr val="00B050"/>
          </a:solidFill>
          <a:ln>
            <a:noFill/>
          </a:ln>
          <a:effectLst/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rgbClr val="0070C0"/>
          </a:solidFill>
          <a:ln>
            <a:noFill/>
          </a:ln>
          <a:effectLst/>
        </c:spPr>
      </c:pivotFmt>
      <c:pivotFmt>
        <c:idx val="56"/>
        <c:spPr>
          <a:solidFill>
            <a:srgbClr val="FF0000"/>
          </a:solidFill>
          <a:ln>
            <a:noFill/>
          </a:ln>
          <a:effectLst/>
        </c:spPr>
      </c:pivotFmt>
      <c:pivotFmt>
        <c:idx val="57"/>
        <c:spPr>
          <a:solidFill>
            <a:srgbClr val="00B050"/>
          </a:solidFill>
          <a:ln>
            <a:noFill/>
          </a:ln>
          <a:effectLst/>
        </c:spP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rgbClr val="0070C0"/>
          </a:solidFill>
          <a:ln>
            <a:noFill/>
          </a:ln>
          <a:effectLst/>
        </c:spPr>
      </c:pivotFmt>
      <c:pivotFmt>
        <c:idx val="60"/>
        <c:spPr>
          <a:solidFill>
            <a:srgbClr val="FF0000"/>
          </a:solidFill>
          <a:ln>
            <a:noFill/>
          </a:ln>
          <a:effectLst/>
        </c:spPr>
      </c:pivotFmt>
      <c:pivotFmt>
        <c:idx val="61"/>
        <c:spPr>
          <a:solidFill>
            <a:srgbClr val="00B050"/>
          </a:solidFill>
          <a:ln>
            <a:noFill/>
          </a:ln>
          <a:effectLst/>
        </c:spP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0070C0"/>
          </a:solidFill>
          <a:ln>
            <a:noFill/>
          </a:ln>
          <a:effectLst/>
        </c:spPr>
      </c:pivotFmt>
      <c:pivotFmt>
        <c:idx val="64"/>
        <c:spPr>
          <a:solidFill>
            <a:srgbClr val="FF0000"/>
          </a:solidFill>
          <a:ln>
            <a:noFill/>
          </a:ln>
          <a:effectLst/>
        </c:spPr>
      </c:pivotFmt>
      <c:pivotFmt>
        <c:idx val="65"/>
        <c:spPr>
          <a:solidFill>
            <a:srgbClr val="00B050"/>
          </a:solidFill>
          <a:ln>
            <a:noFill/>
          </a:ln>
          <a:effectLst/>
        </c:spPr>
      </c:pivotFmt>
      <c:pivotFmt>
        <c:idx val="66"/>
        <c:spPr>
          <a:solidFill>
            <a:srgbClr val="FD97FF"/>
          </a:solidFill>
          <a:ln>
            <a:noFill/>
          </a:ln>
          <a:effectLst/>
        </c:spPr>
      </c:pivotFmt>
      <c:pivotFmt>
        <c:idx val="67"/>
        <c:spPr>
          <a:solidFill>
            <a:srgbClr val="FFC000">
              <a:lumMod val="60000"/>
              <a:lumOff val="40000"/>
            </a:srgbClr>
          </a:solidFill>
          <a:ln>
            <a:noFill/>
          </a:ln>
          <a:effectLst/>
        </c:spPr>
      </c:pivotFmt>
      <c:pivotFmt>
        <c:idx val="68"/>
        <c:spPr>
          <a:solidFill>
            <a:srgbClr val="FFC000">
              <a:lumMod val="50000"/>
            </a:srgbClr>
          </a:solidFill>
          <a:ln>
            <a:noFill/>
          </a:ln>
          <a:effectLst/>
        </c:spPr>
      </c:pivotFmt>
      <c:pivotFmt>
        <c:idx val="69"/>
        <c:spPr>
          <a:solidFill>
            <a:srgbClr val="7030A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May!$G$5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EDD-4642-A0ED-C5A8F4865B27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DD-4642-A0ED-C5A8F4865B27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EDD-4642-A0ED-C5A8F4865B27}"/>
              </c:ext>
            </c:extLst>
          </c:dPt>
          <c:dPt>
            <c:idx val="3"/>
            <c:invertIfNegative val="0"/>
            <c:bubble3D val="0"/>
            <c:spPr>
              <a:solidFill>
                <a:srgbClr val="FD97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B82-2F4E-88A5-C010A47F4B59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B82-2F4E-88A5-C010A47F4B59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>
                  <a:lumMod val="5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420-CE46-8D2A-5ED60925AB43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420-CE46-8D2A-5ED60925AB43}"/>
              </c:ext>
            </c:extLst>
          </c:dPt>
          <c:cat>
            <c:strRef>
              <c:f>May!$F$6:$F$13</c:f>
              <c:strCache>
                <c:ptCount val="7"/>
                <c:pt idx="0">
                  <c:v>Alcohol</c:v>
                </c:pt>
                <c:pt idx="1">
                  <c:v>Essential</c:v>
                </c:pt>
                <c:pt idx="2">
                  <c:v>Food</c:v>
                </c:pt>
                <c:pt idx="3">
                  <c:v>Leisure</c:v>
                </c:pt>
                <c:pt idx="4">
                  <c:v>One time</c:v>
                </c:pt>
                <c:pt idx="5">
                  <c:v>Rent + utilities</c:v>
                </c:pt>
                <c:pt idx="6">
                  <c:v>Transportation</c:v>
                </c:pt>
              </c:strCache>
            </c:strRef>
          </c:cat>
          <c:val>
            <c:numRef>
              <c:f>May!$G$6:$G$13</c:f>
              <c:numCache>
                <c:formatCode>_-[$£-809]* #,##0.00_-;\-[$£-809]* #,##0.00_-;_-[$£-809]* "-"??_-;_-@_-</c:formatCode>
                <c:ptCount val="7"/>
                <c:pt idx="0">
                  <c:v>40.72</c:v>
                </c:pt>
                <c:pt idx="1">
                  <c:v>102.38</c:v>
                </c:pt>
                <c:pt idx="2">
                  <c:v>421.78000000000014</c:v>
                </c:pt>
                <c:pt idx="3">
                  <c:v>56.080000000000005</c:v>
                </c:pt>
                <c:pt idx="4">
                  <c:v>52.49</c:v>
                </c:pt>
                <c:pt idx="5">
                  <c:v>450</c:v>
                </c:pt>
                <c:pt idx="6">
                  <c:v>2073.11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41-424E-B22A-C00D90DFB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7315264"/>
        <c:axId val="1843131936"/>
      </c:barChart>
      <c:catAx>
        <c:axId val="18373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131936"/>
        <c:crosses val="autoZero"/>
        <c:auto val="1"/>
        <c:lblAlgn val="ctr"/>
        <c:lblOffset val="100"/>
        <c:noMultiLvlLbl val="0"/>
      </c:catAx>
      <c:valAx>
        <c:axId val="18431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Total Spent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[$£-809]* #,##0_);_([$£-809]* \(#,##0\);_([$£-809]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1526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18</xdr:row>
      <xdr:rowOff>177800</xdr:rowOff>
    </xdr:from>
    <xdr:to>
      <xdr:col>15</xdr:col>
      <xdr:colOff>673100</xdr:colOff>
      <xdr:row>41</xdr:row>
      <xdr:rowOff>127000</xdr:rowOff>
    </xdr:to>
    <xdr:graphicFrame macro="">
      <xdr:nvGraphicFramePr>
        <xdr:cNvPr id="2" name="January">
          <a:extLst>
            <a:ext uri="{FF2B5EF4-FFF2-40B4-BE49-F238E27FC236}">
              <a16:creationId xmlns:a16="http://schemas.microsoft.com/office/drawing/2014/main" id="{7C655A74-08B7-8E40-9C02-4177F60CA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406400</xdr:colOff>
      <xdr:row>0</xdr:row>
      <xdr:rowOff>12700</xdr:rowOff>
    </xdr:from>
    <xdr:to>
      <xdr:col>15</xdr:col>
      <xdr:colOff>660400</xdr:colOff>
      <xdr:row>17</xdr:row>
      <xdr:rowOff>165100</xdr:rowOff>
    </xdr:to>
    <xdr:graphicFrame macro="">
      <xdr:nvGraphicFramePr>
        <xdr:cNvPr id="3" name="January">
          <a:extLst>
            <a:ext uri="{FF2B5EF4-FFF2-40B4-BE49-F238E27FC236}">
              <a16:creationId xmlns:a16="http://schemas.microsoft.com/office/drawing/2014/main" id="{55BEE628-EB1E-944D-94BB-0D596BF19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18</xdr:row>
      <xdr:rowOff>177800</xdr:rowOff>
    </xdr:from>
    <xdr:to>
      <xdr:col>15</xdr:col>
      <xdr:colOff>673100</xdr:colOff>
      <xdr:row>41</xdr:row>
      <xdr:rowOff>127000</xdr:rowOff>
    </xdr:to>
    <xdr:graphicFrame macro="">
      <xdr:nvGraphicFramePr>
        <xdr:cNvPr id="2" name="October">
          <a:extLst>
            <a:ext uri="{FF2B5EF4-FFF2-40B4-BE49-F238E27FC236}">
              <a16:creationId xmlns:a16="http://schemas.microsoft.com/office/drawing/2014/main" id="{D1C21972-F38F-B84B-B435-32D95EAA4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406400</xdr:colOff>
      <xdr:row>0</xdr:row>
      <xdr:rowOff>12700</xdr:rowOff>
    </xdr:from>
    <xdr:to>
      <xdr:col>15</xdr:col>
      <xdr:colOff>660400</xdr:colOff>
      <xdr:row>17</xdr:row>
      <xdr:rowOff>165100</xdr:rowOff>
    </xdr:to>
    <xdr:graphicFrame macro="">
      <xdr:nvGraphicFramePr>
        <xdr:cNvPr id="3" name="October">
          <a:extLst>
            <a:ext uri="{FF2B5EF4-FFF2-40B4-BE49-F238E27FC236}">
              <a16:creationId xmlns:a16="http://schemas.microsoft.com/office/drawing/2014/main" id="{F206B06E-CBF8-084B-9B3C-A2713833D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18</xdr:row>
      <xdr:rowOff>177800</xdr:rowOff>
    </xdr:from>
    <xdr:to>
      <xdr:col>15</xdr:col>
      <xdr:colOff>673100</xdr:colOff>
      <xdr:row>41</xdr:row>
      <xdr:rowOff>127000</xdr:rowOff>
    </xdr:to>
    <xdr:graphicFrame macro="">
      <xdr:nvGraphicFramePr>
        <xdr:cNvPr id="2" name="November">
          <a:extLst>
            <a:ext uri="{FF2B5EF4-FFF2-40B4-BE49-F238E27FC236}">
              <a16:creationId xmlns:a16="http://schemas.microsoft.com/office/drawing/2014/main" id="{560E12BF-9CE3-A947-8098-79F1A0E6B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406400</xdr:colOff>
      <xdr:row>0</xdr:row>
      <xdr:rowOff>12700</xdr:rowOff>
    </xdr:from>
    <xdr:to>
      <xdr:col>15</xdr:col>
      <xdr:colOff>660400</xdr:colOff>
      <xdr:row>17</xdr:row>
      <xdr:rowOff>165100</xdr:rowOff>
    </xdr:to>
    <xdr:graphicFrame macro="">
      <xdr:nvGraphicFramePr>
        <xdr:cNvPr id="3" name="November">
          <a:extLst>
            <a:ext uri="{FF2B5EF4-FFF2-40B4-BE49-F238E27FC236}">
              <a16:creationId xmlns:a16="http://schemas.microsoft.com/office/drawing/2014/main" id="{31AE3666-9E2C-B84C-AC0D-F8CE30783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18</xdr:row>
      <xdr:rowOff>177800</xdr:rowOff>
    </xdr:from>
    <xdr:to>
      <xdr:col>15</xdr:col>
      <xdr:colOff>673100</xdr:colOff>
      <xdr:row>41</xdr:row>
      <xdr:rowOff>127000</xdr:rowOff>
    </xdr:to>
    <xdr:graphicFrame macro="">
      <xdr:nvGraphicFramePr>
        <xdr:cNvPr id="2" name="December">
          <a:extLst>
            <a:ext uri="{FF2B5EF4-FFF2-40B4-BE49-F238E27FC236}">
              <a16:creationId xmlns:a16="http://schemas.microsoft.com/office/drawing/2014/main" id="{710AB895-1FFA-B24C-BE4A-84314CBB9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406400</xdr:colOff>
      <xdr:row>0</xdr:row>
      <xdr:rowOff>12700</xdr:rowOff>
    </xdr:from>
    <xdr:to>
      <xdr:col>15</xdr:col>
      <xdr:colOff>660400</xdr:colOff>
      <xdr:row>17</xdr:row>
      <xdr:rowOff>165100</xdr:rowOff>
    </xdr:to>
    <xdr:graphicFrame macro="">
      <xdr:nvGraphicFramePr>
        <xdr:cNvPr id="3" name="December">
          <a:extLst>
            <a:ext uri="{FF2B5EF4-FFF2-40B4-BE49-F238E27FC236}">
              <a16:creationId xmlns:a16="http://schemas.microsoft.com/office/drawing/2014/main" id="{1A93B3F6-E9C0-C541-AE8E-481695A29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18</xdr:row>
      <xdr:rowOff>177800</xdr:rowOff>
    </xdr:from>
    <xdr:to>
      <xdr:col>15</xdr:col>
      <xdr:colOff>673100</xdr:colOff>
      <xdr:row>41</xdr:row>
      <xdr:rowOff>127000</xdr:rowOff>
    </xdr:to>
    <xdr:graphicFrame macro="">
      <xdr:nvGraphicFramePr>
        <xdr:cNvPr id="2" name="February">
          <a:extLst>
            <a:ext uri="{FF2B5EF4-FFF2-40B4-BE49-F238E27FC236}">
              <a16:creationId xmlns:a16="http://schemas.microsoft.com/office/drawing/2014/main" id="{433A0592-5676-754F-B6D0-EC450DBB0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406400</xdr:colOff>
      <xdr:row>0</xdr:row>
      <xdr:rowOff>12700</xdr:rowOff>
    </xdr:from>
    <xdr:to>
      <xdr:col>15</xdr:col>
      <xdr:colOff>660400</xdr:colOff>
      <xdr:row>17</xdr:row>
      <xdr:rowOff>165100</xdr:rowOff>
    </xdr:to>
    <xdr:graphicFrame macro="">
      <xdr:nvGraphicFramePr>
        <xdr:cNvPr id="3" name="February">
          <a:extLst>
            <a:ext uri="{FF2B5EF4-FFF2-40B4-BE49-F238E27FC236}">
              <a16:creationId xmlns:a16="http://schemas.microsoft.com/office/drawing/2014/main" id="{3B962DB7-5FB4-1046-89E1-81507B947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18</xdr:row>
      <xdr:rowOff>177800</xdr:rowOff>
    </xdr:from>
    <xdr:to>
      <xdr:col>15</xdr:col>
      <xdr:colOff>673100</xdr:colOff>
      <xdr:row>41</xdr:row>
      <xdr:rowOff>127000</xdr:rowOff>
    </xdr:to>
    <xdr:graphicFrame macro="">
      <xdr:nvGraphicFramePr>
        <xdr:cNvPr id="2" name="March">
          <a:extLst>
            <a:ext uri="{FF2B5EF4-FFF2-40B4-BE49-F238E27FC236}">
              <a16:creationId xmlns:a16="http://schemas.microsoft.com/office/drawing/2014/main" id="{BA3E725D-09EF-DF47-829D-395F6877C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406400</xdr:colOff>
      <xdr:row>0</xdr:row>
      <xdr:rowOff>12700</xdr:rowOff>
    </xdr:from>
    <xdr:to>
      <xdr:col>15</xdr:col>
      <xdr:colOff>660400</xdr:colOff>
      <xdr:row>17</xdr:row>
      <xdr:rowOff>165100</xdr:rowOff>
    </xdr:to>
    <xdr:graphicFrame macro="">
      <xdr:nvGraphicFramePr>
        <xdr:cNvPr id="3" name="March">
          <a:extLst>
            <a:ext uri="{FF2B5EF4-FFF2-40B4-BE49-F238E27FC236}">
              <a16:creationId xmlns:a16="http://schemas.microsoft.com/office/drawing/2014/main" id="{22A7A6EE-1AB0-AD4D-A8EE-5FAAB8B12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18</xdr:row>
      <xdr:rowOff>177800</xdr:rowOff>
    </xdr:from>
    <xdr:to>
      <xdr:col>15</xdr:col>
      <xdr:colOff>673100</xdr:colOff>
      <xdr:row>41</xdr:row>
      <xdr:rowOff>127000</xdr:rowOff>
    </xdr:to>
    <xdr:graphicFrame macro="">
      <xdr:nvGraphicFramePr>
        <xdr:cNvPr id="2" name="April">
          <a:extLst>
            <a:ext uri="{FF2B5EF4-FFF2-40B4-BE49-F238E27FC236}">
              <a16:creationId xmlns:a16="http://schemas.microsoft.com/office/drawing/2014/main" id="{8E54AE16-2FEA-B34A-9E73-A9972C9F7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406400</xdr:colOff>
      <xdr:row>0</xdr:row>
      <xdr:rowOff>12700</xdr:rowOff>
    </xdr:from>
    <xdr:to>
      <xdr:col>15</xdr:col>
      <xdr:colOff>660400</xdr:colOff>
      <xdr:row>17</xdr:row>
      <xdr:rowOff>165100</xdr:rowOff>
    </xdr:to>
    <xdr:graphicFrame macro="">
      <xdr:nvGraphicFramePr>
        <xdr:cNvPr id="3" name="April">
          <a:extLst>
            <a:ext uri="{FF2B5EF4-FFF2-40B4-BE49-F238E27FC236}">
              <a16:creationId xmlns:a16="http://schemas.microsoft.com/office/drawing/2014/main" id="{9DF7E526-BF79-0449-8A30-40E08753C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18</xdr:row>
      <xdr:rowOff>177800</xdr:rowOff>
    </xdr:from>
    <xdr:to>
      <xdr:col>15</xdr:col>
      <xdr:colOff>673100</xdr:colOff>
      <xdr:row>41</xdr:row>
      <xdr:rowOff>127000</xdr:rowOff>
    </xdr:to>
    <xdr:graphicFrame macro="">
      <xdr:nvGraphicFramePr>
        <xdr:cNvPr id="2" name="May">
          <a:extLst>
            <a:ext uri="{FF2B5EF4-FFF2-40B4-BE49-F238E27FC236}">
              <a16:creationId xmlns:a16="http://schemas.microsoft.com/office/drawing/2014/main" id="{39781858-B28B-9646-8B9A-E2B5BD953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406400</xdr:colOff>
      <xdr:row>0</xdr:row>
      <xdr:rowOff>12700</xdr:rowOff>
    </xdr:from>
    <xdr:to>
      <xdr:col>15</xdr:col>
      <xdr:colOff>660400</xdr:colOff>
      <xdr:row>17</xdr:row>
      <xdr:rowOff>165100</xdr:rowOff>
    </xdr:to>
    <xdr:graphicFrame macro="">
      <xdr:nvGraphicFramePr>
        <xdr:cNvPr id="3" name="May">
          <a:extLst>
            <a:ext uri="{FF2B5EF4-FFF2-40B4-BE49-F238E27FC236}">
              <a16:creationId xmlns:a16="http://schemas.microsoft.com/office/drawing/2014/main" id="{240A2B85-5A76-8842-863F-7FCE42735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18</xdr:row>
      <xdr:rowOff>177800</xdr:rowOff>
    </xdr:from>
    <xdr:to>
      <xdr:col>15</xdr:col>
      <xdr:colOff>673100</xdr:colOff>
      <xdr:row>41</xdr:row>
      <xdr:rowOff>127000</xdr:rowOff>
    </xdr:to>
    <xdr:graphicFrame macro="">
      <xdr:nvGraphicFramePr>
        <xdr:cNvPr id="2" name="June">
          <a:extLst>
            <a:ext uri="{FF2B5EF4-FFF2-40B4-BE49-F238E27FC236}">
              <a16:creationId xmlns:a16="http://schemas.microsoft.com/office/drawing/2014/main" id="{46616F34-500B-1C43-8683-32B0C98B8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406400</xdr:colOff>
      <xdr:row>0</xdr:row>
      <xdr:rowOff>12700</xdr:rowOff>
    </xdr:from>
    <xdr:to>
      <xdr:col>15</xdr:col>
      <xdr:colOff>660400</xdr:colOff>
      <xdr:row>17</xdr:row>
      <xdr:rowOff>165100</xdr:rowOff>
    </xdr:to>
    <xdr:graphicFrame macro="">
      <xdr:nvGraphicFramePr>
        <xdr:cNvPr id="3" name="June">
          <a:extLst>
            <a:ext uri="{FF2B5EF4-FFF2-40B4-BE49-F238E27FC236}">
              <a16:creationId xmlns:a16="http://schemas.microsoft.com/office/drawing/2014/main" id="{50D73EFD-927F-B741-8755-D6ABEDEC1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18</xdr:row>
      <xdr:rowOff>177800</xdr:rowOff>
    </xdr:from>
    <xdr:to>
      <xdr:col>15</xdr:col>
      <xdr:colOff>673100</xdr:colOff>
      <xdr:row>41</xdr:row>
      <xdr:rowOff>127000</xdr:rowOff>
    </xdr:to>
    <xdr:graphicFrame macro="">
      <xdr:nvGraphicFramePr>
        <xdr:cNvPr id="2" name="July">
          <a:extLst>
            <a:ext uri="{FF2B5EF4-FFF2-40B4-BE49-F238E27FC236}">
              <a16:creationId xmlns:a16="http://schemas.microsoft.com/office/drawing/2014/main" id="{EC558F9F-BE30-4545-A072-7A9273A3F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406400</xdr:colOff>
      <xdr:row>0</xdr:row>
      <xdr:rowOff>12700</xdr:rowOff>
    </xdr:from>
    <xdr:to>
      <xdr:col>15</xdr:col>
      <xdr:colOff>660400</xdr:colOff>
      <xdr:row>17</xdr:row>
      <xdr:rowOff>165100</xdr:rowOff>
    </xdr:to>
    <xdr:graphicFrame macro="">
      <xdr:nvGraphicFramePr>
        <xdr:cNvPr id="3" name="July">
          <a:extLst>
            <a:ext uri="{FF2B5EF4-FFF2-40B4-BE49-F238E27FC236}">
              <a16:creationId xmlns:a16="http://schemas.microsoft.com/office/drawing/2014/main" id="{980D7DA0-CF39-DA4E-B7E9-BC9672517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18</xdr:row>
      <xdr:rowOff>177800</xdr:rowOff>
    </xdr:from>
    <xdr:to>
      <xdr:col>15</xdr:col>
      <xdr:colOff>673100</xdr:colOff>
      <xdr:row>42</xdr:row>
      <xdr:rowOff>63500</xdr:rowOff>
    </xdr:to>
    <xdr:graphicFrame macro="">
      <xdr:nvGraphicFramePr>
        <xdr:cNvPr id="2" name="August">
          <a:extLst>
            <a:ext uri="{FF2B5EF4-FFF2-40B4-BE49-F238E27FC236}">
              <a16:creationId xmlns:a16="http://schemas.microsoft.com/office/drawing/2014/main" id="{FE1D9710-F745-6643-A2E8-7ADF9ECF4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406400</xdr:colOff>
      <xdr:row>0</xdr:row>
      <xdr:rowOff>12700</xdr:rowOff>
    </xdr:from>
    <xdr:to>
      <xdr:col>15</xdr:col>
      <xdr:colOff>660400</xdr:colOff>
      <xdr:row>17</xdr:row>
      <xdr:rowOff>165100</xdr:rowOff>
    </xdr:to>
    <xdr:graphicFrame macro="">
      <xdr:nvGraphicFramePr>
        <xdr:cNvPr id="3" name="August">
          <a:extLst>
            <a:ext uri="{FF2B5EF4-FFF2-40B4-BE49-F238E27FC236}">
              <a16:creationId xmlns:a16="http://schemas.microsoft.com/office/drawing/2014/main" id="{A141C146-7DB1-494C-B550-D5D234F428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18</xdr:row>
      <xdr:rowOff>177800</xdr:rowOff>
    </xdr:from>
    <xdr:to>
      <xdr:col>15</xdr:col>
      <xdr:colOff>673100</xdr:colOff>
      <xdr:row>41</xdr:row>
      <xdr:rowOff>127000</xdr:rowOff>
    </xdr:to>
    <xdr:graphicFrame macro="">
      <xdr:nvGraphicFramePr>
        <xdr:cNvPr id="2" name="September">
          <a:extLst>
            <a:ext uri="{FF2B5EF4-FFF2-40B4-BE49-F238E27FC236}">
              <a16:creationId xmlns:a16="http://schemas.microsoft.com/office/drawing/2014/main" id="{046B61C2-C95E-3F4F-B280-DD3E3ECC8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406400</xdr:colOff>
      <xdr:row>0</xdr:row>
      <xdr:rowOff>12700</xdr:rowOff>
    </xdr:from>
    <xdr:to>
      <xdr:col>15</xdr:col>
      <xdr:colOff>660400</xdr:colOff>
      <xdr:row>17</xdr:row>
      <xdr:rowOff>165100</xdr:rowOff>
    </xdr:to>
    <xdr:graphicFrame macro="">
      <xdr:nvGraphicFramePr>
        <xdr:cNvPr id="3" name="September">
          <a:extLst>
            <a:ext uri="{FF2B5EF4-FFF2-40B4-BE49-F238E27FC236}">
              <a16:creationId xmlns:a16="http://schemas.microsoft.com/office/drawing/2014/main" id="{6A69746E-6A47-7543-A4FA-BE638F852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o Guzman Subiria" refreshedDate="45637.139959375003" createdVersion="8" refreshedVersion="8" minRefreshableVersion="3" recordCount="140" xr:uid="{0DF177FE-8A2E-2E41-A8E2-06329AF3F2C6}">
  <cacheSource type="worksheet">
    <worksheetSource name="October"/>
  </cacheSource>
  <cacheFields count="4">
    <cacheField name="Date" numFmtId="14">
      <sharedItems containsSemiMixedTypes="0" containsNonDate="0" containsDate="1" containsString="0" minDate="2023-10-01T00:00:00" maxDate="2023-11-01T00:00:00"/>
    </cacheField>
    <cacheField name="Category" numFmtId="165">
      <sharedItems containsBlank="1" count="8">
        <s v="Food"/>
        <s v="One time"/>
        <s v="Leisure"/>
        <s v="Essential"/>
        <s v="Transportation"/>
        <s v="Alcohol"/>
        <s v="Rent + utilities"/>
        <m u="1"/>
      </sharedItems>
    </cacheField>
    <cacheField name="Item" numFmtId="0">
      <sharedItems/>
    </cacheField>
    <cacheField name="Cost" numFmtId="165">
      <sharedItems containsSemiMixedTypes="0" containsString="0" containsNumber="1" minValue="-200" maxValue="4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o Guzman Subiria" refreshedDate="45637.139961574074" createdVersion="8" refreshedVersion="8" minRefreshableVersion="3" recordCount="123" xr:uid="{3D1B97F0-150F-BB4B-A35E-F9CDD0F405C0}">
  <cacheSource type="worksheet">
    <worksheetSource name="June"/>
  </cacheSource>
  <cacheFields count="4">
    <cacheField name="Date" numFmtId="14">
      <sharedItems containsSemiMixedTypes="0" containsNonDate="0" containsDate="1" containsString="0" minDate="2023-06-01T00:00:00" maxDate="2023-07-01T00:00:00"/>
    </cacheField>
    <cacheField name="Category" numFmtId="165">
      <sharedItems containsBlank="1" count="7">
        <s v="Essential"/>
        <s v="Food"/>
        <s v="Leisure"/>
        <s v="One time"/>
        <s v="Transportation"/>
        <m u="1"/>
        <s v="Alcohol" u="1"/>
      </sharedItems>
    </cacheField>
    <cacheField name="Item" numFmtId="0">
      <sharedItems/>
    </cacheField>
    <cacheField name="Cost" numFmtId="165">
      <sharedItems containsSemiMixedTypes="0" containsString="0" containsNumber="1" minValue="-2.95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o Guzman Subiria" refreshedDate="45637.139961805558" createdVersion="8" refreshedVersion="8" minRefreshableVersion="3" recordCount="34" xr:uid="{AD751AAE-375D-854E-9811-8FA070B63443}">
  <cacheSource type="worksheet">
    <worksheetSource name="July"/>
  </cacheSource>
  <cacheFields count="4">
    <cacheField name="Date" numFmtId="14">
      <sharedItems containsSemiMixedTypes="0" containsNonDate="0" containsDate="1" containsString="0" minDate="2023-07-01T00:00:00" maxDate="2023-07-22T00:00:00"/>
    </cacheField>
    <cacheField name="Category" numFmtId="165">
      <sharedItems containsBlank="1" count="8">
        <s v="Food"/>
        <s v="Leisure"/>
        <s v="Transportation"/>
        <s v="One time"/>
        <s v="Essential"/>
        <s v="Rent + utilities"/>
        <s v="Alcohol" u="1"/>
        <m u="1"/>
      </sharedItems>
    </cacheField>
    <cacheField name="Item" numFmtId="0">
      <sharedItems/>
    </cacheField>
    <cacheField name="Cost" numFmtId="165">
      <sharedItems containsSemiMixedTypes="0" containsString="0" containsNumber="1" minValue="-2.5" maxValue="12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o Guzman Subiria" refreshedDate="45637.139962037036" createdVersion="8" refreshedVersion="8" minRefreshableVersion="3" recordCount="73" xr:uid="{104284B2-5881-8543-B237-676B5A1CC8A1}">
  <cacheSource type="worksheet">
    <worksheetSource name="August"/>
  </cacheSource>
  <cacheFields count="4">
    <cacheField name="Date" numFmtId="14">
      <sharedItems containsSemiMixedTypes="0" containsNonDate="0" containsDate="1" containsString="0" minDate="2023-08-01T00:00:00" maxDate="2023-09-01T00:00:00"/>
    </cacheField>
    <cacheField name="Category" numFmtId="165">
      <sharedItems containsBlank="1" count="9">
        <s v="Education"/>
        <s v="One time"/>
        <s v="Leisure"/>
        <s v="Rent + utilities"/>
        <s v="Transportation"/>
        <s v="Food"/>
        <s v="Essential"/>
        <s v="Alcohol"/>
        <m u="1"/>
      </sharedItems>
    </cacheField>
    <cacheField name="Item" numFmtId="0">
      <sharedItems/>
    </cacheField>
    <cacheField name="Cost" numFmtId="165">
      <sharedItems containsSemiMixedTypes="0" containsString="0" containsNumber="1" minValue="-22.98" maxValue="597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o Guzman Subiria" refreshedDate="45637.13995960648" createdVersion="8" refreshedVersion="8" minRefreshableVersion="3" recordCount="164" xr:uid="{146B7AD8-A8A7-AB4D-846D-544277A0D666}">
  <cacheSource type="worksheet">
    <worksheetSource name="May"/>
  </cacheSource>
  <cacheFields count="4">
    <cacheField name="Date" numFmtId="14">
      <sharedItems containsSemiMixedTypes="0" containsNonDate="0" containsDate="1" containsString="0" minDate="2023-05-01T00:00:00" maxDate="2023-06-01T00:00:00"/>
    </cacheField>
    <cacheField name="Category" numFmtId="165">
      <sharedItems containsBlank="1" count="8">
        <s v="Essential"/>
        <s v="Food"/>
        <s v="Alcohol"/>
        <s v="Transportation"/>
        <s v="One time"/>
        <s v="Leisure"/>
        <s v="Rent + utilities"/>
        <m u="1"/>
      </sharedItems>
    </cacheField>
    <cacheField name="Item" numFmtId="0">
      <sharedItems/>
    </cacheField>
    <cacheField name="Cost" numFmtId="165">
      <sharedItems containsSemiMixedTypes="0" containsString="0" containsNumber="1" minValue="-23.58" maxValue="1999.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o Guzman Subiria" refreshedDate="45637.139959837965" createdVersion="8" refreshedVersion="8" minRefreshableVersion="3" recordCount="137" xr:uid="{0D4B7E5A-C4B8-B64E-A859-9E6D74989A90}">
  <cacheSource type="worksheet">
    <worksheetSource name="April"/>
  </cacheSource>
  <cacheFields count="4">
    <cacheField name="Date" numFmtId="14">
      <sharedItems containsSemiMixedTypes="0" containsNonDate="0" containsDate="1" containsString="0" minDate="2023-04-02T00:00:00" maxDate="2023-05-01T00:00:00"/>
    </cacheField>
    <cacheField name="Category" numFmtId="165">
      <sharedItems containsBlank="1" count="8">
        <s v="Essential"/>
        <s v="Food"/>
        <s v="One time"/>
        <s v="Leisure"/>
        <s v="Alcohol"/>
        <s v="Transportation"/>
        <s v="Rent + utilities"/>
        <m u="1"/>
      </sharedItems>
    </cacheField>
    <cacheField name="Item" numFmtId="0">
      <sharedItems/>
    </cacheField>
    <cacheField name="Cost" numFmtId="165">
      <sharedItems containsSemiMixedTypes="0" containsString="0" containsNumber="1" minValue="-18.45" maxValue="4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o Guzman Subiria" refreshedDate="45637.139960069442" createdVersion="8" refreshedVersion="8" minRefreshableVersion="3" recordCount="115" xr:uid="{FE3FFD4E-FADE-2645-AE45-FFACC0ABE40B}">
  <cacheSource type="worksheet">
    <worksheetSource name="November"/>
  </cacheSource>
  <cacheFields count="4">
    <cacheField name="Date" numFmtId="14">
      <sharedItems containsSemiMixedTypes="0" containsNonDate="0" containsDate="1" containsString="0" minDate="2023-11-01T00:00:00" maxDate="2023-12-01T00:00:00"/>
    </cacheField>
    <cacheField name="Category" numFmtId="165">
      <sharedItems containsBlank="1" count="9">
        <s v="Alcohol"/>
        <s v="Food"/>
        <s v="Transportation"/>
        <s v="Essential"/>
        <s v="Rent + utilities"/>
        <s v="Education"/>
        <s v="Leisure"/>
        <s v="One time"/>
        <m u="1"/>
      </sharedItems>
    </cacheField>
    <cacheField name="Item" numFmtId="0">
      <sharedItems/>
    </cacheField>
    <cacheField name="Cost" numFmtId="165">
      <sharedItems containsSemiMixedTypes="0" containsString="0" containsNumber="1" minValue="-990" maxValue="5977.5"/>
    </cacheField>
  </cacheFields>
  <extLst>
    <ext xmlns:x14="http://schemas.microsoft.com/office/spreadsheetml/2009/9/main" uri="{725AE2AE-9491-48be-B2B4-4EB974FC3084}">
      <x14:pivotCacheDefinition pivotCacheId="81645469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o Guzman Subiria" refreshedDate="45637.139960416665" createdVersion="8" refreshedVersion="8" minRefreshableVersion="3" recordCount="80" xr:uid="{2DDCB3DA-2FD7-1840-B7EC-CF0B990C7FA5}">
  <cacheSource type="worksheet">
    <worksheetSource name="January"/>
  </cacheSource>
  <cacheFields count="4">
    <cacheField name="Date" numFmtId="14">
      <sharedItems containsSemiMixedTypes="0" containsNonDate="0" containsDate="1" containsString="0" minDate="2023-01-03T00:00:00" maxDate="2023-02-01T00:00:00"/>
    </cacheField>
    <cacheField name="Category" numFmtId="165">
      <sharedItems containsBlank="1" count="10">
        <s v="Transportation"/>
        <s v="One time"/>
        <s v="Education"/>
        <s v="Leisure"/>
        <s v="Rent + utilities"/>
        <s v="Food"/>
        <s v="Essential"/>
        <m u="1"/>
        <s v="Alcohol" u="1"/>
        <s v="Rent + utilities + education" u="1"/>
      </sharedItems>
    </cacheField>
    <cacheField name="Item" numFmtId="0">
      <sharedItems/>
    </cacheField>
    <cacheField name="Cost" numFmtId="165">
      <sharedItems containsSemiMixedTypes="0" containsString="0" containsNumber="1" minValue="-14.1" maxValue="5977.5"/>
    </cacheField>
  </cacheFields>
  <extLst>
    <ext xmlns:x14="http://schemas.microsoft.com/office/spreadsheetml/2009/9/main" uri="{725AE2AE-9491-48be-B2B4-4EB974FC3084}">
      <x14:pivotCacheDefinition pivotCacheId="970655178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o Guzman Subiria" refreshedDate="45637.13996064815" createdVersion="8" refreshedVersion="8" minRefreshableVersion="3" recordCount="166" xr:uid="{7874B7B4-51F2-9144-A216-5A5F2872DC22}">
  <cacheSource type="worksheet">
    <worksheetSource name="March"/>
  </cacheSource>
  <cacheFields count="4">
    <cacheField name="Date" numFmtId="14">
      <sharedItems containsSemiMixedTypes="0" containsNonDate="0" containsDate="1" containsString="0" minDate="2023-03-01T00:00:00" maxDate="2023-04-01T00:00:00"/>
    </cacheField>
    <cacheField name="Category" numFmtId="165">
      <sharedItems containsBlank="1" count="9">
        <s v="Transportation"/>
        <s v="One time"/>
        <s v="Food"/>
        <s v="Leisure"/>
        <s v="Essential"/>
        <s v="Alcohol"/>
        <s v="Rent + utilities"/>
        <s v="Education"/>
        <m u="1"/>
      </sharedItems>
    </cacheField>
    <cacheField name="Item" numFmtId="0">
      <sharedItems/>
    </cacheField>
    <cacheField name="Cost" numFmtId="165">
      <sharedItems containsSemiMixedTypes="0" containsString="0" containsNumber="1" minValue="-29" maxValue="5977.5"/>
    </cacheField>
  </cacheFields>
  <extLst>
    <ext xmlns:x14="http://schemas.microsoft.com/office/spreadsheetml/2009/9/main" uri="{725AE2AE-9491-48be-B2B4-4EB974FC3084}">
      <x14:pivotCacheDefinition pivotCacheId="1882557249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o Guzman Subiria" refreshedDate="45637.139960879627" createdVersion="8" refreshedVersion="8" minRefreshableVersion="3" recordCount="95" xr:uid="{70D36721-4F09-2946-8446-10358BC226FC}">
  <cacheSource type="worksheet">
    <worksheetSource name="February"/>
  </cacheSource>
  <cacheFields count="4">
    <cacheField name="Date" numFmtId="14">
      <sharedItems containsSemiMixedTypes="0" containsNonDate="0" containsDate="1" containsString="0" minDate="2023-02-01T00:00:00" maxDate="2023-03-01T00:00:00"/>
    </cacheField>
    <cacheField name="Category" numFmtId="165">
      <sharedItems containsBlank="1" count="9">
        <s v="Food"/>
        <s v="Essential"/>
        <s v="Leisure"/>
        <s v="Alcohol"/>
        <s v="One time"/>
        <s v="Transportation"/>
        <s v="Rent + utilities"/>
        <m u="1"/>
        <s v="Education" u="1"/>
      </sharedItems>
    </cacheField>
    <cacheField name="Item" numFmtId="0">
      <sharedItems/>
    </cacheField>
    <cacheField name="Cost" numFmtId="165">
      <sharedItems containsSemiMixedTypes="0" containsString="0" containsNumber="1" minValue="-1007.97" maxValue="4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o Guzman Subiria" refreshedDate="45637.139961111112" createdVersion="8" refreshedVersion="8" minRefreshableVersion="3" recordCount="62" xr:uid="{E243005C-A99F-2448-AAB5-BD19CFD1A99D}">
  <cacheSource type="worksheet">
    <worksheetSource name="December"/>
  </cacheSource>
  <cacheFields count="4">
    <cacheField name="Date" numFmtId="14">
      <sharedItems containsSemiMixedTypes="0" containsNonDate="0" containsDate="1" containsString="0" minDate="2023-12-01T00:00:00" maxDate="2023-12-29T00:00:00"/>
    </cacheField>
    <cacheField name="Category" numFmtId="165">
      <sharedItems containsBlank="1" count="8">
        <s v="Leisure"/>
        <s v="Transportation"/>
        <s v="Food"/>
        <s v="One time"/>
        <s v="Essential"/>
        <s v="Alcohol"/>
        <s v="Rent + utilities"/>
        <m u="1"/>
      </sharedItems>
    </cacheField>
    <cacheField name="Item" numFmtId="0">
      <sharedItems/>
    </cacheField>
    <cacheField name="Cost" numFmtId="165">
      <sharedItems containsSemiMixedTypes="0" containsString="0" containsNumber="1" minValue="-2.75" maxValue="4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o Guzman Subiria" refreshedDate="45637.139961342589" createdVersion="8" refreshedVersion="8" minRefreshableVersion="3" recordCount="129" xr:uid="{DC42A515-4A53-8B45-886F-86BFDD89AB48}">
  <cacheSource type="worksheet">
    <worksheetSource name="September"/>
  </cacheSource>
  <cacheFields count="4">
    <cacheField name="Date" numFmtId="14">
      <sharedItems containsSemiMixedTypes="0" containsNonDate="0" containsDate="1" containsString="0" minDate="2023-09-01T00:00:00" maxDate="2023-10-01T00:00:00"/>
    </cacheField>
    <cacheField name="Category" numFmtId="165">
      <sharedItems containsBlank="1" count="8">
        <s v="Food"/>
        <s v="Essential"/>
        <s v="Leisure"/>
        <s v="One time"/>
        <s v="Alcohol"/>
        <s v="Transportation"/>
        <s v="Rent + utilities"/>
        <m u="1"/>
      </sharedItems>
    </cacheField>
    <cacheField name="Item" numFmtId="0">
      <sharedItems/>
    </cacheField>
    <cacheField name="Cost" numFmtId="165">
      <sharedItems containsSemiMixedTypes="0" containsString="0" containsNumber="1" minValue="-87.93" maxValue="4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d v="2023-10-01T00:00:00"/>
    <x v="0"/>
    <s v="Carrot &amp; humous"/>
    <n v="1.25"/>
  </r>
  <r>
    <d v="2023-10-01T00:00:00"/>
    <x v="0"/>
    <s v="Orange &amp; mango juice"/>
    <n v="2"/>
  </r>
  <r>
    <d v="2023-10-01T00:00:00"/>
    <x v="0"/>
    <s v="Southern Fried Chicken Wrap"/>
    <n v="3"/>
  </r>
  <r>
    <d v="2023-10-01T00:00:00"/>
    <x v="0"/>
    <s v="Meal deal"/>
    <n v="-2.75"/>
  </r>
  <r>
    <d v="2023-10-01T00:00:00"/>
    <x v="0"/>
    <s v="Yogurt soya"/>
    <n v="1.0900000000000001"/>
  </r>
  <r>
    <d v="2023-10-01T00:00:00"/>
    <x v="0"/>
    <s v="Strawberries"/>
    <n v="1.39"/>
  </r>
  <r>
    <d v="2023-10-01T00:00:00"/>
    <x v="0"/>
    <s v="Beef burgers"/>
    <n v="2.59"/>
  </r>
  <r>
    <d v="2023-10-01T00:00:00"/>
    <x v="0"/>
    <s v="Combini"/>
    <n v="6.12"/>
  </r>
  <r>
    <d v="2023-10-01T00:00:00"/>
    <x v="0"/>
    <s v="Blackhorn"/>
    <n v="9"/>
  </r>
  <r>
    <d v="2023-10-02T00:00:00"/>
    <x v="0"/>
    <s v="Salt"/>
    <n v="0.65"/>
  </r>
  <r>
    <d v="2023-10-02T00:00:00"/>
    <x v="0"/>
    <s v="Oil sunflower"/>
    <n v="2.15"/>
  </r>
  <r>
    <d v="2023-10-02T00:00:00"/>
    <x v="0"/>
    <s v="Strawberries"/>
    <n v="1.49"/>
  </r>
  <r>
    <d v="2023-10-02T00:00:00"/>
    <x v="0"/>
    <s v="Pasta sauce"/>
    <n v="0.75"/>
  </r>
  <r>
    <d v="2023-10-02T00:00:00"/>
    <x v="0"/>
    <s v="M&amp;M brownie"/>
    <n v="2.4900000000000002"/>
  </r>
  <r>
    <d v="2023-10-02T00:00:00"/>
    <x v="0"/>
    <s v="Pork loin steaks"/>
    <n v="3.49"/>
  </r>
  <r>
    <d v="2023-10-02T00:00:00"/>
    <x v="0"/>
    <s v="Muesli swiss"/>
    <n v="2.09"/>
  </r>
  <r>
    <d v="2023-10-02T00:00:00"/>
    <x v="1"/>
    <s v="Armenia donation"/>
    <n v="26.29"/>
  </r>
  <r>
    <d v="2023-10-03T00:00:00"/>
    <x v="1"/>
    <s v="Federica's gift"/>
    <n v="26.88"/>
  </r>
  <r>
    <d v="2023-10-03T00:00:00"/>
    <x v="0"/>
    <s v="Sainsbury's meal deal"/>
    <n v="3.5"/>
  </r>
  <r>
    <d v="2023-10-04T00:00:00"/>
    <x v="0"/>
    <s v="Spaghetti"/>
    <n v="1.6"/>
  </r>
  <r>
    <d v="2023-10-04T00:00:00"/>
    <x v="0"/>
    <s v="Granola"/>
    <n v="3.95"/>
  </r>
  <r>
    <d v="2023-10-04T00:00:00"/>
    <x v="0"/>
    <s v="3 x Indo Mie noodles"/>
    <n v="3"/>
  </r>
  <r>
    <d v="2023-10-04T00:00:00"/>
    <x v="0"/>
    <s v="Greek yogurt"/>
    <n v="1.25"/>
  </r>
  <r>
    <d v="2023-10-04T00:00:00"/>
    <x v="0"/>
    <s v="3 x blueberries"/>
    <n v="3.27"/>
  </r>
  <r>
    <d v="2023-10-04T00:00:00"/>
    <x v="0"/>
    <s v="Med café (meal deal)"/>
    <n v="2.25"/>
  </r>
  <r>
    <d v="2023-10-04T00:00:00"/>
    <x v="1"/>
    <s v="Robotics Society"/>
    <n v="12"/>
  </r>
  <r>
    <d v="2023-10-04T00:00:00"/>
    <x v="0"/>
    <s v="Vend"/>
    <n v="1.5"/>
  </r>
  <r>
    <d v="2023-10-05T00:00:00"/>
    <x v="0"/>
    <s v="KFC"/>
    <n v="9.59"/>
  </r>
  <r>
    <d v="2023-10-06T00:00:00"/>
    <x v="0"/>
    <s v="Empire"/>
    <n v="13.5"/>
  </r>
  <r>
    <d v="2023-10-06T00:00:00"/>
    <x v="2"/>
    <s v="NPH (the Creator)"/>
    <n v="9"/>
  </r>
  <r>
    <d v="2023-10-08T00:00:00"/>
    <x v="0"/>
    <s v="Caramel machiato Tesco"/>
    <n v="2.8"/>
  </r>
  <r>
    <d v="2023-10-08T00:00:00"/>
    <x v="0"/>
    <s v="Combini"/>
    <n v="6.12"/>
  </r>
  <r>
    <d v="2023-10-08T00:00:00"/>
    <x v="3"/>
    <s v="Bike lock"/>
    <n v="4.25"/>
  </r>
  <r>
    <d v="2023-10-08T00:00:00"/>
    <x v="1"/>
    <s v="Salsa shoes (Amazon)"/>
    <n v="16.34"/>
  </r>
  <r>
    <d v="2023-10-09T00:00:00"/>
    <x v="0"/>
    <s v="Fruit yogurt"/>
    <n v="0.95"/>
  </r>
  <r>
    <d v="2023-10-09T00:00:00"/>
    <x v="0"/>
    <s v="Red onions"/>
    <n v="0.95"/>
  </r>
  <r>
    <d v="2023-10-09T00:00:00"/>
    <x v="0"/>
    <s v="3 x beef mince"/>
    <n v="9.27"/>
  </r>
  <r>
    <d v="2023-10-09T00:00:00"/>
    <x v="0"/>
    <s v="Eggs 6pack"/>
    <n v="2.19"/>
  </r>
  <r>
    <d v="2023-10-09T00:00:00"/>
    <x v="0"/>
    <s v="Jannettas"/>
    <n v="4.3499999999999996"/>
  </r>
  <r>
    <d v="2023-10-09T00:00:00"/>
    <x v="1"/>
    <s v="Wikipedia"/>
    <n v="2"/>
  </r>
  <r>
    <d v="2023-10-12T00:00:00"/>
    <x v="0"/>
    <s v="2 x pot noodles beef &amp; tomato"/>
    <n v="2.9"/>
  </r>
  <r>
    <d v="2023-10-12T00:00:00"/>
    <x v="0"/>
    <s v="2 x Dove body wash"/>
    <n v="6.4"/>
  </r>
  <r>
    <d v="2023-10-12T00:00:00"/>
    <x v="0"/>
    <s v="Orange juice"/>
    <n v="1.65"/>
  </r>
  <r>
    <d v="2023-10-13T00:00:00"/>
    <x v="0"/>
    <s v="2 x basil (Lilla)"/>
    <n v="1.7"/>
  </r>
  <r>
    <d v="2023-10-14T00:00:00"/>
    <x v="0"/>
    <s v="Jimador tequila"/>
    <n v="22"/>
  </r>
  <r>
    <d v="2023-10-14T00:00:00"/>
    <x v="0"/>
    <s v="3 x cardboard cups"/>
    <n v="4.5"/>
  </r>
  <r>
    <d v="2023-10-14T00:00:00"/>
    <x v="3"/>
    <s v="Shot glasses"/>
    <n v="1.25"/>
  </r>
  <r>
    <d v="2023-10-14T00:00:00"/>
    <x v="3"/>
    <s v="Argan oil shampoo"/>
    <n v="2.5"/>
  </r>
  <r>
    <d v="2023-10-14T00:00:00"/>
    <x v="0"/>
    <s v="2 x spaghetti"/>
    <n v="0.56000000000000005"/>
  </r>
  <r>
    <d v="2023-10-14T00:00:00"/>
    <x v="0"/>
    <s v="3 x blueberries"/>
    <n v="5.07"/>
  </r>
  <r>
    <d v="2023-10-14T00:00:00"/>
    <x v="0"/>
    <s v="4 x granola protein"/>
    <n v="8.76"/>
  </r>
  <r>
    <d v="2023-10-14T00:00:00"/>
    <x v="3"/>
    <s v="Antibacterial handwash"/>
    <n v="0.79"/>
  </r>
  <r>
    <d v="2023-10-14T00:00:00"/>
    <x v="0"/>
    <s v="Greek yogurt"/>
    <n v="1.25"/>
  </r>
  <r>
    <d v="2023-10-14T00:00:00"/>
    <x v="0"/>
    <s v="Basmati rice"/>
    <n v="1.85"/>
  </r>
  <r>
    <d v="2023-10-14T00:00:00"/>
    <x v="0"/>
    <s v="Red wine merlot"/>
    <n v="4.09"/>
  </r>
  <r>
    <d v="2023-10-14T00:00:00"/>
    <x v="4"/>
    <s v="Megabus"/>
    <n v="1"/>
  </r>
  <r>
    <d v="2023-10-15T00:00:00"/>
    <x v="0"/>
    <s v="Tesco"/>
    <n v="1.7"/>
  </r>
  <r>
    <d v="2023-10-16T00:00:00"/>
    <x v="3"/>
    <s v="Lactase tablets"/>
    <n v="11.69"/>
  </r>
  <r>
    <d v="2023-10-16T00:00:00"/>
    <x v="3"/>
    <s v="2 x Cerave cleanser"/>
    <n v="18.18"/>
  </r>
  <r>
    <d v="2023-10-16T00:00:00"/>
    <x v="3"/>
    <s v="Argan oil 5n1"/>
    <n v="6.99"/>
  </r>
  <r>
    <d v="2023-10-16T00:00:00"/>
    <x v="5"/>
    <s v="White wine"/>
    <n v="4.75"/>
  </r>
  <r>
    <d v="2023-10-16T00:00:00"/>
    <x v="6"/>
    <s v="Rent"/>
    <n v="450"/>
  </r>
  <r>
    <d v="2023-10-17T00:00:00"/>
    <x v="1"/>
    <s v="Halloween costume"/>
    <n v="15.55"/>
  </r>
  <r>
    <d v="2023-10-17T00:00:00"/>
    <x v="1"/>
    <s v="Apple music"/>
    <n v="9.99"/>
  </r>
  <r>
    <d v="2023-10-17T00:00:00"/>
    <x v="0"/>
    <s v="Pablo at the Union"/>
    <n v="6.5"/>
  </r>
  <r>
    <d v="2023-10-18T00:00:00"/>
    <x v="0"/>
    <s v="Yogurt"/>
    <n v="0.95"/>
  </r>
  <r>
    <d v="2023-10-18T00:00:00"/>
    <x v="0"/>
    <s v="Cherry tomatoes"/>
    <n v="0.95"/>
  </r>
  <r>
    <d v="2023-10-18T00:00:00"/>
    <x v="0"/>
    <s v="Cheese dabizas"/>
    <n v="1.79"/>
  </r>
  <r>
    <d v="2023-10-18T00:00:00"/>
    <x v="0"/>
    <s v="Chicken mini fillets"/>
    <n v="2.99"/>
  </r>
  <r>
    <d v="2023-10-18T00:00:00"/>
    <x v="0"/>
    <s v="Sandwich triple"/>
    <n v="2.4900000000000002"/>
  </r>
  <r>
    <d v="2023-10-18T00:00:00"/>
    <x v="0"/>
    <s v="Blueberries"/>
    <n v="1.0900000000000001"/>
  </r>
  <r>
    <d v="2023-10-19T00:00:00"/>
    <x v="0"/>
    <s v="Toothpaste"/>
    <n v="2.8"/>
  </r>
  <r>
    <d v="2023-10-19T00:00:00"/>
    <x v="0"/>
    <s v="Chicken katsu wrap"/>
    <n v="2.75"/>
  </r>
  <r>
    <d v="2023-10-19T00:00:00"/>
    <x v="0"/>
    <s v="Sandwich"/>
    <n v="3"/>
  </r>
  <r>
    <d v="2023-10-19T00:00:00"/>
    <x v="0"/>
    <s v="Discount"/>
    <n v="-3.65"/>
  </r>
  <r>
    <d v="2023-10-20T00:00:00"/>
    <x v="2"/>
    <s v="Latinflow"/>
    <n v="5.9"/>
  </r>
  <r>
    <d v="2023-10-21T00:00:00"/>
    <x v="5"/>
    <s v="Pub quiz drinks"/>
    <n v="6.47"/>
  </r>
  <r>
    <d v="2023-10-21T00:00:00"/>
    <x v="2"/>
    <s v="Latin Club"/>
    <n v="5.4"/>
  </r>
  <r>
    <d v="2023-10-21T00:00:00"/>
    <x v="0"/>
    <s v="Burger King"/>
    <n v="10.4"/>
  </r>
  <r>
    <d v="2023-10-22T00:00:00"/>
    <x v="5"/>
    <s v="Temple Bar drink"/>
    <n v="4.46"/>
  </r>
  <r>
    <d v="2023-10-22T00:00:00"/>
    <x v="0"/>
    <s v="Tesco"/>
    <n v="2.2999999999999998"/>
  </r>
  <r>
    <d v="2023-10-22T00:00:00"/>
    <x v="1"/>
    <s v="Postcard"/>
    <n v="0.85"/>
  </r>
  <r>
    <d v="2023-10-22T00:00:00"/>
    <x v="1"/>
    <s v="Bowl at the airport"/>
    <n v="10.81"/>
  </r>
  <r>
    <d v="2023-10-22T00:00:00"/>
    <x v="2"/>
    <s v="Latin Club"/>
    <n v="5.39"/>
  </r>
  <r>
    <d v="2023-10-22T00:00:00"/>
    <x v="1"/>
    <s v="Guardian"/>
    <n v="3"/>
  </r>
  <r>
    <d v="2023-10-23T00:00:00"/>
    <x v="0"/>
    <s v="Yogurt"/>
    <n v="0.95"/>
  </r>
  <r>
    <d v="2023-10-23T00:00:00"/>
    <x v="3"/>
    <s v="Toilet paper"/>
    <n v="2.0499999999999998"/>
  </r>
  <r>
    <d v="2023-10-23T00:00:00"/>
    <x v="0"/>
    <s v="Meat free chipolatas"/>
    <n v="2.2999999999999998"/>
  </r>
  <r>
    <d v="2023-10-23T00:00:00"/>
    <x v="0"/>
    <s v="Medicine café"/>
    <n v="2.75"/>
  </r>
  <r>
    <d v="2023-10-23T00:00:00"/>
    <x v="2"/>
    <s v="Latinflow (Gabriel)"/>
    <n v="8.1"/>
  </r>
  <r>
    <d v="2023-10-24T00:00:00"/>
    <x v="0"/>
    <s v="Eggs"/>
    <n v="2.4900000000000002"/>
  </r>
  <r>
    <d v="2023-10-24T00:00:00"/>
    <x v="0"/>
    <s v="Tortilla"/>
    <n v="1.0900000000000001"/>
  </r>
  <r>
    <d v="2023-10-24T00:00:00"/>
    <x v="0"/>
    <s v="Tomatoes"/>
    <n v="0.95"/>
  </r>
  <r>
    <d v="2023-10-24T00:00:00"/>
    <x v="0"/>
    <s v="Orange juice"/>
    <n v="1.35"/>
  </r>
  <r>
    <d v="2023-10-24T00:00:00"/>
    <x v="0"/>
    <s v="2 x nose relief"/>
    <n v="10.3"/>
  </r>
  <r>
    <d v="2023-10-24T00:00:00"/>
    <x v="0"/>
    <s v="Tropicana juice"/>
    <n v="2.0499999999999998"/>
  </r>
  <r>
    <d v="2023-10-24T00:00:00"/>
    <x v="0"/>
    <s v="Southern Fried Chicken Wrap"/>
    <n v="2.85"/>
  </r>
  <r>
    <d v="2023-10-24T00:00:00"/>
    <x v="0"/>
    <s v="Mango chunks"/>
    <n v="1.25"/>
  </r>
  <r>
    <d v="2023-10-24T00:00:00"/>
    <x v="0"/>
    <s v="Meal deal"/>
    <n v="-3.85"/>
  </r>
  <r>
    <d v="2023-10-24T00:00:00"/>
    <x v="3"/>
    <s v="3 x floss"/>
    <n v="6"/>
  </r>
  <r>
    <d v="2023-10-25T00:00:00"/>
    <x v="0"/>
    <s v="Rolls 6pk"/>
    <n v="0.49"/>
  </r>
  <r>
    <d v="2023-10-25T00:00:00"/>
    <x v="0"/>
    <s v="Evaporated milk"/>
    <n v="0.59"/>
  </r>
  <r>
    <d v="2023-10-25T00:00:00"/>
    <x v="0"/>
    <s v="Rice pudding"/>
    <n v="0.79"/>
  </r>
  <r>
    <d v="2023-10-25T00:00:00"/>
    <x v="0"/>
    <s v="3 chamber sachets"/>
    <n v="3.49"/>
  </r>
  <r>
    <d v="2023-10-25T00:00:00"/>
    <x v="0"/>
    <s v="Wraps triple"/>
    <n v="2.79"/>
  </r>
  <r>
    <d v="2023-10-25T00:00:00"/>
    <x v="0"/>
    <s v="Brown onions"/>
    <n v="0.95"/>
  </r>
  <r>
    <d v="2023-10-25T00:00:00"/>
    <x v="0"/>
    <s v="Reduction"/>
    <n v="-0.39"/>
  </r>
  <r>
    <d v="2023-10-25T00:00:00"/>
    <x v="0"/>
    <s v="Oyster sauce"/>
    <n v="2.2000000000000002"/>
  </r>
  <r>
    <d v="2023-10-25T00:00:00"/>
    <x v="0"/>
    <s v="Chestnut mushrooms"/>
    <n v="1.25"/>
  </r>
  <r>
    <d v="2023-10-25T00:00:00"/>
    <x v="0"/>
    <s v="Garlic"/>
    <n v="0.75"/>
  </r>
  <r>
    <d v="2023-10-25T00:00:00"/>
    <x v="0"/>
    <s v="Tomatoes"/>
    <n v="0.9"/>
  </r>
  <r>
    <d v="2023-10-25T00:00:00"/>
    <x v="0"/>
    <s v="Potatoes"/>
    <n v="0.7"/>
  </r>
  <r>
    <d v="2023-10-26T00:00:00"/>
    <x v="1"/>
    <s v="Amazon Prime"/>
    <n v="4.49"/>
  </r>
  <r>
    <d v="2023-10-27T00:00:00"/>
    <x v="0"/>
    <s v="Brewdog"/>
    <n v="18"/>
  </r>
  <r>
    <d v="2023-10-27T00:00:00"/>
    <x v="3"/>
    <s v="EE"/>
    <n v="9"/>
  </r>
  <r>
    <d v="2023-10-27T00:00:00"/>
    <x v="0"/>
    <s v="Medicine café (meal deal)"/>
    <n v="6.2"/>
  </r>
  <r>
    <d v="2023-10-27T00:00:00"/>
    <x v="0"/>
    <s v="CK SPAS LTD"/>
    <n v="14.4"/>
  </r>
  <r>
    <d v="2023-10-28T00:00:00"/>
    <x v="0"/>
    <s v="Patatas bravas"/>
    <n v="5.49"/>
  </r>
  <r>
    <d v="2023-10-28T00:00:00"/>
    <x v="0"/>
    <s v="White wine"/>
    <n v="4.1500000000000004"/>
  </r>
  <r>
    <d v="2023-10-28T00:00:00"/>
    <x v="0"/>
    <s v="2 x yogurt"/>
    <n v="1.9"/>
  </r>
  <r>
    <d v="2023-10-28T00:00:00"/>
    <x v="0"/>
    <s v="Combini"/>
    <n v="12.24"/>
  </r>
  <r>
    <d v="2023-10-29T00:00:00"/>
    <x v="0"/>
    <s v="Starbucks coffee"/>
    <n v="2.6"/>
  </r>
  <r>
    <d v="2023-10-29T00:00:00"/>
    <x v="0"/>
    <s v="Houmous"/>
    <n v="1.25"/>
  </r>
  <r>
    <d v="2023-10-29T00:00:00"/>
    <x v="0"/>
    <s v="Sandwich"/>
    <n v="2.85"/>
  </r>
  <r>
    <d v="2023-10-29T00:00:00"/>
    <x v="0"/>
    <s v="Meal deal"/>
    <n v="-3.3"/>
  </r>
  <r>
    <d v="2023-10-29T00:00:00"/>
    <x v="0"/>
    <s v="Blueberries"/>
    <n v="4.4000000000000004"/>
  </r>
  <r>
    <d v="2023-10-30T00:00:00"/>
    <x v="0"/>
    <s v="Greek yogurt"/>
    <n v="1.25"/>
  </r>
  <r>
    <d v="2023-10-30T00:00:00"/>
    <x v="0"/>
    <s v="Orange juice"/>
    <n v="1.35"/>
  </r>
  <r>
    <d v="2023-10-30T00:00:00"/>
    <x v="0"/>
    <s v="Breaded cheese"/>
    <n v="2.4900000000000002"/>
  </r>
  <r>
    <d v="2023-10-30T00:00:00"/>
    <x v="0"/>
    <s v="Meatballs"/>
    <n v="4.49"/>
  </r>
  <r>
    <d v="2023-10-30T00:00:00"/>
    <x v="0"/>
    <s v="Laidlaw"/>
    <n v="-200"/>
  </r>
  <r>
    <d v="2023-10-31T00:00:00"/>
    <x v="0"/>
    <s v="Apple pot"/>
    <n v="1.25"/>
  </r>
  <r>
    <d v="2023-10-31T00:00:00"/>
    <x v="0"/>
    <s v="Sandwich"/>
    <n v="2.6"/>
  </r>
  <r>
    <d v="2023-10-31T00:00:00"/>
    <x v="0"/>
    <s v="Juice burst"/>
    <n v="1.7"/>
  </r>
  <r>
    <d v="2023-10-31T00:00:00"/>
    <x v="0"/>
    <s v="Meal deal "/>
    <n v="-2.15"/>
  </r>
  <r>
    <d v="2023-10-31T00:00:00"/>
    <x v="0"/>
    <s v="Orange juice"/>
    <n v="2.0499999999999998"/>
  </r>
  <r>
    <d v="2023-10-31T00:00:00"/>
    <x v="0"/>
    <s v="Apple pot"/>
    <n v="1.25"/>
  </r>
  <r>
    <d v="2023-10-31T00:00:00"/>
    <x v="0"/>
    <s v="Sandwich"/>
    <n v="2.6"/>
  </r>
  <r>
    <d v="2023-10-31T00:00:00"/>
    <x v="0"/>
    <s v="Meal deal "/>
    <n v="-2.5"/>
  </r>
  <r>
    <d v="2023-10-31T00:00:00"/>
    <x v="3"/>
    <s v="Spokescycles"/>
    <n v="42.48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d v="2023-06-01T00:00:00"/>
    <x v="0"/>
    <s v="EE"/>
    <n v="9"/>
  </r>
  <r>
    <d v="2023-06-02T00:00:00"/>
    <x v="1"/>
    <s v="Sandwich"/>
    <n v="1.99"/>
  </r>
  <r>
    <d v="2023-06-02T00:00:00"/>
    <x v="1"/>
    <s v="Toastie"/>
    <n v="1.89"/>
  </r>
  <r>
    <d v="2023-06-02T00:00:00"/>
    <x v="1"/>
    <s v="2 x beef tomato"/>
    <n v="0.79"/>
  </r>
  <r>
    <d v="2023-06-02T00:00:00"/>
    <x v="0"/>
    <s v="Handwash"/>
    <n v="1.1399999999999999"/>
  </r>
  <r>
    <d v="2023-06-04T00:00:00"/>
    <x v="1"/>
    <s v="Seeded bread"/>
    <n v="0.79"/>
  </r>
  <r>
    <d v="2023-06-04T00:00:00"/>
    <x v="1"/>
    <s v="2 x pain au chocolat"/>
    <n v="1.25"/>
  </r>
  <r>
    <d v="2023-06-04T00:00:00"/>
    <x v="1"/>
    <s v="Mixed grapes"/>
    <n v="1.89"/>
  </r>
  <r>
    <d v="2023-06-04T00:00:00"/>
    <x v="1"/>
    <s v="Broccoli"/>
    <n v="0.69"/>
  </r>
  <r>
    <d v="2023-06-04T00:00:00"/>
    <x v="1"/>
    <s v="Smoked bacon"/>
    <n v="1.85"/>
  </r>
  <r>
    <d v="2023-06-04T00:00:00"/>
    <x v="1"/>
    <s v="Limes"/>
    <n v="1.19"/>
  </r>
  <r>
    <d v="2023-06-05T00:00:00"/>
    <x v="0"/>
    <s v="Mail packaging"/>
    <n v="6.97"/>
  </r>
  <r>
    <d v="2023-06-05T00:00:00"/>
    <x v="1"/>
    <s v="Fanta 8 pack"/>
    <n v="3.49"/>
  </r>
  <r>
    <d v="2023-06-05T00:00:00"/>
    <x v="0"/>
    <s v="Mail"/>
    <n v="12.47"/>
  </r>
  <r>
    <d v="2023-06-05T00:00:00"/>
    <x v="2"/>
    <s v="NPH (ATSV)"/>
    <n v="9"/>
  </r>
  <r>
    <d v="2023-06-05T00:00:00"/>
    <x v="1"/>
    <s v="Popcorn"/>
    <n v="4"/>
  </r>
  <r>
    <d v="2023-06-05T00:00:00"/>
    <x v="1"/>
    <s v="2 x DBS"/>
    <n v="36"/>
  </r>
  <r>
    <d v="2023-06-06T00:00:00"/>
    <x v="1"/>
    <s v="Hummus chips"/>
    <n v="2.2000000000000002"/>
  </r>
  <r>
    <d v="2023-06-06T00:00:00"/>
    <x v="1"/>
    <s v="Marshmallows"/>
    <n v="1.25"/>
  </r>
  <r>
    <d v="2023-06-07T00:00:00"/>
    <x v="1"/>
    <s v="Combini"/>
    <n v="6.2"/>
  </r>
  <r>
    <d v="2023-06-08T00:00:00"/>
    <x v="1"/>
    <s v="Red onions"/>
    <n v="1.1000000000000001"/>
  </r>
  <r>
    <d v="2023-06-08T00:00:00"/>
    <x v="1"/>
    <s v="Brioche buns"/>
    <n v="1.1499999999999999"/>
  </r>
  <r>
    <d v="2023-06-08T00:00:00"/>
    <x v="1"/>
    <s v="Sandwich rolls"/>
    <n v="1.3"/>
  </r>
  <r>
    <d v="2023-06-08T00:00:00"/>
    <x v="1"/>
    <s v="Cinammon swirl"/>
    <n v="1.65"/>
  </r>
  <r>
    <d v="2023-06-08T00:00:00"/>
    <x v="1"/>
    <s v="14 pork sausages"/>
    <n v="5.15"/>
  </r>
  <r>
    <d v="2023-06-08T00:00:00"/>
    <x v="1"/>
    <s v="Discount"/>
    <n v="-0.43"/>
  </r>
  <r>
    <d v="2023-06-09T00:00:00"/>
    <x v="2"/>
    <s v="Minecraft"/>
    <n v="24.99"/>
  </r>
  <r>
    <d v="2023-06-10T00:00:00"/>
    <x v="1"/>
    <s v="Oppa"/>
    <n v="21"/>
  </r>
  <r>
    <d v="2023-06-10T00:00:00"/>
    <x v="0"/>
    <s v="Baby wipes"/>
    <n v="0.75"/>
  </r>
  <r>
    <d v="2023-06-10T00:00:00"/>
    <x v="1"/>
    <s v="Orange juice"/>
    <n v="2.0499999999999998"/>
  </r>
  <r>
    <d v="2023-06-10T00:00:00"/>
    <x v="1"/>
    <s v="Sandwich"/>
    <n v="2.6"/>
  </r>
  <r>
    <d v="2023-06-10T00:00:00"/>
    <x v="1"/>
    <s v="Chicken Satay"/>
    <n v="1.25"/>
  </r>
  <r>
    <d v="2023-06-10T00:00:00"/>
    <x v="1"/>
    <s v="Meal deal"/>
    <n v="-2.58"/>
  </r>
  <r>
    <d v="2023-06-11T00:00:00"/>
    <x v="1"/>
    <s v="Eggs"/>
    <n v="2.65"/>
  </r>
  <r>
    <d v="2023-06-11T00:00:00"/>
    <x v="1"/>
    <s v="Olive oil"/>
    <n v="4.8899999999999997"/>
  </r>
  <r>
    <d v="2023-06-11T00:00:00"/>
    <x v="1"/>
    <s v="2 x steak medallions"/>
    <n v="7.98"/>
  </r>
  <r>
    <d v="2023-06-11T00:00:00"/>
    <x v="1"/>
    <s v="Chipotle chicken"/>
    <n v="3.99"/>
  </r>
  <r>
    <d v="2023-06-11T00:00:00"/>
    <x v="1"/>
    <s v="Orange &amp; mango juice"/>
    <n v="1.49"/>
  </r>
  <r>
    <d v="2023-06-11T00:00:00"/>
    <x v="1"/>
    <s v="Ham"/>
    <n v="0.85"/>
  </r>
  <r>
    <d v="2023-06-11T00:00:00"/>
    <x v="1"/>
    <s v="Vegan cheese"/>
    <n v="1.99"/>
  </r>
  <r>
    <d v="2023-06-11T00:00:00"/>
    <x v="1"/>
    <s v="Ground coffee"/>
    <n v="1.89"/>
  </r>
  <r>
    <d v="2023-06-11T00:00:00"/>
    <x v="1"/>
    <s v="Cheetos multipack"/>
    <n v="1.49"/>
  </r>
  <r>
    <d v="2023-06-11T00:00:00"/>
    <x v="1"/>
    <s v="3 x red onions"/>
    <n v="0.95"/>
  </r>
  <r>
    <d v="2023-06-11T00:00:00"/>
    <x v="1"/>
    <s v="Greek yogurt"/>
    <n v="1.1499999999999999"/>
  </r>
  <r>
    <d v="2023-06-11T00:00:00"/>
    <x v="1"/>
    <s v="2 x single bites"/>
    <n v="1.5"/>
  </r>
  <r>
    <d v="2023-06-11T00:00:00"/>
    <x v="1"/>
    <s v="5 x baking potatoes"/>
    <n v="1.1499999999999999"/>
  </r>
  <r>
    <d v="2023-06-11T00:00:00"/>
    <x v="1"/>
    <s v="Red pepper"/>
    <n v="0.55000000000000004"/>
  </r>
  <r>
    <d v="2023-06-11T00:00:00"/>
    <x v="1"/>
    <s v="Chunky kitkat"/>
    <n v="1.5"/>
  </r>
  <r>
    <d v="2023-06-11T00:00:00"/>
    <x v="1"/>
    <s v="Kitkat 7 pk"/>
    <n v="1.35"/>
  </r>
  <r>
    <d v="2023-06-11T00:00:00"/>
    <x v="1"/>
    <s v="Tomatoes"/>
    <n v="0.69"/>
  </r>
  <r>
    <d v="2023-06-11T00:00:00"/>
    <x v="1"/>
    <s v="2 x granola"/>
    <n v="4.38"/>
  </r>
  <r>
    <d v="2023-06-12T00:00:00"/>
    <x v="1"/>
    <s v="Pot noodle"/>
    <n v="1.3"/>
  </r>
  <r>
    <d v="2023-06-12T00:00:00"/>
    <x v="1"/>
    <s v="Big pot noodle"/>
    <n v="1.45"/>
  </r>
  <r>
    <d v="2023-06-12T00:00:00"/>
    <x v="1"/>
    <s v="2 x vegan burgers"/>
    <n v="3.9"/>
  </r>
  <r>
    <d v="2023-06-12T00:00:00"/>
    <x v="1"/>
    <s v="Tomatoes"/>
    <n v="0.9"/>
  </r>
  <r>
    <d v="2023-06-12T00:00:00"/>
    <x v="3"/>
    <s v="Wikipedia"/>
    <n v="2"/>
  </r>
  <r>
    <d v="2023-06-12T00:00:00"/>
    <x v="1"/>
    <s v="Med café (meal deal)"/>
    <n v="1.75"/>
  </r>
  <r>
    <d v="2023-06-14T00:00:00"/>
    <x v="1"/>
    <s v="Greek yogurt"/>
    <n v="0.85"/>
  </r>
  <r>
    <d v="2023-06-14T00:00:00"/>
    <x v="1"/>
    <s v="Baking paper"/>
    <n v="1.0900000000000001"/>
  </r>
  <r>
    <d v="2023-06-16T00:00:00"/>
    <x v="1"/>
    <s v="Mozza"/>
    <n v="11.25"/>
  </r>
  <r>
    <d v="2023-06-18T00:00:00"/>
    <x v="1"/>
    <s v="Claws/puffs"/>
    <n v="1.29"/>
  </r>
  <r>
    <d v="2023-06-18T00:00:00"/>
    <x v="1"/>
    <s v="Granola protein"/>
    <n v="2.19"/>
  </r>
  <r>
    <d v="2023-06-18T00:00:00"/>
    <x v="1"/>
    <s v="Choc chip cookies"/>
    <n v="0.53"/>
  </r>
  <r>
    <d v="2023-06-19T00:00:00"/>
    <x v="1"/>
    <s v="Pizza"/>
    <n v="4.99"/>
  </r>
  <r>
    <d v="2023-06-19T00:00:00"/>
    <x v="1"/>
    <s v="Beef steaks"/>
    <n v="3.99"/>
  </r>
  <r>
    <d v="2023-06-20T00:00:00"/>
    <x v="1"/>
    <s v="Med café (lunch)"/>
    <n v="6.95"/>
  </r>
  <r>
    <d v="2023-06-20T00:00:00"/>
    <x v="1"/>
    <s v="Tesco meal deal"/>
    <n v="3.4"/>
  </r>
  <r>
    <d v="2023-06-20T00:00:00"/>
    <x v="1"/>
    <s v="Aldi"/>
    <n v="18.12"/>
  </r>
  <r>
    <d v="2023-06-20T00:00:00"/>
    <x v="3"/>
    <s v="Amazon (boots + net + water bottle)"/>
    <n v="37.17"/>
  </r>
  <r>
    <d v="2023-06-20T00:00:00"/>
    <x v="3"/>
    <s v="Amazon prime"/>
    <n v="0.49"/>
  </r>
  <r>
    <d v="2023-06-20T00:00:00"/>
    <x v="1"/>
    <s v="Mozza (Josh)"/>
    <n v="11.25"/>
  </r>
  <r>
    <d v="2023-06-20T00:00:00"/>
    <x v="4"/>
    <s v="Train to Edi"/>
    <n v="13.14"/>
  </r>
  <r>
    <d v="2023-06-20T00:00:00"/>
    <x v="2"/>
    <s v="Ticket to Gradball (Edith)"/>
    <n v="15"/>
  </r>
  <r>
    <d v="2023-06-20T00:00:00"/>
    <x v="1"/>
    <s v="Bubble tea in Edi"/>
    <n v="5.4"/>
  </r>
  <r>
    <d v="2023-06-21T00:00:00"/>
    <x v="1"/>
    <s v="Tanon"/>
    <n v="24.9"/>
  </r>
  <r>
    <d v="2023-06-21T00:00:00"/>
    <x v="3"/>
    <s v="Guardian"/>
    <n v="3"/>
  </r>
  <r>
    <d v="2023-06-21T00:00:00"/>
    <x v="4"/>
    <s v="Train to Edi"/>
    <n v="12.65"/>
  </r>
  <r>
    <d v="2023-06-22T00:00:00"/>
    <x v="4"/>
    <s v="Train to Edi"/>
    <n v="12.65"/>
  </r>
  <r>
    <d v="2023-06-22T00:00:00"/>
    <x v="1"/>
    <s v="Cash"/>
    <n v="20"/>
  </r>
  <r>
    <d v="2023-06-22T00:00:00"/>
    <x v="1"/>
    <s v="Diet zero coke"/>
    <n v="1.85"/>
  </r>
  <r>
    <d v="2023-06-22T00:00:00"/>
    <x v="1"/>
    <s v="Pesto"/>
    <n v="0.99"/>
  </r>
  <r>
    <d v="2023-06-22T00:00:00"/>
    <x v="1"/>
    <s v="Greek yogurt"/>
    <n v="0.89"/>
  </r>
  <r>
    <d v="2023-06-22T00:00:00"/>
    <x v="1"/>
    <s v="Physics cafe (combini)"/>
    <n v="6.2"/>
  </r>
  <r>
    <d v="2023-06-22T00:00:00"/>
    <x v="1"/>
    <s v="Aldi "/>
    <n v="3.73"/>
  </r>
  <r>
    <d v="2023-06-23T00:00:00"/>
    <x v="3"/>
    <s v="Amazon (prime cancel)"/>
    <n v="-0.25"/>
  </r>
  <r>
    <d v="2023-06-24T00:00:00"/>
    <x v="1"/>
    <s v="Pijamas"/>
    <n v="19"/>
  </r>
  <r>
    <d v="2023-06-24T00:00:00"/>
    <x v="1"/>
    <s v="Boba tea"/>
    <n v="6.2"/>
  </r>
  <r>
    <d v="2023-06-24T00:00:00"/>
    <x v="1"/>
    <s v="Boots meal"/>
    <n v="5.5"/>
  </r>
  <r>
    <d v="2023-06-24T00:00:00"/>
    <x v="1"/>
    <s v="Chicken wrap"/>
    <n v="2.95"/>
  </r>
  <r>
    <d v="2023-06-24T00:00:00"/>
    <x v="1"/>
    <s v="Nikko (food)"/>
    <n v="29.68"/>
  </r>
  <r>
    <d v="2023-06-24T00:00:00"/>
    <x v="3"/>
    <s v="Cash"/>
    <n v="20"/>
  </r>
  <r>
    <d v="2023-06-26T00:00:00"/>
    <x v="1"/>
    <s v="Nikko (food)"/>
    <n v="29.68"/>
  </r>
  <r>
    <d v="2023-06-26T00:00:00"/>
    <x v="1"/>
    <s v="Tesco clubcard"/>
    <n v="7.99"/>
  </r>
  <r>
    <d v="2023-06-26T00:00:00"/>
    <x v="1"/>
    <s v="Wagamama"/>
    <n v="14"/>
  </r>
  <r>
    <d v="2023-06-26T00:00:00"/>
    <x v="0"/>
    <s v="Heal physiotherapy"/>
    <n v="70"/>
  </r>
  <r>
    <d v="2023-06-27T00:00:00"/>
    <x v="4"/>
    <s v="Bus day pass + earlier mistake"/>
    <n v="8.1999999999999993"/>
  </r>
  <r>
    <d v="2023-06-27T00:00:00"/>
    <x v="4"/>
    <s v="Bus"/>
    <n v="1.8"/>
  </r>
  <r>
    <d v="2023-06-27T00:00:00"/>
    <x v="1"/>
    <s v="Vida (with Leena)"/>
    <n v="24.85"/>
  </r>
  <r>
    <d v="2023-06-28T00:00:00"/>
    <x v="1"/>
    <s v="Fresh orange juice"/>
    <n v="2.25"/>
  </r>
  <r>
    <d v="2023-06-28T00:00:00"/>
    <x v="1"/>
    <s v="Watermelon"/>
    <n v="1.25"/>
  </r>
  <r>
    <d v="2023-06-28T00:00:00"/>
    <x v="1"/>
    <s v="Sandwich "/>
    <n v="2.95"/>
  </r>
  <r>
    <d v="2023-06-28T00:00:00"/>
    <x v="1"/>
    <s v="Meal deal"/>
    <n v="-2.95"/>
  </r>
  <r>
    <d v="2023-06-28T00:00:00"/>
    <x v="4"/>
    <s v="Bus day pass"/>
    <n v="3"/>
  </r>
  <r>
    <d v="2023-06-28T00:00:00"/>
    <x v="0"/>
    <s v="EE"/>
    <n v="9"/>
  </r>
  <r>
    <d v="2023-06-28T00:00:00"/>
    <x v="2"/>
    <s v="National Justice museum"/>
    <n v="15.4"/>
  </r>
  <r>
    <d v="2023-06-29T00:00:00"/>
    <x v="0"/>
    <s v="Plasters"/>
    <n v="1.4"/>
  </r>
  <r>
    <d v="2023-06-29T00:00:00"/>
    <x v="0"/>
    <s v="Multivitamin "/>
    <n v="6.5"/>
  </r>
  <r>
    <d v="2023-06-29T00:00:00"/>
    <x v="0"/>
    <s v="Sun screen"/>
    <n v="7"/>
  </r>
  <r>
    <d v="2023-06-29T00:00:00"/>
    <x v="0"/>
    <s v="Body wash"/>
    <n v="3.2"/>
  </r>
  <r>
    <d v="2023-06-29T00:00:00"/>
    <x v="1"/>
    <s v="Sri Lankan restaurant "/>
    <n v="19.350000000000001"/>
  </r>
  <r>
    <d v="2023-06-29T00:00:00"/>
    <x v="4"/>
    <s v="Bus day pass"/>
    <n v="3"/>
  </r>
  <r>
    <d v="2023-06-29T00:00:00"/>
    <x v="1"/>
    <s v="Sainsbury's meal deal "/>
    <n v="3.5"/>
  </r>
  <r>
    <d v="2023-06-29T00:00:00"/>
    <x v="2"/>
    <s v="Industrial museum"/>
    <n v="3"/>
  </r>
  <r>
    <d v="2023-06-30T00:00:00"/>
    <x v="0"/>
    <s v="Holland &amp; Barret (face products)"/>
    <n v="10.1"/>
  </r>
  <r>
    <d v="2023-06-30T00:00:00"/>
    <x v="0"/>
    <s v="BHF (shoes, trousers and T shirt)"/>
    <n v="28.8"/>
  </r>
  <r>
    <d v="2023-06-30T00:00:00"/>
    <x v="0"/>
    <s v="2x repellent"/>
    <n v="14.98"/>
  </r>
  <r>
    <d v="2023-06-30T00:00:00"/>
    <x v="0"/>
    <s v="2x feet scrub"/>
    <n v="5.98"/>
  </r>
  <r>
    <d v="2023-06-30T00:00:00"/>
    <x v="1"/>
    <s v="Meds (itch relief, congestion, diarrhoea, hydration)"/>
    <n v="12.45"/>
  </r>
  <r>
    <d v="2023-06-30T00:00:00"/>
    <x v="4"/>
    <s v="Bus day pass"/>
    <n v="3"/>
  </r>
  <r>
    <d v="2023-06-30T00:00:00"/>
    <x v="1"/>
    <s v="Fat hippo burgers"/>
    <n v="16.899999999999999"/>
  </r>
  <r>
    <d v="2023-06-30T00:00:00"/>
    <x v="3"/>
    <s v="Cash"/>
    <n v="200"/>
  </r>
  <r>
    <d v="2023-06-30T00:00:00"/>
    <x v="2"/>
    <s v="Castle"/>
    <n v="12"/>
  </r>
  <r>
    <d v="2023-06-30T00:00:00"/>
    <x v="4"/>
    <s v="Night bus"/>
    <n v="2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d v="2023-07-01T00:00:00"/>
    <x v="0"/>
    <s v="Pasta"/>
    <n v="1.65"/>
  </r>
  <r>
    <d v="2023-07-01T00:00:00"/>
    <x v="0"/>
    <s v="2x after eight chocolates"/>
    <n v="8"/>
  </r>
  <r>
    <d v="2023-07-01T00:00:00"/>
    <x v="0"/>
    <s v="Sandwich"/>
    <n v="2.6"/>
  </r>
  <r>
    <d v="2023-07-01T00:00:00"/>
    <x v="0"/>
    <s v="Orange juice"/>
    <n v="2.0499999999999998"/>
  </r>
  <r>
    <d v="2023-07-01T00:00:00"/>
    <x v="0"/>
    <s v="Egg"/>
    <n v="1.25"/>
  </r>
  <r>
    <d v="2023-07-01T00:00:00"/>
    <x v="0"/>
    <s v="Meal deal"/>
    <n v="-2.5"/>
  </r>
  <r>
    <d v="2023-07-01T00:00:00"/>
    <x v="0"/>
    <s v="6x Indo Mie"/>
    <n v="6.6"/>
  </r>
  <r>
    <d v="2023-07-01T00:00:00"/>
    <x v="0"/>
    <s v="Bus day pass"/>
    <n v="3"/>
  </r>
  <r>
    <d v="2023-07-01T00:00:00"/>
    <x v="1"/>
    <s v="Wollaton duck food"/>
    <n v="1"/>
  </r>
  <r>
    <d v="2023-07-02T00:00:00"/>
    <x v="2"/>
    <s v="Transport in London"/>
    <n v="40.700000000000003"/>
  </r>
  <r>
    <d v="2023-07-02T00:00:00"/>
    <x v="0"/>
    <s v="Costcutter (food for week in London: pasta, tuna, eggs, tomatoes, yogurt)"/>
    <n v="18.25"/>
  </r>
  <r>
    <d v="2023-07-02T00:00:00"/>
    <x v="2"/>
    <s v="Uber (morning and night)"/>
    <n v="20.62"/>
  </r>
  <r>
    <d v="2023-07-03T00:00:00"/>
    <x v="3"/>
    <s v="Charity shop clothes"/>
    <n v="15.5"/>
  </r>
  <r>
    <d v="2023-07-03T00:00:00"/>
    <x v="1"/>
    <s v="Smuggler's cove room booking"/>
    <n v="7.97"/>
  </r>
  <r>
    <d v="2023-07-03T00:00:00"/>
    <x v="4"/>
    <s v="Work gloves"/>
    <n v="1.79"/>
  </r>
  <r>
    <d v="2023-07-04T00:00:00"/>
    <x v="0"/>
    <s v="Marathon Ethiopian restaurant (Alex)"/>
    <n v="23.02"/>
  </r>
  <r>
    <d v="2023-07-05T00:00:00"/>
    <x v="0"/>
    <s v="Tierra Peru"/>
    <n v="39.82"/>
  </r>
  <r>
    <d v="2023-07-05T00:00:00"/>
    <x v="2"/>
    <s v="Southern Rail"/>
    <n v="5"/>
  </r>
  <r>
    <d v="2023-07-05T00:00:00"/>
    <x v="4"/>
    <s v="EE"/>
    <n v="9"/>
  </r>
  <r>
    <d v="2023-07-06T00:00:00"/>
    <x v="4"/>
    <s v="Elastic glue"/>
    <n v="1.5"/>
  </r>
  <r>
    <d v="2023-07-06T00:00:00"/>
    <x v="0"/>
    <s v="Ferrero Rocher"/>
    <n v="3"/>
  </r>
  <r>
    <d v="2023-07-06T00:00:00"/>
    <x v="0"/>
    <s v="2x chunky KitKat "/>
    <n v="2.5"/>
  </r>
  <r>
    <d v="2023-07-06T00:00:00"/>
    <x v="0"/>
    <s v="Orange juice"/>
    <n v="3.5"/>
  </r>
  <r>
    <d v="2023-07-06T00:00:00"/>
    <x v="0"/>
    <s v="Food in Camden"/>
    <n v="12"/>
  </r>
  <r>
    <d v="2023-07-06T00:00:00"/>
    <x v="0"/>
    <s v="Camden socks"/>
    <n v="12"/>
  </r>
  <r>
    <d v="2023-07-06T00:00:00"/>
    <x v="0"/>
    <s v="Drinks Camden "/>
    <n v="9"/>
  </r>
  <r>
    <d v="2023-07-06T00:00:00"/>
    <x v="3"/>
    <s v="Cash"/>
    <n v="200"/>
  </r>
  <r>
    <d v="2023-07-07T00:00:00"/>
    <x v="4"/>
    <s v="Green Light Pharma (tape)"/>
    <n v="2.1"/>
  </r>
  <r>
    <d v="2023-07-07T00:00:00"/>
    <x v="4"/>
    <s v="Print"/>
    <n v="3.15"/>
  </r>
  <r>
    <d v="2023-07-07T00:00:00"/>
    <x v="4"/>
    <s v="Day Lewis Chemist (repellent and stuff)"/>
    <n v="17.579999999999998"/>
  </r>
  <r>
    <d v="2023-07-11T00:00:00"/>
    <x v="3"/>
    <s v="Wikipedia"/>
    <n v="2"/>
  </r>
  <r>
    <d v="2023-07-13T00:00:00"/>
    <x v="1"/>
    <s v="Spotify"/>
    <n v="9.99"/>
  </r>
  <r>
    <d v="2023-07-17T00:00:00"/>
    <x v="5"/>
    <s v="Rent + utilities (summative)"/>
    <n v="1299"/>
  </r>
  <r>
    <d v="2023-07-21T00:00:00"/>
    <x v="3"/>
    <s v="Guardian"/>
    <n v="3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d v="2023-08-01T00:00:00"/>
    <x v="0"/>
    <s v="Tuition"/>
    <n v="5977.5"/>
  </r>
  <r>
    <d v="2023-08-10T00:00:00"/>
    <x v="1"/>
    <s v="Wikipedia"/>
    <n v="2"/>
  </r>
  <r>
    <d v="2023-08-14T00:00:00"/>
    <x v="2"/>
    <s v="Spotify"/>
    <n v="9.99"/>
  </r>
  <r>
    <d v="2023-08-15T00:00:00"/>
    <x v="3"/>
    <s v="Rent"/>
    <n v="450"/>
  </r>
  <r>
    <d v="2023-08-19T00:00:00"/>
    <x v="1"/>
    <s v="Cash out Sigatoka"/>
    <n v="59.52"/>
  </r>
  <r>
    <d v="2023-08-19T00:00:00"/>
    <x v="4"/>
    <s v="Megabus (to Edinburgh)"/>
    <n v="16.989999999999998"/>
  </r>
  <r>
    <d v="2023-08-21T00:00:00"/>
    <x v="1"/>
    <s v="Guardian"/>
    <n v="3"/>
  </r>
  <r>
    <d v="2023-08-21T00:00:00"/>
    <x v="1"/>
    <s v="Cash out Singapore"/>
    <n v="59.91"/>
  </r>
  <r>
    <d v="2023-08-21T00:00:00"/>
    <x v="5"/>
    <s v="Spago"/>
    <n v="32.68"/>
  </r>
  <r>
    <d v="2023-08-22T00:00:00"/>
    <x v="1"/>
    <s v="Cash out Istanbul"/>
    <n v="65.680000000000007"/>
  </r>
  <r>
    <d v="2023-08-22T00:00:00"/>
    <x v="4"/>
    <s v="Istanbulkart"/>
    <n v="9.4600000000000009"/>
  </r>
  <r>
    <d v="2023-08-22T00:00:00"/>
    <x v="1"/>
    <s v="Bazaar stuff"/>
    <n v="15.1"/>
  </r>
  <r>
    <d v="2023-08-23T00:00:00"/>
    <x v="6"/>
    <s v="EE"/>
    <n v="13.5"/>
  </r>
  <r>
    <d v="2023-08-23T00:00:00"/>
    <x v="2"/>
    <s v="Oppenheimer IMAX"/>
    <n v="19.5"/>
  </r>
  <r>
    <d v="2023-08-23T00:00:00"/>
    <x v="5"/>
    <s v="Korean chicken"/>
    <n v="3.75"/>
  </r>
  <r>
    <d v="2023-08-23T00:00:00"/>
    <x v="5"/>
    <s v="Orange juice"/>
    <n v="1.45"/>
  </r>
  <r>
    <d v="2023-08-23T00:00:00"/>
    <x v="4"/>
    <s v="Transport for London"/>
    <n v="8.1"/>
  </r>
  <r>
    <d v="2023-08-23T00:00:00"/>
    <x v="5"/>
    <s v="Cash"/>
    <n v="100"/>
  </r>
  <r>
    <d v="2023-08-24T00:00:00"/>
    <x v="5"/>
    <s v="Pizza pollo ad astra"/>
    <n v="3.25"/>
  </r>
  <r>
    <d v="2023-08-24T00:00:00"/>
    <x v="5"/>
    <s v="5 x bananas"/>
    <n v="1.35"/>
  </r>
  <r>
    <d v="2023-08-24T00:00:00"/>
    <x v="5"/>
    <s v="Blueberry yogurt"/>
    <n v="2.35"/>
  </r>
  <r>
    <d v="2023-08-24T00:00:00"/>
    <x v="5"/>
    <s v="Muesli"/>
    <n v="2.5"/>
  </r>
  <r>
    <d v="2023-08-24T00:00:00"/>
    <x v="5"/>
    <s v="Thai square"/>
    <n v="23.03"/>
  </r>
  <r>
    <d v="2023-08-24T00:00:00"/>
    <x v="2"/>
    <s v="Barbie"/>
    <n v="17.98"/>
  </r>
  <r>
    <d v="2023-08-24T00:00:00"/>
    <x v="4"/>
    <s v="Transport for London"/>
    <n v="7.6"/>
  </r>
  <r>
    <d v="2023-08-24T00:00:00"/>
    <x v="4"/>
    <s v="Bus"/>
    <n v="2.69"/>
  </r>
  <r>
    <d v="2023-08-25T00:00:00"/>
    <x v="5"/>
    <s v="Lasagna"/>
    <n v="4.25"/>
  </r>
  <r>
    <d v="2023-08-25T00:00:00"/>
    <x v="5"/>
    <s v="Eggs"/>
    <n v="3.3"/>
  </r>
  <r>
    <d v="2023-08-25T00:00:00"/>
    <x v="4"/>
    <s v="Transport for London"/>
    <n v="6.2"/>
  </r>
  <r>
    <d v="2023-08-25T00:00:00"/>
    <x v="4"/>
    <s v="Transport for London"/>
    <n v="10.95"/>
  </r>
  <r>
    <d v="2023-08-25T00:00:00"/>
    <x v="5"/>
    <s v="Shreyas"/>
    <n v="-22.98"/>
  </r>
  <r>
    <d v="2023-08-25T00:00:00"/>
    <x v="5"/>
    <s v="Food at Borough Market"/>
    <n v="16"/>
  </r>
  <r>
    <d v="2023-08-26T00:00:00"/>
    <x v="5"/>
    <s v="Ham and cheddar sandwich"/>
    <n v="2.75"/>
  </r>
  <r>
    <d v="2023-08-26T00:00:00"/>
    <x v="4"/>
    <s v="Transport for London"/>
    <n v="5.6"/>
  </r>
  <r>
    <d v="2023-08-26T00:00:00"/>
    <x v="5"/>
    <s v="Yasmin Persian restaurant"/>
    <n v="38.950000000000003"/>
  </r>
  <r>
    <d v="2023-08-27T00:00:00"/>
    <x v="5"/>
    <s v="Vanilla yogurt"/>
    <n v="2.09"/>
  </r>
  <r>
    <d v="2023-08-27T00:00:00"/>
    <x v="5"/>
    <s v="Brazilian restaurant (with Santi and Yasmin)"/>
    <n v="38.94"/>
  </r>
  <r>
    <d v="2023-08-27T00:00:00"/>
    <x v="4"/>
    <s v="Transport for London"/>
    <n v="5.6"/>
  </r>
  <r>
    <d v="2023-08-27T00:00:00"/>
    <x v="1"/>
    <s v="Amazon Prime"/>
    <n v="4.49"/>
  </r>
  <r>
    <d v="2023-08-27T00:00:00"/>
    <x v="1"/>
    <s v="Gemma gift"/>
    <n v="14"/>
  </r>
  <r>
    <d v="2023-08-28T00:00:00"/>
    <x v="5"/>
    <s v="Orange juice"/>
    <n v="2"/>
  </r>
  <r>
    <d v="2023-08-28T00:00:00"/>
    <x v="5"/>
    <s v="Multivitamin juice"/>
    <n v="2"/>
  </r>
  <r>
    <d v="2023-08-28T00:00:00"/>
    <x v="5"/>
    <s v="Egg"/>
    <n v="1.3"/>
  </r>
  <r>
    <d v="2023-08-28T00:00:00"/>
    <x v="5"/>
    <s v="Fruit box"/>
    <n v="1.35"/>
  </r>
  <r>
    <d v="2023-08-28T00:00:00"/>
    <x v="5"/>
    <s v="Cheddar and ham sandwich"/>
    <n v="2.75"/>
  </r>
  <r>
    <d v="2023-08-28T00:00:00"/>
    <x v="5"/>
    <s v="Chicken and bacon sandwich"/>
    <n v="2.75"/>
  </r>
  <r>
    <d v="2023-08-28T00:00:00"/>
    <x v="5"/>
    <s v="2 x meal deal"/>
    <n v="-5.15"/>
  </r>
  <r>
    <d v="2023-08-28T00:00:00"/>
    <x v="5"/>
    <s v="Sweet chili chicken + rice"/>
    <n v="4.75"/>
  </r>
  <r>
    <d v="2023-08-28T00:00:00"/>
    <x v="5"/>
    <s v="Kebab shop near Yasmin's"/>
    <n v="8.9700000000000006"/>
  </r>
  <r>
    <d v="2023-08-28T00:00:00"/>
    <x v="4"/>
    <s v="Transport for London"/>
    <n v="8.1"/>
  </r>
  <r>
    <d v="2023-08-28T00:00:00"/>
    <x v="4"/>
    <s v="Megabus"/>
    <n v="1"/>
  </r>
  <r>
    <d v="2023-08-28T00:00:00"/>
    <x v="4"/>
    <s v="Transport for London"/>
    <n v="5.6"/>
  </r>
  <r>
    <d v="2023-08-29T00:00:00"/>
    <x v="5"/>
    <s v="German Doner Kebab (Waverley)"/>
    <n v="7.49"/>
  </r>
  <r>
    <d v="2023-08-29T00:00:00"/>
    <x v="4"/>
    <s v="Train to Leuchars"/>
    <n v="5.85"/>
  </r>
  <r>
    <d v="2023-08-29T00:00:00"/>
    <x v="4"/>
    <s v="Bus to St Andrews"/>
    <n v="3.5"/>
  </r>
  <r>
    <d v="2023-08-29T00:00:00"/>
    <x v="6"/>
    <s v="Yasmin MacBook"/>
    <n v="110"/>
  </r>
  <r>
    <d v="2023-08-29T00:00:00"/>
    <x v="4"/>
    <s v="Transport for London"/>
    <n v="5.15"/>
  </r>
  <r>
    <d v="2023-08-30T00:00:00"/>
    <x v="1"/>
    <s v="Rainbow gift bag"/>
    <n v="2.25"/>
  </r>
  <r>
    <d v="2023-08-30T00:00:00"/>
    <x v="7"/>
    <s v="Wine"/>
    <n v="8.5"/>
  </r>
  <r>
    <d v="2023-08-31T00:00:00"/>
    <x v="5"/>
    <s v="Vanilla yogurt"/>
    <n v="2.25"/>
  </r>
  <r>
    <d v="2023-08-31T00:00:00"/>
    <x v="5"/>
    <s v="Honey yogurt"/>
    <n v="1.45"/>
  </r>
  <r>
    <d v="2023-08-31T00:00:00"/>
    <x v="5"/>
    <s v="Crunchy nut granola"/>
    <n v="3"/>
  </r>
  <r>
    <d v="2023-08-31T00:00:00"/>
    <x v="5"/>
    <s v="2 x eggs"/>
    <n v="3.3"/>
  </r>
  <r>
    <d v="2023-08-31T00:00:00"/>
    <x v="5"/>
    <s v="Basmati rice"/>
    <n v="1.85"/>
  </r>
  <r>
    <d v="2023-08-31T00:00:00"/>
    <x v="5"/>
    <s v="2 x tomatoes"/>
    <n v="1.1399999999999999"/>
  </r>
  <r>
    <d v="2023-08-31T00:00:00"/>
    <x v="5"/>
    <s v="Red onions"/>
    <n v="0.95"/>
  </r>
  <r>
    <d v="2023-08-31T00:00:00"/>
    <x v="5"/>
    <s v="Minced beef"/>
    <n v="4.99"/>
  </r>
  <r>
    <d v="2023-08-31T00:00:00"/>
    <x v="5"/>
    <s v="Apple &amp; strawberry"/>
    <n v="1.25"/>
  </r>
  <r>
    <d v="2023-08-31T00:00:00"/>
    <x v="5"/>
    <s v="Sandwich"/>
    <n v="2.6"/>
  </r>
  <r>
    <d v="2023-08-31T00:00:00"/>
    <x v="5"/>
    <s v="Orange juice"/>
    <n v="2.0499999999999998"/>
  </r>
  <r>
    <d v="2023-08-31T00:00:00"/>
    <x v="5"/>
    <s v="Pasta salad"/>
    <n v="2.75"/>
  </r>
  <r>
    <d v="2023-08-31T00:00:00"/>
    <x v="5"/>
    <s v="Meal deal"/>
    <n v="-2.15"/>
  </r>
  <r>
    <d v="2023-08-31T00:00:00"/>
    <x v="5"/>
    <s v="Shreyas"/>
    <n v="-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d v="2023-05-01T00:00:00"/>
    <x v="0"/>
    <s v="EE"/>
    <n v="9"/>
  </r>
  <r>
    <d v="2023-05-02T00:00:00"/>
    <x v="1"/>
    <s v="Oriental House"/>
    <n v="25.8"/>
  </r>
  <r>
    <d v="2023-05-02T00:00:00"/>
    <x v="1"/>
    <s v="Oat milk"/>
    <n v="1.0900000000000001"/>
  </r>
  <r>
    <d v="2023-05-02T00:00:00"/>
    <x v="1"/>
    <s v="Rosemary mixed spices"/>
    <n v="0.55000000000000004"/>
  </r>
  <r>
    <d v="2023-05-02T00:00:00"/>
    <x v="1"/>
    <s v="Boneless ribs"/>
    <n v="3.69"/>
  </r>
  <r>
    <d v="2023-05-02T00:00:00"/>
    <x v="1"/>
    <s v="Raspberries"/>
    <n v="1.89"/>
  </r>
  <r>
    <d v="2023-05-02T00:00:00"/>
    <x v="1"/>
    <s v="Blueberries"/>
    <n v="2.99"/>
  </r>
  <r>
    <d v="2023-05-02T00:00:00"/>
    <x v="1"/>
    <s v="Beef steaks"/>
    <n v="3.99"/>
  </r>
  <r>
    <d v="2023-05-02T00:00:00"/>
    <x v="1"/>
    <s v="Nando's"/>
    <n v="12.75"/>
  </r>
  <r>
    <d v="2023-05-03T00:00:00"/>
    <x v="1"/>
    <s v="Orange juice"/>
    <n v="1.5"/>
  </r>
  <r>
    <d v="2023-05-03T00:00:00"/>
    <x v="1"/>
    <s v="Egg"/>
    <n v="1.25"/>
  </r>
  <r>
    <d v="2023-05-03T00:00:00"/>
    <x v="1"/>
    <s v="Chicken &amp; sweet pepper poke"/>
    <n v="4.75"/>
  </r>
  <r>
    <d v="2023-05-03T00:00:00"/>
    <x v="1"/>
    <s v="Meal deal"/>
    <n v="-2.5"/>
  </r>
  <r>
    <d v="2023-05-04T00:00:00"/>
    <x v="1"/>
    <s v="Strawberries"/>
    <n v="2.2999999999999998"/>
  </r>
  <r>
    <d v="2023-05-04T00:00:00"/>
    <x v="1"/>
    <s v="Sandwich"/>
    <n v="2.8"/>
  </r>
  <r>
    <d v="2023-05-04T00:00:00"/>
    <x v="1"/>
    <s v="Oat based vanilla macchiato"/>
    <n v="2.1"/>
  </r>
  <r>
    <d v="2023-05-04T00:00:00"/>
    <x v="1"/>
    <s v="Sausages and ketchup"/>
    <n v="1.25"/>
  </r>
  <r>
    <d v="2023-05-04T00:00:00"/>
    <x v="1"/>
    <s v="Meal deal"/>
    <n v="-2.75"/>
  </r>
  <r>
    <d v="2023-05-04T00:00:00"/>
    <x v="1"/>
    <s v="The Rule wings"/>
    <n v="7.75"/>
  </r>
  <r>
    <d v="2023-05-05T00:00:00"/>
    <x v="1"/>
    <s v="Brewdog"/>
    <n v="28.2"/>
  </r>
  <r>
    <d v="2023-05-05T00:00:00"/>
    <x v="2"/>
    <s v="Cider six pack"/>
    <n v="3.59"/>
  </r>
  <r>
    <d v="2023-05-05T00:00:00"/>
    <x v="2"/>
    <s v="Vodka medium"/>
    <n v="13.13"/>
  </r>
  <r>
    <d v="2023-05-05T00:00:00"/>
    <x v="1"/>
    <s v="Patatas bravas"/>
    <n v="5.49"/>
  </r>
  <r>
    <d v="2023-05-05T00:00:00"/>
    <x v="1"/>
    <s v="Orange juice"/>
    <n v="1.49"/>
  </r>
  <r>
    <d v="2023-05-05T00:00:00"/>
    <x v="1"/>
    <s v="Coconut milk"/>
    <n v="0.99"/>
  </r>
  <r>
    <d v="2023-05-05T00:00:00"/>
    <x v="1"/>
    <s v="Spaghetti"/>
    <n v="0.79"/>
  </r>
  <r>
    <d v="2023-05-05T00:00:00"/>
    <x v="1"/>
    <s v="Tomatoes"/>
    <n v="1.89"/>
  </r>
  <r>
    <d v="2023-05-05T00:00:00"/>
    <x v="1"/>
    <s v="Onions"/>
    <n v="1.49"/>
  </r>
  <r>
    <d v="2023-05-06T00:00:00"/>
    <x v="3"/>
    <s v="Opodo prime subscription"/>
    <n v="59.99"/>
  </r>
  <r>
    <d v="2023-05-06T00:00:00"/>
    <x v="1"/>
    <s v="Boba time"/>
    <n v="19.2"/>
  </r>
  <r>
    <d v="2023-05-07T00:00:00"/>
    <x v="2"/>
    <s v="Captain Morgan"/>
    <n v="24"/>
  </r>
  <r>
    <d v="2023-05-07T00:00:00"/>
    <x v="0"/>
    <s v="Cling film"/>
    <n v="2.9"/>
  </r>
  <r>
    <d v="2023-05-07T00:00:00"/>
    <x v="4"/>
    <s v="Birthday badge"/>
    <n v="1.6"/>
  </r>
  <r>
    <d v="2023-05-07T00:00:00"/>
    <x v="0"/>
    <s v="2 x John Frieda shampoo"/>
    <n v="13.2"/>
  </r>
  <r>
    <d v="2023-05-07T00:00:00"/>
    <x v="0"/>
    <s v="2 x John Frieda conditioner"/>
    <n v="13.2"/>
  </r>
  <r>
    <d v="2023-05-07T00:00:00"/>
    <x v="0"/>
    <s v="Body wash"/>
    <n v="3.2"/>
  </r>
  <r>
    <d v="2023-05-07T00:00:00"/>
    <x v="1"/>
    <s v="Veggie mince"/>
    <n v="3"/>
  </r>
  <r>
    <d v="2023-05-07T00:00:00"/>
    <x v="0"/>
    <s v="Condoms"/>
    <n v="12.5"/>
  </r>
  <r>
    <d v="2023-05-07T00:00:00"/>
    <x v="4"/>
    <s v="Rope"/>
    <n v="1.6"/>
  </r>
  <r>
    <d v="2023-05-07T00:00:00"/>
    <x v="4"/>
    <s v="Red polyester"/>
    <n v="1.79"/>
  </r>
  <r>
    <d v="2023-05-07T00:00:00"/>
    <x v="4"/>
    <s v="10 pack balloons"/>
    <n v="1.05"/>
  </r>
  <r>
    <d v="2023-05-07T00:00:00"/>
    <x v="4"/>
    <s v="Pumpkin seeds"/>
    <n v="2.7"/>
  </r>
  <r>
    <d v="2023-05-07T00:00:00"/>
    <x v="4"/>
    <s v="Wholefood seeds"/>
    <n v="2.9"/>
  </r>
  <r>
    <d v="2023-05-07T00:00:00"/>
    <x v="0"/>
    <s v="2 x baby wipes"/>
    <n v="1.5"/>
  </r>
  <r>
    <d v="2023-05-07T00:00:00"/>
    <x v="1"/>
    <s v="Banana"/>
    <n v="0.86"/>
  </r>
  <r>
    <d v="2023-05-07T00:00:00"/>
    <x v="4"/>
    <s v="Rubber bands"/>
    <n v="3.59"/>
  </r>
  <r>
    <d v="2023-05-07T00:00:00"/>
    <x v="4"/>
    <s v="Nails"/>
    <n v="3.99"/>
  </r>
  <r>
    <d v="2023-05-07T00:00:00"/>
    <x v="1"/>
    <s v="Coca Cola Zero"/>
    <n v="2.25"/>
  </r>
  <r>
    <d v="2023-05-07T00:00:00"/>
    <x v="4"/>
    <s v="Rope"/>
    <n v="1.6"/>
  </r>
  <r>
    <d v="2023-05-07T00:00:00"/>
    <x v="1"/>
    <s v="Crisps Thai sweet chili"/>
    <n v="2.35"/>
  </r>
  <r>
    <d v="2023-05-07T00:00:00"/>
    <x v="0"/>
    <s v="Baby wipes"/>
    <n v="2.4500000000000002"/>
  </r>
  <r>
    <d v="2023-05-07T00:00:00"/>
    <x v="1"/>
    <s v="Deal"/>
    <n v="-1.8"/>
  </r>
  <r>
    <d v="2023-05-08T00:00:00"/>
    <x v="1"/>
    <s v="Mozza"/>
    <n v="17.739999999999998"/>
  </r>
  <r>
    <d v="2023-05-09T00:00:00"/>
    <x v="1"/>
    <s v="Soy sauce"/>
    <n v="0.55000000000000004"/>
  </r>
  <r>
    <d v="2023-05-09T00:00:00"/>
    <x v="1"/>
    <s v="Noodles chilli"/>
    <n v="1.19"/>
  </r>
  <r>
    <d v="2023-05-09T00:00:00"/>
    <x v="1"/>
    <s v="Carrot batons"/>
    <n v="0.82"/>
  </r>
  <r>
    <d v="2023-05-09T00:00:00"/>
    <x v="4"/>
    <s v="Wikipedia"/>
    <n v="2"/>
  </r>
  <r>
    <d v="2023-05-10T00:00:00"/>
    <x v="1"/>
    <s v="Beef steaks"/>
    <n v="4.4000000000000004"/>
  </r>
  <r>
    <d v="2023-05-10T00:00:00"/>
    <x v="1"/>
    <s v="Beef mince"/>
    <n v="2.85"/>
  </r>
  <r>
    <d v="2023-05-10T00:00:00"/>
    <x v="1"/>
    <s v="Chicken breasts"/>
    <n v="4.55"/>
  </r>
  <r>
    <d v="2023-05-10T00:00:00"/>
    <x v="1"/>
    <s v="Plant chicken"/>
    <n v="2.15"/>
  </r>
  <r>
    <d v="2023-05-10T00:00:00"/>
    <x v="1"/>
    <s v="2 x avocados"/>
    <n v="3.7"/>
  </r>
  <r>
    <d v="2023-05-10T00:00:00"/>
    <x v="1"/>
    <s v="Pot noodle doner kebab"/>
    <n v="1.2"/>
  </r>
  <r>
    <d v="2023-05-10T00:00:00"/>
    <x v="0"/>
    <s v="Buscopan"/>
    <n v="5.99"/>
  </r>
  <r>
    <d v="2023-05-10T00:00:00"/>
    <x v="5"/>
    <s v="NPH Guardians of the Galaxy"/>
    <n v="9"/>
  </r>
  <r>
    <d v="2023-05-10T00:00:00"/>
    <x v="5"/>
    <s v="NPH popcorn"/>
    <n v="5"/>
  </r>
  <r>
    <d v="2023-05-11T00:00:00"/>
    <x v="1"/>
    <s v="3 x powder mash"/>
    <n v="2.97"/>
  </r>
  <r>
    <d v="2023-05-11T00:00:00"/>
    <x v="1"/>
    <s v="Plant chicken"/>
    <n v="3"/>
  </r>
  <r>
    <d v="2023-05-11T00:00:00"/>
    <x v="1"/>
    <s v="Eggs"/>
    <n v="2.65"/>
  </r>
  <r>
    <d v="2023-05-11T00:00:00"/>
    <x v="1"/>
    <s v="Lemonade"/>
    <n v="1.29"/>
  </r>
  <r>
    <d v="2023-05-11T00:00:00"/>
    <x v="1"/>
    <s v="2 x 5 pack limes"/>
    <n v="2.2999999999999998"/>
  </r>
  <r>
    <d v="2023-05-11T00:00:00"/>
    <x v="4"/>
    <s v="3 x bio liners"/>
    <n v="5.07"/>
  </r>
  <r>
    <d v="2023-05-12T00:00:00"/>
    <x v="1"/>
    <s v="Abernethy biscuits"/>
    <n v="0.59"/>
  </r>
  <r>
    <d v="2023-05-12T00:00:00"/>
    <x v="1"/>
    <s v="Watermelon"/>
    <n v="3.29"/>
  </r>
  <r>
    <d v="2023-05-12T00:00:00"/>
    <x v="1"/>
    <s v="Mixed grapes"/>
    <n v="1.89"/>
  </r>
  <r>
    <d v="2023-05-12T00:00:00"/>
    <x v="1"/>
    <s v="Soy sauce"/>
    <n v="0.55000000000000004"/>
  </r>
  <r>
    <d v="2023-05-12T00:00:00"/>
    <x v="3"/>
    <s v="Trainline"/>
    <n v="13.14"/>
  </r>
  <r>
    <d v="2023-05-12T00:00:00"/>
    <x v="0"/>
    <s v="EE"/>
    <n v="20"/>
  </r>
  <r>
    <d v="2023-05-14T00:00:00"/>
    <x v="1"/>
    <s v="Tesco meal deal"/>
    <n v="3.4"/>
  </r>
  <r>
    <d v="2023-05-14T00:00:00"/>
    <x v="1"/>
    <s v="Hanam's"/>
    <n v="17.05"/>
  </r>
  <r>
    <d v="2023-05-14T00:00:00"/>
    <x v="5"/>
    <s v="Shisha"/>
    <n v="18.09"/>
  </r>
  <r>
    <d v="2023-05-15T00:00:00"/>
    <x v="1"/>
    <s v="Eggs"/>
    <n v="2.19"/>
  </r>
  <r>
    <d v="2023-05-15T00:00:00"/>
    <x v="1"/>
    <s v="Salad pack"/>
    <n v="1.19"/>
  </r>
  <r>
    <d v="2023-05-15T00:00:00"/>
    <x v="1"/>
    <s v="Layered salad"/>
    <n v="1.75"/>
  </r>
  <r>
    <d v="2023-05-15T00:00:00"/>
    <x v="1"/>
    <s v="Oat milk"/>
    <n v="1.0900000000000001"/>
  </r>
  <r>
    <d v="2023-05-15T00:00:00"/>
    <x v="1"/>
    <s v="Blueberries"/>
    <n v="0.99"/>
  </r>
  <r>
    <d v="2023-05-15T00:00:00"/>
    <x v="1"/>
    <s v="Mini brownies"/>
    <n v="1.29"/>
  </r>
  <r>
    <d v="2023-05-15T00:00:00"/>
    <x v="1"/>
    <s v="Maryland cookies"/>
    <n v="1.4"/>
  </r>
  <r>
    <d v="2023-05-15T00:00:00"/>
    <x v="0"/>
    <s v="Durex lube"/>
    <n v="5.75"/>
  </r>
  <r>
    <d v="2023-05-15T00:00:00"/>
    <x v="1"/>
    <s v="Salmon sushi pack"/>
    <n v="1.25"/>
  </r>
  <r>
    <d v="2023-05-15T00:00:00"/>
    <x v="1"/>
    <s v="Orange juice"/>
    <n v="1.5"/>
  </r>
  <r>
    <d v="2023-05-15T00:00:00"/>
    <x v="1"/>
    <s v="Chicken &amp; bacon salad"/>
    <n v="2.75"/>
  </r>
  <r>
    <d v="2023-05-15T00:00:00"/>
    <x v="1"/>
    <s v="Borlotti beans"/>
    <n v="0.75"/>
  </r>
  <r>
    <d v="2023-05-15T00:00:00"/>
    <x v="1"/>
    <s v="Meal deal"/>
    <n v="-2.1"/>
  </r>
  <r>
    <d v="2023-05-15T00:00:00"/>
    <x v="5"/>
    <s v="Spotify"/>
    <n v="9.99"/>
  </r>
  <r>
    <d v="2023-05-15T00:00:00"/>
    <x v="6"/>
    <s v="Rent"/>
    <n v="450"/>
  </r>
  <r>
    <d v="2023-05-15T00:00:00"/>
    <x v="4"/>
    <s v="Temu"/>
    <n v="21.6"/>
  </r>
  <r>
    <d v="2023-05-15T00:00:00"/>
    <x v="1"/>
    <s v="Med café sushi"/>
    <n v="5.2"/>
  </r>
  <r>
    <d v="2023-05-16T00:00:00"/>
    <x v="1"/>
    <s v="Orange &amp; mango juice"/>
    <n v="1.49"/>
  </r>
  <r>
    <d v="2023-05-16T00:00:00"/>
    <x v="1"/>
    <s v="Feta cheese"/>
    <n v="1.69"/>
  </r>
  <r>
    <d v="2023-05-16T00:00:00"/>
    <x v="1"/>
    <s v="Dry ham cured"/>
    <n v="1.75"/>
  </r>
  <r>
    <d v="2023-05-16T00:00:00"/>
    <x v="1"/>
    <s v="Basmati rice"/>
    <n v="1.75"/>
  </r>
  <r>
    <d v="2023-05-16T00:00:00"/>
    <x v="1"/>
    <s v="Mixed grapes"/>
    <n v="1.89"/>
  </r>
  <r>
    <d v="2023-05-16T00:00:00"/>
    <x v="1"/>
    <s v="Pork steaks"/>
    <n v="3.29"/>
  </r>
  <r>
    <d v="2023-05-16T00:00:00"/>
    <x v="1"/>
    <s v="Oppa"/>
    <n v="15.95"/>
  </r>
  <r>
    <d v="2023-05-16T00:00:00"/>
    <x v="3"/>
    <s v="Flight to Fiji"/>
    <n v="1999.98"/>
  </r>
  <r>
    <d v="2023-05-17T00:00:00"/>
    <x v="1"/>
    <s v="Pitta bread"/>
    <n v="0.55000000000000004"/>
  </r>
  <r>
    <d v="2023-05-17T00:00:00"/>
    <x v="1"/>
    <s v="Tomatoes"/>
    <n v="1.19"/>
  </r>
  <r>
    <d v="2023-05-17T00:00:00"/>
    <x v="1"/>
    <s v="Vegan cheese"/>
    <n v="1.99"/>
  </r>
  <r>
    <d v="2023-05-17T00:00:00"/>
    <x v="1"/>
    <s v="Burger"/>
    <n v="3.99"/>
  </r>
  <r>
    <d v="2023-05-17T00:00:00"/>
    <x v="1"/>
    <s v="Lemon chicken"/>
    <n v="2.99"/>
  </r>
  <r>
    <d v="2023-05-17T00:00:00"/>
    <x v="1"/>
    <s v="Jannettas ice cream"/>
    <n v="2.8"/>
  </r>
  <r>
    <d v="2023-05-17T00:00:00"/>
    <x v="1"/>
    <s v="Med café (meal deal)"/>
    <n v="1.75"/>
  </r>
  <r>
    <d v="2023-05-17T00:00:00"/>
    <x v="1"/>
    <s v="Lilla"/>
    <n v="-23.58"/>
  </r>
  <r>
    <d v="2023-05-18T00:00:00"/>
    <x v="1"/>
    <s v="Jannettas ice cream"/>
    <n v="6.7"/>
  </r>
  <r>
    <d v="2023-05-18T00:00:00"/>
    <x v="0"/>
    <s v="Gilette"/>
    <n v="9.1999999999999993"/>
  </r>
  <r>
    <d v="2023-05-19T00:00:00"/>
    <x v="4"/>
    <s v="Guardian"/>
    <n v="3"/>
  </r>
  <r>
    <d v="2023-05-19T00:00:00"/>
    <x v="1"/>
    <s v="Aldi (juice?)"/>
    <n v="0.98"/>
  </r>
  <r>
    <d v="2023-05-20T00:00:00"/>
    <x v="1"/>
    <s v="Chicken tikka balls"/>
    <n v="1"/>
  </r>
  <r>
    <d v="2023-05-20T00:00:00"/>
    <x v="1"/>
    <s v="Kit Kat 4 fingers"/>
    <n v="1.25"/>
  </r>
  <r>
    <d v="2023-05-20T00:00:00"/>
    <x v="1"/>
    <s v="Café in the square"/>
    <n v="7.5"/>
  </r>
  <r>
    <d v="2023-05-21T00:00:00"/>
    <x v="1"/>
    <s v="Pitta bread 6 pk"/>
    <n v="0.55000000000000004"/>
  </r>
  <r>
    <d v="2023-05-21T00:00:00"/>
    <x v="1"/>
    <s v="Red onions"/>
    <n v="0.95"/>
  </r>
  <r>
    <d v="2023-05-21T00:00:00"/>
    <x v="1"/>
    <s v="Orange and mango juice"/>
    <n v="1.49"/>
  </r>
  <r>
    <d v="2023-05-21T00:00:00"/>
    <x v="1"/>
    <s v="2 x chickpeas"/>
    <n v="1.1000000000000001"/>
  </r>
  <r>
    <d v="2023-05-21T00:00:00"/>
    <x v="1"/>
    <s v="Eggs"/>
    <n v="2.19"/>
  </r>
  <r>
    <d v="2023-05-21T00:00:00"/>
    <x v="1"/>
    <s v="Tomatoes"/>
    <n v="0.9"/>
  </r>
  <r>
    <d v="2023-05-21T00:00:00"/>
    <x v="1"/>
    <s v="Lamb chops"/>
    <n v="3.14"/>
  </r>
  <r>
    <d v="2023-05-21T00:00:00"/>
    <x v="1"/>
    <s v="Steak burger"/>
    <n v="3.29"/>
  </r>
  <r>
    <d v="2023-05-22T00:00:00"/>
    <x v="1"/>
    <s v="Boba time"/>
    <n v="9"/>
  </r>
  <r>
    <d v="2023-05-23T00:00:00"/>
    <x v="1"/>
    <s v="Blackhorn"/>
    <n v="6"/>
  </r>
  <r>
    <d v="2023-05-24T00:00:00"/>
    <x v="1"/>
    <s v="Combini"/>
    <n v="6.2"/>
  </r>
  <r>
    <d v="2023-05-24T00:00:00"/>
    <x v="1"/>
    <s v="Zizzle and ukulele (include Oz)"/>
    <n v="7.4"/>
  </r>
  <r>
    <d v="2023-05-24T00:00:00"/>
    <x v="1"/>
    <s v="Wings Wednesday"/>
    <n v="10.7"/>
  </r>
  <r>
    <d v="2023-05-25T00:00:00"/>
    <x v="1"/>
    <s v="3 chamber sachets"/>
    <n v="3.49"/>
  </r>
  <r>
    <d v="2023-05-25T00:00:00"/>
    <x v="1"/>
    <s v="Butter"/>
    <n v="2.15"/>
  </r>
  <r>
    <d v="2023-05-25T00:00:00"/>
    <x v="1"/>
    <s v="Lemonade"/>
    <n v="1.29"/>
  </r>
  <r>
    <d v="2023-05-25T00:00:00"/>
    <x v="1"/>
    <s v="Ham"/>
    <n v="0.85"/>
  </r>
  <r>
    <d v="2023-05-25T00:00:00"/>
    <x v="1"/>
    <s v="Vegan cheese"/>
    <n v="1.99"/>
  </r>
  <r>
    <d v="2023-05-25T00:00:00"/>
    <x v="1"/>
    <s v="Halloumi"/>
    <n v="2.15"/>
  </r>
  <r>
    <d v="2023-05-25T00:00:00"/>
    <x v="1"/>
    <s v="Chicken fillets"/>
    <n v="4.6900000000000004"/>
  </r>
  <r>
    <d v="2023-05-25T00:00:00"/>
    <x v="1"/>
    <s v="Tomatoes"/>
    <n v="0.85"/>
  </r>
  <r>
    <d v="2023-05-26T00:00:00"/>
    <x v="1"/>
    <s v="Jannettas"/>
    <n v="4.3499999999999996"/>
  </r>
  <r>
    <d v="2023-05-26T00:00:00"/>
    <x v="1"/>
    <s v="Cream cheese"/>
    <n v="3.2"/>
  </r>
  <r>
    <d v="2023-05-26T00:00:00"/>
    <x v="1"/>
    <s v="Milano slices"/>
    <n v="1"/>
  </r>
  <r>
    <d v="2023-05-26T00:00:00"/>
    <x v="1"/>
    <s v="Chorizo slices"/>
    <n v="1.1000000000000001"/>
  </r>
  <r>
    <d v="2023-05-26T00:00:00"/>
    <x v="1"/>
    <s v="Mixed grapes"/>
    <n v="2.2000000000000002"/>
  </r>
  <r>
    <d v="2023-05-26T00:00:00"/>
    <x v="1"/>
    <s v="Tesco Clubcard"/>
    <n v="7.99"/>
  </r>
  <r>
    <d v="2023-05-27T00:00:00"/>
    <x v="5"/>
    <s v="NPH (the Little Mermaid + popcorn)"/>
    <n v="14"/>
  </r>
  <r>
    <d v="2023-05-27T00:00:00"/>
    <x v="1"/>
    <s v="Empire"/>
    <n v="7"/>
  </r>
  <r>
    <d v="2023-05-28T00:00:00"/>
    <x v="1"/>
    <s v="Boba time"/>
    <n v="14"/>
  </r>
  <r>
    <d v="2023-05-28T00:00:00"/>
    <x v="1"/>
    <s v="Wee Mexico"/>
    <n v="12.25"/>
  </r>
  <r>
    <d v="2023-05-28T00:00:00"/>
    <x v="1"/>
    <s v="Rory"/>
    <n v="-5"/>
  </r>
  <r>
    <d v="2023-05-30T00:00:00"/>
    <x v="0"/>
    <s v="Toilet paper"/>
    <n v="3.49"/>
  </r>
  <r>
    <d v="2023-05-30T00:00:00"/>
    <x v="1"/>
    <s v="Parsley"/>
    <n v="0.44"/>
  </r>
  <r>
    <d v="2023-05-30T00:00:00"/>
    <x v="1"/>
    <s v="Orange &amp; mango juice"/>
    <n v="1.49"/>
  </r>
  <r>
    <d v="2023-05-30T00:00:00"/>
    <x v="1"/>
    <s v="Bacon lardons"/>
    <n v="1.89"/>
  </r>
  <r>
    <d v="2023-05-30T00:00:00"/>
    <x v="1"/>
    <s v="Pork steaks"/>
    <n v="3.29"/>
  </r>
  <r>
    <d v="2023-05-30T00:00:00"/>
    <x v="1"/>
    <s v="2 x eggs six pack"/>
    <n v="4.9800000000000004"/>
  </r>
  <r>
    <d v="2023-05-30T00:00:00"/>
    <x v="1"/>
    <s v="Tomatoes"/>
    <n v="1.29"/>
  </r>
  <r>
    <d v="2023-05-30T00:00:00"/>
    <x v="1"/>
    <s v="Cake loaf"/>
    <n v="1.29"/>
  </r>
  <r>
    <d v="2023-05-30T00:00:00"/>
    <x v="1"/>
    <s v="Sliced mushrooms"/>
    <n v="0.95"/>
  </r>
  <r>
    <d v="2023-05-31T00:00:00"/>
    <x v="1"/>
    <s v="M&amp;Ms"/>
    <n v="1.3"/>
  </r>
  <r>
    <d v="2023-05-31T00:00:00"/>
    <x v="1"/>
    <s v="Wings Wednesday"/>
    <n v="14.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d v="2023-04-02T00:00:00"/>
    <x v="0"/>
    <s v="EE"/>
    <n v="9"/>
  </r>
  <r>
    <d v="2023-04-02T00:00:00"/>
    <x v="1"/>
    <s v="Bisks Wheats"/>
    <n v="1.99"/>
  </r>
  <r>
    <d v="2023-04-02T00:00:00"/>
    <x v="1"/>
    <s v="2 x garlic puree squeezy"/>
    <n v="1.38"/>
  </r>
  <r>
    <d v="2023-04-02T00:00:00"/>
    <x v="1"/>
    <s v="Feta cheese"/>
    <n v="1.69"/>
  </r>
  <r>
    <d v="2023-04-02T00:00:00"/>
    <x v="1"/>
    <s v="Piccolo tomatoes"/>
    <n v="2.59"/>
  </r>
  <r>
    <d v="2023-04-02T00:00:00"/>
    <x v="1"/>
    <s v="Regal vine tomato"/>
    <n v="1.89"/>
  </r>
  <r>
    <d v="2023-04-02T00:00:00"/>
    <x v="1"/>
    <s v="2 x blueberries"/>
    <n v="3.38"/>
  </r>
  <r>
    <d v="2023-04-02T00:00:00"/>
    <x v="1"/>
    <s v="2 x soy milk"/>
    <n v="1.7"/>
  </r>
  <r>
    <d v="2023-04-02T00:00:00"/>
    <x v="1"/>
    <s v="Spaghetti"/>
    <n v="0.28000000000000003"/>
  </r>
  <r>
    <d v="2023-04-02T00:00:00"/>
    <x v="1"/>
    <s v="Pork loin steaks"/>
    <n v="3.19"/>
  </r>
  <r>
    <d v="2023-04-02T00:00:00"/>
    <x v="1"/>
    <s v="Split peas"/>
    <n v="0.65"/>
  </r>
  <r>
    <d v="2023-04-02T00:00:00"/>
    <x v="1"/>
    <s v="Raspberries"/>
    <n v="1.89"/>
  </r>
  <r>
    <d v="2023-04-03T00:00:00"/>
    <x v="1"/>
    <s v="Walkers sensations"/>
    <n v="2.15"/>
  </r>
  <r>
    <d v="2023-04-03T00:00:00"/>
    <x v="0"/>
    <s v="Lemsip"/>
    <n v="4.9000000000000004"/>
  </r>
  <r>
    <d v="2023-04-03T00:00:00"/>
    <x v="1"/>
    <s v="No chicken kebab"/>
    <n v="3.5"/>
  </r>
  <r>
    <d v="2023-04-04T00:00:00"/>
    <x v="1"/>
    <s v="Meal deal (physics café)"/>
    <n v="1.75"/>
  </r>
  <r>
    <d v="2023-04-04T00:00:00"/>
    <x v="2"/>
    <s v="Victoria"/>
    <n v="-12"/>
  </r>
  <r>
    <d v="2023-04-04T00:00:00"/>
    <x v="2"/>
    <s v="Natalia"/>
    <n v="-12"/>
  </r>
  <r>
    <d v="2023-04-04T00:00:00"/>
    <x v="1"/>
    <s v="Rocca pizza"/>
    <n v="24.45"/>
  </r>
  <r>
    <d v="2023-04-05T00:00:00"/>
    <x v="1"/>
    <s v="Basa fillets"/>
    <n v="2.19"/>
  </r>
  <r>
    <d v="2023-04-05T00:00:00"/>
    <x v="1"/>
    <s v="Pizza takeaway"/>
    <n v="4.25"/>
  </r>
  <r>
    <d v="2023-04-05T00:00:00"/>
    <x v="1"/>
    <s v="Strawberries"/>
    <n v="1.99"/>
  </r>
  <r>
    <d v="2023-04-05T00:00:00"/>
    <x v="1"/>
    <s v="Discount"/>
    <n v="-0.6"/>
  </r>
  <r>
    <d v="2023-04-05T00:00:00"/>
    <x v="1"/>
    <s v="Orange &amp; mango juice"/>
    <n v="1.45"/>
  </r>
  <r>
    <d v="2023-04-05T00:00:00"/>
    <x v="1"/>
    <s v="Caramel cross buns"/>
    <n v="1.29"/>
  </r>
  <r>
    <d v="2023-04-05T00:00:00"/>
    <x v="0"/>
    <s v="Handwash"/>
    <n v="0.75"/>
  </r>
  <r>
    <d v="2023-04-05T00:00:00"/>
    <x v="1"/>
    <s v="Soy milk"/>
    <n v="0.85"/>
  </r>
  <r>
    <d v="2023-04-06T00:00:00"/>
    <x v="3"/>
    <s v="Fuse (ticket)"/>
    <n v="5.8"/>
  </r>
  <r>
    <d v="2023-04-06T00:00:00"/>
    <x v="1"/>
    <s v="Meal deal (physics café)"/>
    <n v="1.75"/>
  </r>
  <r>
    <d v="2023-04-06T00:00:00"/>
    <x v="2"/>
    <s v="Donation Palestine"/>
    <n v="16"/>
  </r>
  <r>
    <d v="2023-04-06T00:00:00"/>
    <x v="1"/>
    <s v="Cromar's"/>
    <n v="14.4"/>
  </r>
  <r>
    <d v="2023-04-06T00:00:00"/>
    <x v="2"/>
    <s v="Angela (Lilla's gift)"/>
    <n v="9"/>
  </r>
  <r>
    <d v="2023-04-07T00:00:00"/>
    <x v="0"/>
    <s v="Nasal spray"/>
    <n v="5.15"/>
  </r>
  <r>
    <d v="2023-04-08T00:00:00"/>
    <x v="1"/>
    <s v="3 x blueberries"/>
    <n v="5.07"/>
  </r>
  <r>
    <d v="2023-04-08T00:00:00"/>
    <x v="1"/>
    <s v="3 x black beans"/>
    <n v="1.77"/>
  </r>
  <r>
    <d v="2023-04-08T00:00:00"/>
    <x v="1"/>
    <s v="3 x raspberries"/>
    <n v="4.47"/>
  </r>
  <r>
    <d v="2023-04-08T00:00:00"/>
    <x v="1"/>
    <s v="Soy milk"/>
    <n v="0.85"/>
  </r>
  <r>
    <d v="2023-04-08T00:00:00"/>
    <x v="1"/>
    <s v="Free range eggs"/>
    <n v="2.4900000000000002"/>
  </r>
  <r>
    <d v="2023-04-08T00:00:00"/>
    <x v="1"/>
    <s v="Orange &amp; mango juice"/>
    <n v="1.45"/>
  </r>
  <r>
    <d v="2023-04-08T00:00:00"/>
    <x v="1"/>
    <s v="Tomatoes"/>
    <n v="1.45"/>
  </r>
  <r>
    <d v="2023-04-08T00:00:00"/>
    <x v="1"/>
    <s v="Potatoes"/>
    <n v="1.59"/>
  </r>
  <r>
    <d v="2023-04-08T00:00:00"/>
    <x v="4"/>
    <s v="Coca Cola (Manuel)"/>
    <n v="6.59"/>
  </r>
  <r>
    <d v="2023-04-09T00:00:00"/>
    <x v="1"/>
    <s v="Boteco do Brasil"/>
    <n v="57.75"/>
  </r>
  <r>
    <d v="2023-04-09T00:00:00"/>
    <x v="5"/>
    <s v="Megabus"/>
    <n v="1"/>
  </r>
  <r>
    <d v="2023-04-10T00:00:00"/>
    <x v="1"/>
    <s v="4 x baking potatoes"/>
    <n v="0.92"/>
  </r>
  <r>
    <d v="2023-04-10T00:00:00"/>
    <x v="1"/>
    <s v="Table salt"/>
    <n v="0.55000000000000004"/>
  </r>
  <r>
    <d v="2023-04-10T00:00:00"/>
    <x v="1"/>
    <s v="Strawberries"/>
    <n v="2.19"/>
  </r>
  <r>
    <d v="2023-04-10T00:00:00"/>
    <x v="0"/>
    <s v="Incontinence pads"/>
    <n v="1.19"/>
  </r>
  <r>
    <d v="2023-04-10T00:00:00"/>
    <x v="1"/>
    <s v="Eggs 6 pack"/>
    <n v="2.19"/>
  </r>
  <r>
    <d v="2023-04-10T00:00:00"/>
    <x v="1"/>
    <s v="Beef mince"/>
    <n v="3.29"/>
  </r>
  <r>
    <d v="2023-04-10T00:00:00"/>
    <x v="1"/>
    <s v="Basil cut"/>
    <n v="0.52"/>
  </r>
  <r>
    <d v="2023-04-10T00:00:00"/>
    <x v="1"/>
    <s v="Brown onions"/>
    <n v="0.95"/>
  </r>
  <r>
    <d v="2023-04-10T00:00:00"/>
    <x v="1"/>
    <s v="Semi skimmed milk"/>
    <n v="0.95"/>
  </r>
  <r>
    <d v="2023-04-10T00:00:00"/>
    <x v="1"/>
    <s v="Bread loaf"/>
    <n v="0.99"/>
  </r>
  <r>
    <d v="2023-04-10T00:00:00"/>
    <x v="1"/>
    <s v="2 x paracetamol"/>
    <n v="1"/>
  </r>
  <r>
    <d v="2023-04-10T00:00:00"/>
    <x v="1"/>
    <s v="2 x vegan kebab"/>
    <n v="7"/>
  </r>
  <r>
    <d v="2023-04-10T00:00:00"/>
    <x v="2"/>
    <s v="Candide (Waterstones)"/>
    <n v="7.99"/>
  </r>
  <r>
    <d v="2023-04-10T00:00:00"/>
    <x v="1"/>
    <s v="Tesco"/>
    <n v="8"/>
  </r>
  <r>
    <d v="2023-04-11T00:00:00"/>
    <x v="1"/>
    <s v="Chicken kievs"/>
    <n v="1.99"/>
  </r>
  <r>
    <d v="2023-04-11T00:00:00"/>
    <x v="3"/>
    <s v="Ticket (Frenchsoc)"/>
    <n v="3.59"/>
  </r>
  <r>
    <d v="2023-04-11T00:00:00"/>
    <x v="2"/>
    <s v="Lorenzo (jumper)"/>
    <n v="9"/>
  </r>
  <r>
    <d v="2023-04-12T00:00:00"/>
    <x v="1"/>
    <s v="Big breakfast at Union"/>
    <n v="8"/>
  </r>
  <r>
    <d v="2023-04-12T00:00:00"/>
    <x v="2"/>
    <s v="Wikipedia"/>
    <n v="2"/>
  </r>
  <r>
    <d v="2023-04-13T00:00:00"/>
    <x v="3"/>
    <s v="Spotify"/>
    <n v="9.99"/>
  </r>
  <r>
    <d v="2023-04-13T00:00:00"/>
    <x v="1"/>
    <s v="The Rule (drinks)"/>
    <n v="6.35"/>
  </r>
  <r>
    <d v="2023-04-14T00:00:00"/>
    <x v="1"/>
    <s v="Kitchen foil"/>
    <n v="1.7"/>
  </r>
  <r>
    <d v="2023-04-14T00:00:00"/>
    <x v="0"/>
    <s v="Ultra normal size sanitary towels"/>
    <n v="1.9"/>
  </r>
  <r>
    <d v="2023-04-14T00:00:00"/>
    <x v="0"/>
    <s v="Sponge 6 pack"/>
    <n v="1.25"/>
  </r>
  <r>
    <d v="2023-04-14T00:00:00"/>
    <x v="1"/>
    <s v="Vegan mince"/>
    <n v="3"/>
  </r>
  <r>
    <d v="2023-04-14T00:00:00"/>
    <x v="1"/>
    <s v="2 x raspberries"/>
    <n v="4.4000000000000004"/>
  </r>
  <r>
    <d v="2023-04-14T00:00:00"/>
    <x v="1"/>
    <s v="Clubcard"/>
    <n v="-0.9"/>
  </r>
  <r>
    <d v="2023-04-14T00:00:00"/>
    <x v="4"/>
    <s v="Union (drinks)"/>
    <n v="16.5"/>
  </r>
  <r>
    <d v="2023-04-15T00:00:00"/>
    <x v="1"/>
    <s v="Pork chipolatas"/>
    <n v="2.4900000000000002"/>
  </r>
  <r>
    <d v="2023-04-15T00:00:00"/>
    <x v="1"/>
    <s v="Prawns tempura"/>
    <n v="2.4900000000000002"/>
  </r>
  <r>
    <d v="2023-04-15T00:00:00"/>
    <x v="1"/>
    <s v="Flavoured chicken"/>
    <n v="1.59"/>
  </r>
  <r>
    <d v="2023-04-15T00:00:00"/>
    <x v="1"/>
    <s v="Dips"/>
    <n v="0.89"/>
  </r>
  <r>
    <d v="2023-04-15T00:00:00"/>
    <x v="1"/>
    <s v="2 x soy milk"/>
    <n v="1.7"/>
  </r>
  <r>
    <d v="2023-04-15T00:00:00"/>
    <x v="1"/>
    <s v="2 x blueberries"/>
    <n v="1.98"/>
  </r>
  <r>
    <d v="2023-04-15T00:00:00"/>
    <x v="1"/>
    <s v="Raspberry"/>
    <n v="2.85"/>
  </r>
  <r>
    <d v="2023-04-15T00:00:00"/>
    <x v="0"/>
    <s v="Kitchen towel"/>
    <n v="3.19"/>
  </r>
  <r>
    <d v="2023-04-15T00:00:00"/>
    <x v="6"/>
    <s v="Rent"/>
    <n v="450"/>
  </r>
  <r>
    <d v="2023-04-18T00:00:00"/>
    <x v="1"/>
    <s v="Soy milk"/>
    <n v="0.85"/>
  </r>
  <r>
    <d v="2023-04-18T00:00:00"/>
    <x v="1"/>
    <s v="Chicken fillet"/>
    <n v="6.39"/>
  </r>
  <r>
    <d v="2023-04-18T00:00:00"/>
    <x v="1"/>
    <s v="Chia seeds"/>
    <n v="2"/>
  </r>
  <r>
    <d v="2023-04-18T00:00:00"/>
    <x v="1"/>
    <s v="Café machu picchu"/>
    <n v="4.99"/>
  </r>
  <r>
    <d v="2023-04-18T00:00:00"/>
    <x v="1"/>
    <s v="Sandwich"/>
    <n v="2.5"/>
  </r>
  <r>
    <d v="2023-04-18T00:00:00"/>
    <x v="1"/>
    <s v="Krispy Kreme"/>
    <n v="8.65"/>
  </r>
  <r>
    <d v="2023-04-19T00:00:00"/>
    <x v="1"/>
    <s v="Wings Wednesday (The Rule)"/>
    <n v="11.45"/>
  </r>
  <r>
    <d v="2023-04-20T00:00:00"/>
    <x v="1"/>
    <s v="Combini"/>
    <n v="6.2"/>
  </r>
  <r>
    <d v="2023-04-20T00:00:00"/>
    <x v="1"/>
    <s v="Kit Kats"/>
    <n v="2.2000000000000002"/>
  </r>
  <r>
    <d v="2023-04-21T00:00:00"/>
    <x v="1"/>
    <s v="DUSA (mac&amp;cheese + hot chocolate)"/>
    <n v="8.1999999999999993"/>
  </r>
  <r>
    <d v="2023-04-21T00:00:00"/>
    <x v="1"/>
    <s v="Boba time"/>
    <n v="30.7"/>
  </r>
  <r>
    <d v="2023-04-21T00:00:00"/>
    <x v="1"/>
    <s v="Ozde (boba)"/>
    <n v="-5"/>
  </r>
  <r>
    <d v="2023-04-21T00:00:00"/>
    <x v="1"/>
    <s v="Lilla (boba)"/>
    <n v="-11"/>
  </r>
  <r>
    <d v="2023-04-22T00:00:00"/>
    <x v="1"/>
    <s v="5 X baking potatoes"/>
    <n v="1.1499999999999999"/>
  </r>
  <r>
    <d v="2023-04-22T00:00:00"/>
    <x v="1"/>
    <s v="Tomato whole peeled"/>
    <n v="0.4"/>
  </r>
  <r>
    <d v="2023-04-22T00:00:00"/>
    <x v="1"/>
    <s v="Frozen corn"/>
    <n v="1.29"/>
  </r>
  <r>
    <d v="2023-04-22T00:00:00"/>
    <x v="1"/>
    <s v="Carrots"/>
    <n v="0.3"/>
  </r>
  <r>
    <d v="2023-04-22T00:00:00"/>
    <x v="1"/>
    <s v="Cut parsley"/>
    <n v="0.6"/>
  </r>
  <r>
    <d v="2023-04-22T00:00:00"/>
    <x v="1"/>
    <s v="Vegetable oil"/>
    <n v="1.99"/>
  </r>
  <r>
    <d v="2023-04-22T00:00:00"/>
    <x v="1"/>
    <s v="Basmati rice"/>
    <n v="1.75"/>
  </r>
  <r>
    <d v="2023-04-22T00:00:00"/>
    <x v="1"/>
    <s v="Cornflakes"/>
    <n v="0.63"/>
  </r>
  <r>
    <d v="2023-04-22T00:00:00"/>
    <x v="1"/>
    <s v="Red onions"/>
    <n v="0.95"/>
  </r>
  <r>
    <d v="2023-04-22T00:00:00"/>
    <x v="1"/>
    <s v="Squeezy garlic"/>
    <n v="1.38"/>
  </r>
  <r>
    <d v="2023-04-22T00:00:00"/>
    <x v="1"/>
    <s v="Railcard deal"/>
    <n v="3.95"/>
  </r>
  <r>
    <d v="2023-04-25T00:00:00"/>
    <x v="1"/>
    <s v="2 x oat milk"/>
    <n v="2.1800000000000002"/>
  </r>
  <r>
    <d v="2023-04-25T00:00:00"/>
    <x v="1"/>
    <s v="Steak thin cut"/>
    <n v="3.49"/>
  </r>
  <r>
    <d v="2023-04-25T00:00:00"/>
    <x v="1"/>
    <s v="2 x blueberries"/>
    <n v="2.58"/>
  </r>
  <r>
    <d v="2023-04-25T00:00:00"/>
    <x v="1"/>
    <s v="Raspberries"/>
    <n v="1.89"/>
  </r>
  <r>
    <d v="2023-04-25T00:00:00"/>
    <x v="1"/>
    <s v="Orange juice"/>
    <n v="0.95"/>
  </r>
  <r>
    <d v="2023-04-25T00:00:00"/>
    <x v="1"/>
    <s v="Tomatoes"/>
    <n v="1.89"/>
  </r>
  <r>
    <d v="2023-04-25T00:00:00"/>
    <x v="1"/>
    <s v="Pizza"/>
    <n v="2.25"/>
  </r>
  <r>
    <d v="2023-04-25T00:00:00"/>
    <x v="1"/>
    <s v="Blackhorn"/>
    <n v="13.5"/>
  </r>
  <r>
    <d v="2023-04-25T00:00:00"/>
    <x v="0"/>
    <s v="Cyclepath"/>
    <n v="48.5"/>
  </r>
  <r>
    <d v="2023-04-25T00:00:00"/>
    <x v="1"/>
    <s v="Pret (green smoothie)"/>
    <n v="4.0999999999999996"/>
  </r>
  <r>
    <d v="2023-04-26T00:00:00"/>
    <x v="1"/>
    <s v="Tanon"/>
    <n v="48.85"/>
  </r>
  <r>
    <d v="2023-04-26T00:00:00"/>
    <x v="1"/>
    <s v="Shawarma"/>
    <n v="11.99"/>
  </r>
  <r>
    <d v="2023-04-26T00:00:00"/>
    <x v="1"/>
    <s v="Pret"/>
    <n v="4.0999999999999996"/>
  </r>
  <r>
    <d v="2023-04-26T00:00:00"/>
    <x v="1"/>
    <s v="Clubcard"/>
    <n v="7.99"/>
  </r>
  <r>
    <d v="2023-04-26T00:00:00"/>
    <x v="1"/>
    <s v="Elias"/>
    <n v="-18.45"/>
  </r>
  <r>
    <d v="2023-04-26T00:00:00"/>
    <x v="1"/>
    <s v="Celine"/>
    <n v="-3.95"/>
  </r>
  <r>
    <d v="2023-04-27T00:00:00"/>
    <x v="1"/>
    <s v="Combini"/>
    <n v="6.2"/>
  </r>
  <r>
    <d v="2023-04-28T00:00:00"/>
    <x v="1"/>
    <s v="Raspberries"/>
    <n v="1.32"/>
  </r>
  <r>
    <d v="2023-04-28T00:00:00"/>
    <x v="0"/>
    <s v="Toilet paper"/>
    <n v="3.49"/>
  </r>
  <r>
    <d v="2023-04-28T00:00:00"/>
    <x v="1"/>
    <s v="Meal deal"/>
    <n v="1.75"/>
  </r>
  <r>
    <d v="2023-04-29T00:00:00"/>
    <x v="1"/>
    <s v="Caramel macchiato"/>
    <n v="2.2000000000000002"/>
  </r>
  <r>
    <d v="2023-04-29T00:00:00"/>
    <x v="1"/>
    <s v="Sandwich"/>
    <n v="2.5"/>
  </r>
  <r>
    <d v="2023-04-29T00:00:00"/>
    <x v="1"/>
    <s v="Homous &amp; carrot"/>
    <n v="1.25"/>
  </r>
  <r>
    <d v="2023-04-29T00:00:00"/>
    <x v="1"/>
    <s v="Mapel and pecan plait 2 pack"/>
    <n v="1.3"/>
  </r>
  <r>
    <d v="2023-04-29T00:00:00"/>
    <x v="0"/>
    <s v="Lemsip pills"/>
    <n v="4.9000000000000004"/>
  </r>
  <r>
    <d v="2023-04-29T00:00:00"/>
    <x v="0"/>
    <s v="Lemsip powder"/>
    <n v="5.0999999999999996"/>
  </r>
  <r>
    <d v="2023-04-29T00:00:00"/>
    <x v="1"/>
    <s v="Meal deal"/>
    <n v="-2.5499999999999998"/>
  </r>
  <r>
    <d v="2023-04-30T00:00:00"/>
    <x v="1"/>
    <s v="Empire"/>
    <n v="7"/>
  </r>
  <r>
    <d v="2023-04-30T00:00:00"/>
    <x v="1"/>
    <s v="Orange juice"/>
    <n v="1.79"/>
  </r>
  <r>
    <d v="2023-04-30T00:00:00"/>
    <x v="1"/>
    <s v="2 x turkey dinosaur nuggets"/>
    <n v="3.18"/>
  </r>
  <r>
    <d v="2023-04-30T00:00:00"/>
    <x v="4"/>
    <s v="Stefanoff"/>
    <n v="18.75"/>
  </r>
  <r>
    <d v="2023-04-30T00:00:00"/>
    <x v="1"/>
    <s v="Eggs"/>
    <n v="2.1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">
  <r>
    <d v="2023-11-01T00:00:00"/>
    <x v="0"/>
    <s v="Vodka"/>
    <n v="13.13"/>
  </r>
  <r>
    <d v="2023-11-01T00:00:00"/>
    <x v="1"/>
    <s v="Paella (premade)"/>
    <n v="5.49"/>
  </r>
  <r>
    <d v="2023-11-01T00:00:00"/>
    <x v="1"/>
    <s v="Orange juice"/>
    <n v="2.0499999999999998"/>
  </r>
  <r>
    <d v="2023-11-01T00:00:00"/>
    <x v="1"/>
    <s v="Wrap"/>
    <n v="2.85"/>
  </r>
  <r>
    <d v="2023-11-01T00:00:00"/>
    <x v="1"/>
    <s v="Grapes"/>
    <n v="1.25"/>
  </r>
  <r>
    <d v="2023-11-01T00:00:00"/>
    <x v="1"/>
    <s v="Meal deal"/>
    <n v="-2.75"/>
  </r>
  <r>
    <d v="2023-11-03T00:00:00"/>
    <x v="1"/>
    <s v="Shawarma house"/>
    <n v="8.99"/>
  </r>
  <r>
    <d v="2023-11-03T00:00:00"/>
    <x v="2"/>
    <s v="Carlota (taxi)"/>
    <n v="-11.25"/>
  </r>
  <r>
    <d v="2023-11-03T00:00:00"/>
    <x v="0"/>
    <s v="Drinks (The Rule)"/>
    <n v="6.1"/>
  </r>
  <r>
    <d v="2023-11-03T00:00:00"/>
    <x v="1"/>
    <s v="Orange zero"/>
    <n v="1.79"/>
  </r>
  <r>
    <d v="2023-11-03T00:00:00"/>
    <x v="1"/>
    <s v="Eggs"/>
    <n v="2.35"/>
  </r>
  <r>
    <d v="2023-11-03T00:00:00"/>
    <x v="1"/>
    <s v="2 x beef mince"/>
    <n v="6.18"/>
  </r>
  <r>
    <d v="2023-11-03T00:00:00"/>
    <x v="1"/>
    <s v="Parmesan"/>
    <n v="2.0499999999999998"/>
  </r>
  <r>
    <d v="2023-11-03T00:00:00"/>
    <x v="1"/>
    <s v="Steak bake"/>
    <n v="1.75"/>
  </r>
  <r>
    <d v="2023-11-03T00:00:00"/>
    <x v="1"/>
    <s v="Limes"/>
    <n v="1.0900000000000001"/>
  </r>
  <r>
    <d v="2023-11-03T00:00:00"/>
    <x v="1"/>
    <s v="Soy sauce"/>
    <n v="0.55000000000000004"/>
  </r>
  <r>
    <d v="2023-11-03T00:00:00"/>
    <x v="1"/>
    <s v="2 x tomatoes"/>
    <n v="2.38"/>
  </r>
  <r>
    <d v="2023-11-03T00:00:00"/>
    <x v="1"/>
    <s v="4 baking potatoes"/>
    <n v="0.49"/>
  </r>
  <r>
    <d v="2023-11-04T00:00:00"/>
    <x v="1"/>
    <s v="Yogurt"/>
    <n v="0.95"/>
  </r>
  <r>
    <d v="2023-11-04T00:00:00"/>
    <x v="1"/>
    <s v="Chicken fillets"/>
    <n v="3.99"/>
  </r>
  <r>
    <d v="2023-11-04T00:00:00"/>
    <x v="1"/>
    <s v="Blueberries"/>
    <n v="1.99"/>
  </r>
  <r>
    <d v="2023-11-04T00:00:00"/>
    <x v="3"/>
    <s v="2 x tupperware"/>
    <n v="6"/>
  </r>
  <r>
    <d v="2023-11-05T00:00:00"/>
    <x v="1"/>
    <s v="Combini"/>
    <n v="12.24"/>
  </r>
  <r>
    <d v="2023-11-06T00:00:00"/>
    <x v="1"/>
    <s v="Eggs"/>
    <n v="2.35"/>
  </r>
  <r>
    <d v="2023-11-06T00:00:00"/>
    <x v="1"/>
    <s v="Brown onions"/>
    <n v="0.95"/>
  </r>
  <r>
    <d v="2023-11-06T00:00:00"/>
    <x v="1"/>
    <s v="2 x kidney beans"/>
    <n v="1.44"/>
  </r>
  <r>
    <d v="2023-11-06T00:00:00"/>
    <x v="1"/>
    <s v="Yogurt"/>
    <n v="0.95"/>
  </r>
  <r>
    <d v="2023-11-06T00:00:00"/>
    <x v="1"/>
    <s v="Tomatoes"/>
    <n v="1.19"/>
  </r>
  <r>
    <d v="2023-11-06T00:00:00"/>
    <x v="1"/>
    <s v="Pork loin"/>
    <n v="5.49"/>
  </r>
  <r>
    <d v="2023-11-06T00:00:00"/>
    <x v="4"/>
    <s v="Kevin (Gabriel's rent)"/>
    <n v="990"/>
  </r>
  <r>
    <d v="2023-11-07T00:00:00"/>
    <x v="5"/>
    <s v="Tuition"/>
    <n v="5977.5"/>
  </r>
  <r>
    <d v="2023-11-07T00:00:00"/>
    <x v="1"/>
    <s v="Physics café (meal deal)"/>
    <n v="2.25"/>
  </r>
  <r>
    <d v="2023-11-08T00:00:00"/>
    <x v="1"/>
    <s v="4 x indo mie"/>
    <n v="4"/>
  </r>
  <r>
    <d v="2023-11-08T00:00:00"/>
    <x v="1"/>
    <s v="2 x black beans"/>
    <n v="1.4"/>
  </r>
  <r>
    <d v="2023-11-08T00:00:00"/>
    <x v="1"/>
    <s v="M&amp;Ms crunchy"/>
    <n v="1.7"/>
  </r>
  <r>
    <d v="2023-11-08T00:00:00"/>
    <x v="1"/>
    <s v="2 x blueberries"/>
    <n v="4.4000000000000004"/>
  </r>
  <r>
    <d v="2023-11-08T00:00:00"/>
    <x v="1"/>
    <s v="Vegetable oil"/>
    <n v="2.1"/>
  </r>
  <r>
    <d v="2023-11-08T00:00:00"/>
    <x v="1"/>
    <s v="Oregano"/>
    <n v="1.1499999999999999"/>
  </r>
  <r>
    <d v="2023-11-08T00:00:00"/>
    <x v="3"/>
    <s v="2 x conditioner"/>
    <n v="13.2"/>
  </r>
  <r>
    <d v="2023-11-08T00:00:00"/>
    <x v="1"/>
    <s v="Coriander"/>
    <n v="1.1499999999999999"/>
  </r>
  <r>
    <d v="2023-11-08T00:00:00"/>
    <x v="1"/>
    <s v="Basil"/>
    <n v="1.1499999999999999"/>
  </r>
  <r>
    <d v="2023-11-08T00:00:00"/>
    <x v="1"/>
    <s v="Ground cumin"/>
    <n v="1.1499999999999999"/>
  </r>
  <r>
    <d v="2023-11-08T00:00:00"/>
    <x v="1"/>
    <s v="Rice pudding"/>
    <n v="2.5499999999999998"/>
  </r>
  <r>
    <d v="2023-11-08T00:00:00"/>
    <x v="1"/>
    <s v="Sushi"/>
    <n v="3"/>
  </r>
  <r>
    <d v="2023-11-08T00:00:00"/>
    <x v="3"/>
    <s v="Toothpaste"/>
    <n v="2.8"/>
  </r>
  <r>
    <d v="2023-11-08T00:00:00"/>
    <x v="3"/>
    <s v="Mint gums"/>
    <n v="0.75"/>
  </r>
  <r>
    <d v="2023-11-08T00:00:00"/>
    <x v="6"/>
    <s v="Pi ball tickets"/>
    <n v="18.5"/>
  </r>
  <r>
    <d v="2023-11-10T00:00:00"/>
    <x v="7"/>
    <s v="Wikipedia"/>
    <n v="2"/>
  </r>
  <r>
    <d v="2023-11-11T00:00:00"/>
    <x v="1"/>
    <s v="2 x toasties"/>
    <n v="12.5"/>
  </r>
  <r>
    <d v="2023-11-11T00:00:00"/>
    <x v="1"/>
    <s v="Chicken &amp; bacon wrap"/>
    <n v="2.85"/>
  </r>
  <r>
    <d v="2023-11-11T00:00:00"/>
    <x v="1"/>
    <s v="Boiled eggs"/>
    <n v="1.3"/>
  </r>
  <r>
    <d v="2023-11-11T00:00:00"/>
    <x v="1"/>
    <s v="Orange juice"/>
    <n v="2.0499999999999998"/>
  </r>
  <r>
    <d v="2023-11-11T00:00:00"/>
    <x v="1"/>
    <s v="Meal deal"/>
    <n v="-2.8"/>
  </r>
  <r>
    <d v="2023-11-11T00:00:00"/>
    <x v="1"/>
    <s v="Rice pudding"/>
    <n v="2.5499999999999998"/>
  </r>
  <r>
    <d v="2023-11-11T00:00:00"/>
    <x v="1"/>
    <s v="Orange juice"/>
    <n v="1.35"/>
  </r>
  <r>
    <d v="2023-11-11T00:00:00"/>
    <x v="1"/>
    <s v="2 x orange zero pack"/>
    <n v="3.58"/>
  </r>
  <r>
    <d v="2023-11-11T00:00:00"/>
    <x v="0"/>
    <s v="Red wine (gift Sedef)"/>
    <n v="9.49"/>
  </r>
  <r>
    <d v="2023-11-12T00:00:00"/>
    <x v="1"/>
    <s v="Orange juice"/>
    <n v="1.8"/>
  </r>
  <r>
    <d v="2023-11-12T00:00:00"/>
    <x v="1"/>
    <s v="Apple &amp; grape"/>
    <n v="1.35"/>
  </r>
  <r>
    <d v="2023-11-12T00:00:00"/>
    <x v="1"/>
    <s v="Chicken katsu wrap"/>
    <n v="3"/>
  </r>
  <r>
    <d v="2023-11-12T00:00:00"/>
    <x v="1"/>
    <s v="Meal deal"/>
    <n v="-2.65"/>
  </r>
  <r>
    <d v="2023-11-12T00:00:00"/>
    <x v="7"/>
    <s v="Fatface (socks Elias' gift)"/>
    <n v="15"/>
  </r>
  <r>
    <d v="2023-11-13T00:00:00"/>
    <x v="4"/>
    <s v="Lilla/Gabriel"/>
    <n v="-990"/>
  </r>
  <r>
    <d v="2023-11-13T00:00:00"/>
    <x v="6"/>
    <s v="Spotify"/>
    <n v="10.99"/>
  </r>
  <r>
    <d v="2023-11-13T00:00:00"/>
    <x v="1"/>
    <s v="Physics Café (meal deal)"/>
    <n v="2.25"/>
  </r>
  <r>
    <d v="2023-11-14T00:00:00"/>
    <x v="1"/>
    <s v="Med Café (meal deal)"/>
    <n v="2.75"/>
  </r>
  <r>
    <d v="2023-11-14T00:00:00"/>
    <x v="1"/>
    <s v="Sleeping tea"/>
    <n v="1.29"/>
  </r>
  <r>
    <d v="2023-11-14T00:00:00"/>
    <x v="3"/>
    <s v="Toilet paper"/>
    <n v="3.15"/>
  </r>
  <r>
    <d v="2023-11-14T00:00:00"/>
    <x v="1"/>
    <s v="Cheese mozarella"/>
    <n v="0.69"/>
  </r>
  <r>
    <d v="2023-11-14T00:00:00"/>
    <x v="1"/>
    <s v="2 x blueberries"/>
    <n v="2.38"/>
  </r>
  <r>
    <d v="2023-11-14T00:00:00"/>
    <x v="1"/>
    <s v="2 x beef mince"/>
    <n v="1.9"/>
  </r>
  <r>
    <d v="2023-11-14T00:00:00"/>
    <x v="1"/>
    <s v="Yogurt"/>
    <n v="1.9"/>
  </r>
  <r>
    <d v="2023-11-14T00:00:00"/>
    <x v="1"/>
    <s v="Honey ham"/>
    <n v="1.89"/>
  </r>
  <r>
    <d v="2023-11-14T00:00:00"/>
    <x v="1"/>
    <s v="Red loose peppers"/>
    <n v="0.52"/>
  </r>
  <r>
    <d v="2023-11-15T00:00:00"/>
    <x v="4"/>
    <s v="Rent"/>
    <n v="450"/>
  </r>
  <r>
    <d v="2023-11-15T00:00:00"/>
    <x v="1"/>
    <s v="Bibis"/>
    <n v="8.9499999999999993"/>
  </r>
  <r>
    <d v="2023-11-15T00:00:00"/>
    <x v="1"/>
    <s v="PhySoc Christmas dinner ticket"/>
    <n v="18.95"/>
  </r>
  <r>
    <d v="2023-11-16T00:00:00"/>
    <x v="1"/>
    <s v="Oriental House"/>
    <n v="24.1"/>
  </r>
  <r>
    <d v="2023-11-17T00:00:00"/>
    <x v="7"/>
    <s v="Card factory"/>
    <n v="0.99"/>
  </r>
  <r>
    <d v="2023-11-17T00:00:00"/>
    <x v="1"/>
    <s v="Oat barista 1L"/>
    <n v="1.0900000000000001"/>
  </r>
  <r>
    <d v="2023-11-17T00:00:00"/>
    <x v="1"/>
    <s v="Orange juice"/>
    <n v="1.35"/>
  </r>
  <r>
    <d v="2023-11-17T00:00:00"/>
    <x v="1"/>
    <s v="Cocoa powder"/>
    <n v="1.49"/>
  </r>
  <r>
    <d v="2023-11-17T00:00:00"/>
    <x v="1"/>
    <s v="Vanilla extract"/>
    <n v="0.89"/>
  </r>
  <r>
    <d v="2023-11-17T00:00:00"/>
    <x v="1"/>
    <s v="Asparagus tips"/>
    <n v="1.29"/>
  </r>
  <r>
    <d v="2023-11-17T00:00:00"/>
    <x v="1"/>
    <s v="Dark chocolate"/>
    <n v="0.99"/>
  </r>
  <r>
    <d v="2023-11-17T00:00:00"/>
    <x v="0"/>
    <s v="Stefanoff"/>
    <n v="13.99"/>
  </r>
  <r>
    <d v="2023-11-18T00:00:00"/>
    <x v="1"/>
    <s v="5 x granola protein"/>
    <n v="10.95"/>
  </r>
  <r>
    <d v="2023-11-18T00:00:00"/>
    <x v="1"/>
    <s v="2 x yogurt"/>
    <n v="1.9"/>
  </r>
  <r>
    <d v="2023-11-18T00:00:00"/>
    <x v="1"/>
    <s v="Blueberries"/>
    <n v="1.69"/>
  </r>
  <r>
    <d v="2023-11-20T00:00:00"/>
    <x v="1"/>
    <s v="Baguette"/>
    <n v="0.44"/>
  </r>
  <r>
    <d v="2023-11-21T00:00:00"/>
    <x v="7"/>
    <s v="Guardian"/>
    <n v="3"/>
  </r>
  <r>
    <d v="2023-11-22T00:00:00"/>
    <x v="1"/>
    <s v="Gammon joint"/>
    <n v="3.49"/>
  </r>
  <r>
    <d v="2023-11-22T00:00:00"/>
    <x v="1"/>
    <s v="Pesto"/>
    <n v="0.99"/>
  </r>
  <r>
    <d v="2023-11-22T00:00:00"/>
    <x v="1"/>
    <s v="Fruit yogurt"/>
    <n v="0.95"/>
  </r>
  <r>
    <d v="2023-11-22T00:00:00"/>
    <x v="1"/>
    <s v="2 x blueberries"/>
    <n v="3.38"/>
  </r>
  <r>
    <d v="2023-11-22T00:00:00"/>
    <x v="1"/>
    <s v="Mozza pizza 7"/>
    <n v="11.55"/>
  </r>
  <r>
    <d v="2023-11-22T00:00:00"/>
    <x v="1"/>
    <s v="Shawarma"/>
    <n v="7.19"/>
  </r>
  <r>
    <d v="2023-11-23T00:00:00"/>
    <x v="1"/>
    <s v="Amazon"/>
    <n v="13.78"/>
  </r>
  <r>
    <d v="2023-11-23T00:00:00"/>
    <x v="7"/>
    <s v="Gift Manuel"/>
    <n v="19.62"/>
  </r>
  <r>
    <d v="2023-11-24T00:00:00"/>
    <x v="1"/>
    <s v="Thai pop up (date)"/>
    <n v="35.799999999999997"/>
  </r>
  <r>
    <d v="2023-11-24T00:00:00"/>
    <x v="1"/>
    <s v="Physics café (meal deal)"/>
    <n v="2.5"/>
  </r>
  <r>
    <d v="2023-11-24T00:00:00"/>
    <x v="6"/>
    <s v="Tickets"/>
    <n v="10.5"/>
  </r>
  <r>
    <d v="2023-11-24T00:00:00"/>
    <x v="7"/>
    <s v="Gift Lilla"/>
    <n v="24.91"/>
  </r>
  <r>
    <d v="2023-11-25T00:00:00"/>
    <x v="1"/>
    <s v="Chicken Satay"/>
    <n v="2.85"/>
  </r>
  <r>
    <d v="2023-11-26T00:00:00"/>
    <x v="1"/>
    <s v="Oppa"/>
    <n v="15"/>
  </r>
  <r>
    <d v="2023-11-26T00:00:00"/>
    <x v="1"/>
    <s v="Physics café (meal deal)"/>
    <n v="2.75"/>
  </r>
  <r>
    <d v="2023-11-27T00:00:00"/>
    <x v="1"/>
    <s v="2 x blueberries"/>
    <n v="2.58"/>
  </r>
  <r>
    <d v="2023-11-27T00:00:00"/>
    <x v="1"/>
    <s v="2 x yogurt"/>
    <n v="2.1800000000000002"/>
  </r>
  <r>
    <d v="2023-11-27T00:00:00"/>
    <x v="1"/>
    <s v="2 x chicken kievs"/>
    <n v="3.98"/>
  </r>
  <r>
    <d v="2023-11-27T00:00:00"/>
    <x v="3"/>
    <s v="EE"/>
    <n v="9"/>
  </r>
  <r>
    <d v="2023-11-28T00:00:00"/>
    <x v="3"/>
    <s v="Cyclepath (tire and hose)"/>
    <n v="36"/>
  </r>
  <r>
    <d v="2023-11-28T00:00:00"/>
    <x v="1"/>
    <s v="Jannettas"/>
    <n v="4.3499999999999996"/>
  </r>
  <r>
    <d v="2023-11-28T00:00:00"/>
    <x v="7"/>
    <s v="Amazon Prime"/>
    <n v="4.49"/>
  </r>
  <r>
    <d v="2023-11-30T00:00:00"/>
    <x v="1"/>
    <s v="KFC"/>
    <n v="9.99"/>
  </r>
  <r>
    <d v="2023-11-30T00:00:00"/>
    <x v="1"/>
    <s v="Mairi (Thai pop up)"/>
    <n v="-17.89999999999999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d v="2023-01-03T00:00:00"/>
    <x v="0"/>
    <s v="EE"/>
    <n v="9"/>
  </r>
  <r>
    <d v="2023-01-10T00:00:00"/>
    <x v="1"/>
    <s v="Wikipedia"/>
    <n v="2"/>
  </r>
  <r>
    <d v="2023-01-13T00:00:00"/>
    <x v="2"/>
    <s v="Tuition"/>
    <n v="5977.5"/>
  </r>
  <r>
    <d v="2023-01-13T00:00:00"/>
    <x v="3"/>
    <s v="Spotify"/>
    <n v="9.99"/>
  </r>
  <r>
    <d v="2023-01-13T00:00:00"/>
    <x v="1"/>
    <s v="Prime"/>
    <n v="4.49"/>
  </r>
  <r>
    <d v="2023-01-15T00:00:00"/>
    <x v="4"/>
    <s v="Rent"/>
    <n v="450"/>
  </r>
  <r>
    <d v="2023-01-16T00:00:00"/>
    <x v="3"/>
    <s v="Body Worlds"/>
    <n v="20.91"/>
  </r>
  <r>
    <d v="2023-01-16T00:00:00"/>
    <x v="1"/>
    <s v="ATM (euros)"/>
    <n v="84.07"/>
  </r>
  <r>
    <d v="2023-01-16T00:00:00"/>
    <x v="1"/>
    <s v="Souvenirs Amsterdam"/>
    <n v="4.58"/>
  </r>
  <r>
    <d v="2023-01-16T00:00:00"/>
    <x v="0"/>
    <s v="Train from Schiphol"/>
    <n v="9.89"/>
  </r>
  <r>
    <d v="2023-01-16T00:00:00"/>
    <x v="5"/>
    <s v="Breakfast Amsterdam"/>
    <n v="11.45"/>
  </r>
  <r>
    <d v="2023-01-17T00:00:00"/>
    <x v="5"/>
    <s v="Aldi"/>
    <n v="9.7799999999999994"/>
  </r>
  <r>
    <d v="2023-01-17T00:00:00"/>
    <x v="5"/>
    <s v="Meal deal (physics café)"/>
    <n v="1.75"/>
  </r>
  <r>
    <d v="2023-01-18T00:00:00"/>
    <x v="5"/>
    <s v="Meal deal (physics café)"/>
    <n v="1.75"/>
  </r>
  <r>
    <d v="2023-01-19T00:00:00"/>
    <x v="1"/>
    <s v="Guardian"/>
    <n v="3"/>
  </r>
  <r>
    <d v="2023-01-19T00:00:00"/>
    <x v="5"/>
    <s v="Oriental House"/>
    <n v="25.3"/>
  </r>
  <r>
    <d v="2023-01-19T00:00:00"/>
    <x v="5"/>
    <s v="Elias"/>
    <n v="-14.1"/>
  </r>
  <r>
    <d v="2023-01-20T00:00:00"/>
    <x v="5"/>
    <s v="Meal deal (physics café)"/>
    <n v="1.75"/>
  </r>
  <r>
    <d v="2023-01-20T00:00:00"/>
    <x v="5"/>
    <s v="KitKat"/>
    <n v="1.3"/>
  </r>
  <r>
    <d v="2023-01-20T00:00:00"/>
    <x v="5"/>
    <s v="Aldi"/>
    <n v="15.9"/>
  </r>
  <r>
    <d v="2023-01-21T00:00:00"/>
    <x v="5"/>
    <s v="Smoothie at sports hall"/>
    <n v="4.9000000000000004"/>
  </r>
  <r>
    <d v="2023-01-22T00:00:00"/>
    <x v="5"/>
    <s v="Smoothie at sports hall"/>
    <n v="3.9"/>
  </r>
  <r>
    <d v="2023-01-22T00:00:00"/>
    <x v="5"/>
    <s v="CombiniCo"/>
    <n v="6.2"/>
  </r>
  <r>
    <d v="2023-01-22T00:00:00"/>
    <x v="5"/>
    <s v="Chocolate brownie bites"/>
    <n v="2.5"/>
  </r>
  <r>
    <d v="2023-01-22T00:00:00"/>
    <x v="5"/>
    <s v="Chocolate cornflake clusters"/>
    <n v="2.5"/>
  </r>
  <r>
    <d v="2023-01-22T00:00:00"/>
    <x v="5"/>
    <s v="Cinammon swirls"/>
    <n v="2.6"/>
  </r>
  <r>
    <d v="2023-01-22T00:00:00"/>
    <x v="5"/>
    <s v="Pineapple chunks"/>
    <n v="2.65"/>
  </r>
  <r>
    <d v="2023-01-22T00:00:00"/>
    <x v="5"/>
    <s v="Squeezy honey"/>
    <n v="3.85"/>
  </r>
  <r>
    <d v="2023-01-22T00:00:00"/>
    <x v="3"/>
    <s v="Club card deal"/>
    <n v="-0.5"/>
  </r>
  <r>
    <d v="2023-01-22T00:00:00"/>
    <x v="6"/>
    <s v="Apple Pen"/>
    <n v="25.58"/>
  </r>
  <r>
    <d v="2023-01-22T00:00:00"/>
    <x v="6"/>
    <s v="iPad"/>
    <n v="444.98"/>
  </r>
  <r>
    <d v="2023-01-23T00:00:00"/>
    <x v="5"/>
    <s v="Chicken tikka sub"/>
    <n v="4.59"/>
  </r>
  <r>
    <d v="2023-01-23T00:00:00"/>
    <x v="5"/>
    <s v="Chicken nachos"/>
    <n v="1.5"/>
  </r>
  <r>
    <d v="2023-01-23T00:00:00"/>
    <x v="5"/>
    <s v="Cookie"/>
    <n v="0.79"/>
  </r>
  <r>
    <d v="2023-01-23T00:00:00"/>
    <x v="5"/>
    <s v="Mozza"/>
    <n v="6.3"/>
  </r>
  <r>
    <d v="2023-01-23T00:00:00"/>
    <x v="1"/>
    <s v="Brown thread"/>
    <n v="1.79"/>
  </r>
  <r>
    <d v="2023-01-24T00:00:00"/>
    <x v="5"/>
    <s v="Beef mince"/>
    <n v="4.29"/>
  </r>
  <r>
    <d v="2023-01-24T00:00:00"/>
    <x v="5"/>
    <s v="Chickenless strips"/>
    <n v="1.99"/>
  </r>
  <r>
    <d v="2023-01-24T00:00:00"/>
    <x v="5"/>
    <s v="Orange and mango juice"/>
    <n v="1.39"/>
  </r>
  <r>
    <d v="2023-01-24T00:00:00"/>
    <x v="5"/>
    <s v="2 x soy milk"/>
    <n v="1.3"/>
  </r>
  <r>
    <d v="2023-01-24T00:00:00"/>
    <x v="5"/>
    <s v="Tomato passata"/>
    <n v="0.45"/>
  </r>
  <r>
    <d v="2023-01-24T00:00:00"/>
    <x v="5"/>
    <s v="Baby wipes"/>
    <n v="0.75"/>
  </r>
  <r>
    <d v="2023-01-24T00:00:00"/>
    <x v="5"/>
    <s v="2 x garlic puree"/>
    <n v="1.38"/>
  </r>
  <r>
    <d v="2023-01-24T00:00:00"/>
    <x v="5"/>
    <s v="Noodle stir fried"/>
    <n v="0.55000000000000004"/>
  </r>
  <r>
    <d v="2023-01-25T00:00:00"/>
    <x v="5"/>
    <s v="3 x eggs sixpack"/>
    <n v="7.17"/>
  </r>
  <r>
    <d v="2023-01-25T00:00:00"/>
    <x v="5"/>
    <s v="Meal deal (physics café)"/>
    <n v="1.75"/>
  </r>
  <r>
    <d v="2023-01-26T00:00:00"/>
    <x v="5"/>
    <s v="Physics café (cookie)"/>
    <n v="1.45"/>
  </r>
  <r>
    <d v="2023-01-26T00:00:00"/>
    <x v="6"/>
    <s v="iPad case"/>
    <n v="4.95"/>
  </r>
  <r>
    <d v="2023-01-26T00:00:00"/>
    <x v="1"/>
    <s v="mj"/>
    <n v="16.75"/>
  </r>
  <r>
    <d v="2023-01-26T00:00:00"/>
    <x v="6"/>
    <s v="Goodnotes"/>
    <n v="7.99"/>
  </r>
  <r>
    <d v="2023-01-27T00:00:00"/>
    <x v="6"/>
    <s v="Clubcard"/>
    <n v="7.99"/>
  </r>
  <r>
    <d v="2023-01-27T00:00:00"/>
    <x v="5"/>
    <s v="Orange and mango juice"/>
    <n v="1.45"/>
  </r>
  <r>
    <d v="2023-01-27T00:00:00"/>
    <x v="5"/>
    <s v="Prosecco"/>
    <n v="6.79"/>
  </r>
  <r>
    <d v="2023-01-27T00:00:00"/>
    <x v="5"/>
    <s v="Ferrero Rocher"/>
    <n v="7.49"/>
  </r>
  <r>
    <d v="2023-01-27T00:00:00"/>
    <x v="6"/>
    <s v="Toilet paper"/>
    <n v="1.69"/>
  </r>
  <r>
    <d v="2023-01-27T00:00:00"/>
    <x v="5"/>
    <s v="Luvians ice cream"/>
    <n v="3.85"/>
  </r>
  <r>
    <d v="2023-01-28T00:00:00"/>
    <x v="5"/>
    <s v="2 x bars porridge"/>
    <n v="0.98"/>
  </r>
  <r>
    <d v="2023-01-28T00:00:00"/>
    <x v="5"/>
    <s v="Chicken sweet chili"/>
    <n v="2.99"/>
  </r>
  <r>
    <d v="2023-01-28T00:00:00"/>
    <x v="5"/>
    <s v="Discount"/>
    <n v="-0.9"/>
  </r>
  <r>
    <d v="2023-01-28T00:00:00"/>
    <x v="5"/>
    <s v="Orange and mango juice"/>
    <n v="1.45"/>
  </r>
  <r>
    <d v="2023-01-28T00:00:00"/>
    <x v="5"/>
    <s v="2 x lentils"/>
    <n v="1.08"/>
  </r>
  <r>
    <d v="2023-01-28T00:00:00"/>
    <x v="5"/>
    <s v="Pasta wholewheat"/>
    <n v="0.79"/>
  </r>
  <r>
    <d v="2023-01-28T00:00:00"/>
    <x v="5"/>
    <s v="Apple crumble"/>
    <n v="1.75"/>
  </r>
  <r>
    <d v="2023-01-28T00:00:00"/>
    <x v="5"/>
    <s v="Halloumi cheese"/>
    <n v="1.99"/>
  </r>
  <r>
    <d v="2023-01-28T00:00:00"/>
    <x v="5"/>
    <s v="Mints"/>
    <n v="0.99"/>
  </r>
  <r>
    <d v="2023-01-28T00:00:00"/>
    <x v="5"/>
    <s v="CombiniCo"/>
    <n v="6.2"/>
  </r>
  <r>
    <d v="2023-01-28T00:00:00"/>
    <x v="5"/>
    <s v="Blueberry crumble"/>
    <n v="4.9000000000000004"/>
  </r>
  <r>
    <d v="2023-01-29T00:00:00"/>
    <x v="6"/>
    <s v="EE"/>
    <n v="9"/>
  </r>
  <r>
    <d v="2023-01-30T00:00:00"/>
    <x v="5"/>
    <s v="Beef stirloin steak"/>
    <n v="6.39"/>
  </r>
  <r>
    <d v="2023-01-30T00:00:00"/>
    <x v="5"/>
    <s v="Meatballs"/>
    <n v="2.59"/>
  </r>
  <r>
    <d v="2023-01-30T00:00:00"/>
    <x v="5"/>
    <s v="Parsley curly pot"/>
    <n v="0.75"/>
  </r>
  <r>
    <d v="2023-01-30T00:00:00"/>
    <x v="5"/>
    <s v="Bacon smoked twin"/>
    <n v="2.59"/>
  </r>
  <r>
    <d v="2023-01-30T00:00:00"/>
    <x v="5"/>
    <s v="Red pepper"/>
    <n v="0.48"/>
  </r>
  <r>
    <d v="2023-01-30T00:00:00"/>
    <x v="5"/>
    <s v="2 x avocado"/>
    <n v="2.78"/>
  </r>
  <r>
    <d v="2023-01-30T00:00:00"/>
    <x v="5"/>
    <s v="2 x soy milk"/>
    <n v="1.3"/>
  </r>
  <r>
    <d v="2023-01-30T00:00:00"/>
    <x v="5"/>
    <s v="Potatoes"/>
    <n v="1.25"/>
  </r>
  <r>
    <d v="2023-01-31T00:00:00"/>
    <x v="3"/>
    <s v="Sunday Ceilidh"/>
    <n v="6"/>
  </r>
  <r>
    <d v="2023-01-31T00:00:00"/>
    <x v="5"/>
    <s v="M&amp;Ms"/>
    <n v="1.1000000000000001"/>
  </r>
  <r>
    <d v="2023-01-31T00:00:00"/>
    <x v="3"/>
    <s v="Ubuntu launch"/>
    <n v="21.98"/>
  </r>
  <r>
    <d v="2023-01-31T00:00:00"/>
    <x v="0"/>
    <s v="Hotel in Edinburgh"/>
    <n v="32.1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">
  <r>
    <d v="2023-03-01T00:00:00"/>
    <x v="0"/>
    <s v="Aerobus"/>
    <n v="10.58"/>
  </r>
  <r>
    <d v="2023-03-01T00:00:00"/>
    <x v="1"/>
    <s v="UBS cash"/>
    <n v="18.63"/>
  </r>
  <r>
    <d v="2023-03-01T00:00:00"/>
    <x v="2"/>
    <s v="Lidl (Geneva)"/>
    <n v="5.62"/>
  </r>
  <r>
    <d v="2023-03-02T00:00:00"/>
    <x v="3"/>
    <s v="Sagrada Familia"/>
    <n v="10.17"/>
  </r>
  <r>
    <d v="2023-03-02T00:00:00"/>
    <x v="3"/>
    <s v="Glasfuego"/>
    <n v="20"/>
  </r>
  <r>
    <d v="2023-03-02T00:00:00"/>
    <x v="2"/>
    <s v="KFC"/>
    <n v="9.17"/>
  </r>
  <r>
    <d v="2023-03-03T00:00:00"/>
    <x v="1"/>
    <s v="Cash"/>
    <n v="95.19"/>
  </r>
  <r>
    <d v="2023-03-03T00:00:00"/>
    <x v="3"/>
    <s v="Casa Vicens"/>
    <n v="16.46"/>
  </r>
  <r>
    <d v="2023-03-03T00:00:00"/>
    <x v="1"/>
    <s v="Souvenirs"/>
    <n v="4.8099999999999996"/>
  </r>
  <r>
    <d v="2023-03-04T00:00:00"/>
    <x v="3"/>
    <s v="Hostel Glasgow"/>
    <n v="38"/>
  </r>
  <r>
    <d v="2023-03-04T00:00:00"/>
    <x v="3"/>
    <s v="Natalia"/>
    <n v="-29"/>
  </r>
  <r>
    <d v="2023-03-04T00:00:00"/>
    <x v="4"/>
    <s v="EE"/>
    <n v="9"/>
  </r>
  <r>
    <d v="2023-03-04T00:00:00"/>
    <x v="0"/>
    <s v="Metro Barcelona"/>
    <n v="10.38"/>
  </r>
  <r>
    <d v="2023-03-04T00:00:00"/>
    <x v="3"/>
    <s v="Park Guell"/>
    <n v="14.9"/>
  </r>
  <r>
    <d v="2023-03-04T00:00:00"/>
    <x v="2"/>
    <s v="Andino restaurant"/>
    <n v="23.08"/>
  </r>
  <r>
    <d v="2023-03-04T00:00:00"/>
    <x v="2"/>
    <s v="Camilo"/>
    <n v="18.21"/>
  </r>
  <r>
    <d v="2023-03-04T00:00:00"/>
    <x v="2"/>
    <s v="Pizza + zumo"/>
    <n v="6.86"/>
  </r>
  <r>
    <d v="2023-03-04T00:00:00"/>
    <x v="3"/>
    <s v="Latin Palace Barcelona"/>
    <n v="15.03"/>
  </r>
  <r>
    <d v="2023-03-05T00:00:00"/>
    <x v="1"/>
    <s v="Lilla (Ozde's gift)"/>
    <n v="16.329999999999998"/>
  </r>
  <r>
    <d v="2023-03-05T00:00:00"/>
    <x v="0"/>
    <s v="Metro Barcelona"/>
    <n v="4.71"/>
  </r>
  <r>
    <d v="2023-03-05T00:00:00"/>
    <x v="2"/>
    <s v="Polleria"/>
    <n v="14.54"/>
  </r>
  <r>
    <d v="2023-03-05T00:00:00"/>
    <x v="2"/>
    <s v="Zumo de naranja"/>
    <n v="5.44"/>
  </r>
  <r>
    <d v="2023-03-06T00:00:00"/>
    <x v="2"/>
    <s v="Piccolo tomatoes"/>
    <n v="1.65"/>
  </r>
  <r>
    <d v="2023-03-06T00:00:00"/>
    <x v="2"/>
    <s v="Orange &amp; mango juice"/>
    <n v="1.45"/>
  </r>
  <r>
    <d v="2023-03-06T00:00:00"/>
    <x v="4"/>
    <s v="Baby wipes"/>
    <n v="0.75"/>
  </r>
  <r>
    <d v="2023-03-06T00:00:00"/>
    <x v="2"/>
    <s v="Garden peas"/>
    <n v="0.24"/>
  </r>
  <r>
    <d v="2023-03-06T00:00:00"/>
    <x v="2"/>
    <s v="Rice"/>
    <n v="1.75"/>
  </r>
  <r>
    <d v="2023-03-06T00:00:00"/>
    <x v="2"/>
    <s v="Diced beef"/>
    <n v="6.29"/>
  </r>
  <r>
    <d v="2023-03-06T00:00:00"/>
    <x v="2"/>
    <s v="Soy milk"/>
    <n v="0.75"/>
  </r>
  <r>
    <d v="2023-03-06T00:00:00"/>
    <x v="2"/>
    <s v="Red onions"/>
    <n v="0.85"/>
  </r>
  <r>
    <d v="2023-03-06T00:00:00"/>
    <x v="2"/>
    <s v="Zumo de naranja + mollete"/>
    <n v="12.94"/>
  </r>
  <r>
    <d v="2023-03-07T00:00:00"/>
    <x v="2"/>
    <s v="Oil sunflower"/>
    <n v="2.4"/>
  </r>
  <r>
    <d v="2023-03-07T00:00:00"/>
    <x v="2"/>
    <s v="Cheesy puffs"/>
    <n v="1.29"/>
  </r>
  <r>
    <d v="2023-03-07T00:00:00"/>
    <x v="2"/>
    <s v="Mozza"/>
    <n v="10.5"/>
  </r>
  <r>
    <d v="2023-03-08T00:00:00"/>
    <x v="1"/>
    <s v="Wikipedia"/>
    <n v="2"/>
  </r>
  <r>
    <d v="2023-03-08T00:00:00"/>
    <x v="2"/>
    <s v="Gu chocolate and honeycomb"/>
    <n v="4.1500000000000004"/>
  </r>
  <r>
    <d v="2023-03-08T00:00:00"/>
    <x v="2"/>
    <s v="6 apple pies pack"/>
    <n v="2.7"/>
  </r>
  <r>
    <d v="2023-03-08T00:00:00"/>
    <x v="2"/>
    <s v="8 vegan sausages"/>
    <n v="3"/>
  </r>
  <r>
    <d v="2023-03-08T00:00:00"/>
    <x v="2"/>
    <s v="Vegan minced meat"/>
    <n v="2.25"/>
  </r>
  <r>
    <d v="2023-03-08T00:00:00"/>
    <x v="2"/>
    <s v="Smoky ribs"/>
    <n v="4.2"/>
  </r>
  <r>
    <d v="2023-03-08T00:00:00"/>
    <x v="2"/>
    <s v="Vegan Southern fried chicken"/>
    <n v="3.15"/>
  </r>
  <r>
    <d v="2023-03-09T00:00:00"/>
    <x v="2"/>
    <s v="Manuel (Oriental House)"/>
    <n v="12.5"/>
  </r>
  <r>
    <d v="2023-03-10T00:00:00"/>
    <x v="4"/>
    <s v="Cyclepath"/>
    <n v="28"/>
  </r>
  <r>
    <d v="2023-03-11T00:00:00"/>
    <x v="2"/>
    <s v="Juice bursts"/>
    <n v="1.5"/>
  </r>
  <r>
    <d v="2023-03-11T00:00:00"/>
    <x v="2"/>
    <s v="Carrot &amp; hummus"/>
    <n v="1.25"/>
  </r>
  <r>
    <d v="2023-03-11T00:00:00"/>
    <x v="2"/>
    <s v="Meatball marinara"/>
    <n v="2.75"/>
  </r>
  <r>
    <d v="2023-03-11T00:00:00"/>
    <x v="2"/>
    <s v="Meal deal"/>
    <n v="-2.1"/>
  </r>
  <r>
    <d v="2023-03-11T00:00:00"/>
    <x v="2"/>
    <s v="Bubble tea (Glasgow)"/>
    <n v="10.8"/>
  </r>
  <r>
    <d v="2023-03-12T00:00:00"/>
    <x v="2"/>
    <s v="2 x cheesy toasties"/>
    <n v="11.5"/>
  </r>
  <r>
    <d v="2023-03-12T00:00:00"/>
    <x v="3"/>
    <s v="Spotify"/>
    <n v="9.99"/>
  </r>
  <r>
    <d v="2023-03-12T00:00:00"/>
    <x v="2"/>
    <s v="Bisks wheats"/>
    <n v="1.99"/>
  </r>
  <r>
    <d v="2023-03-12T00:00:00"/>
    <x v="2"/>
    <s v="Soy milk"/>
    <n v="0.75"/>
  </r>
  <r>
    <d v="2023-03-12T00:00:00"/>
    <x v="2"/>
    <s v="Raspberries"/>
    <n v="2.09"/>
  </r>
  <r>
    <d v="2023-03-12T00:00:00"/>
    <x v="2"/>
    <s v="Blueberries"/>
    <n v="0.99"/>
  </r>
  <r>
    <d v="2023-03-12T00:00:00"/>
    <x v="2"/>
    <s v="Broth mix"/>
    <n v="0.89"/>
  </r>
  <r>
    <d v="2023-03-12T00:00:00"/>
    <x v="2"/>
    <s v="Large onions"/>
    <n v="1.39"/>
  </r>
  <r>
    <d v="2023-03-12T00:00:00"/>
    <x v="2"/>
    <s v="Orange &amp; mango juice"/>
    <n v="1.45"/>
  </r>
  <r>
    <d v="2023-03-12T00:00:00"/>
    <x v="5"/>
    <s v="Union drink"/>
    <n v="5"/>
  </r>
  <r>
    <d v="2023-03-13T00:00:00"/>
    <x v="3"/>
    <s v="Glitterball"/>
    <n v="30"/>
  </r>
  <r>
    <d v="2023-03-13T00:00:00"/>
    <x v="2"/>
    <s v="M&amp;Ms"/>
    <n v="1.3"/>
  </r>
  <r>
    <d v="2023-03-13T00:00:00"/>
    <x v="2"/>
    <s v="CombiniCo (chicken)"/>
    <n v="5.58"/>
  </r>
  <r>
    <d v="2023-03-14T00:00:00"/>
    <x v="2"/>
    <s v="Maisha"/>
    <n v="18.899999999999999"/>
  </r>
  <r>
    <d v="2023-03-14T00:00:00"/>
    <x v="6"/>
    <s v="Rent"/>
    <n v="450"/>
  </r>
  <r>
    <d v="2023-03-15T00:00:00"/>
    <x v="2"/>
    <s v="Oriental House"/>
    <n v="23.8"/>
  </r>
  <r>
    <d v="2023-03-15T00:00:00"/>
    <x v="3"/>
    <s v="StarBall tickets"/>
    <n v="26.8"/>
  </r>
  <r>
    <d v="2023-03-15T00:00:00"/>
    <x v="2"/>
    <s v="Blueberries"/>
    <n v="1.49"/>
  </r>
  <r>
    <d v="2023-03-15T00:00:00"/>
    <x v="2"/>
    <s v="Raspberries"/>
    <n v="2.09"/>
  </r>
  <r>
    <d v="2023-03-15T00:00:00"/>
    <x v="2"/>
    <s v="Soy milk"/>
    <n v="0.75"/>
  </r>
  <r>
    <d v="2023-03-15T00:00:00"/>
    <x v="2"/>
    <s v="Orange &amp; mango juice"/>
    <n v="1.45"/>
  </r>
  <r>
    <d v="2023-03-16T00:00:00"/>
    <x v="1"/>
    <s v="Ebay refund (iPad case)"/>
    <n v="-4.95"/>
  </r>
  <r>
    <d v="2023-03-16T00:00:00"/>
    <x v="4"/>
    <s v="Laundry pods"/>
    <n v="3.19"/>
  </r>
  <r>
    <d v="2023-03-16T00:00:00"/>
    <x v="7"/>
    <s v="Tuition"/>
    <n v="5977.5"/>
  </r>
  <r>
    <d v="2023-03-16T00:00:00"/>
    <x v="4"/>
    <s v="3 chamber sachets"/>
    <n v="3.19"/>
  </r>
  <r>
    <d v="2023-03-16T00:00:00"/>
    <x v="2"/>
    <s v="McDonald's (with Katie)"/>
    <n v="7.57"/>
  </r>
  <r>
    <d v="2023-03-18T00:00:00"/>
    <x v="2"/>
    <s v="Smoothie at sports centre"/>
    <n v="4.5"/>
  </r>
  <r>
    <d v="2023-03-19T00:00:00"/>
    <x v="2"/>
    <s v="Caramel macchiato"/>
    <n v="2.4"/>
  </r>
  <r>
    <d v="2023-03-19T00:00:00"/>
    <x v="2"/>
    <s v="Energise super smoothie"/>
    <n v="2.6"/>
  </r>
  <r>
    <d v="2023-03-19T00:00:00"/>
    <x v="2"/>
    <s v="Egg protein pot"/>
    <n v="1.25"/>
  </r>
  <r>
    <d v="2023-03-19T00:00:00"/>
    <x v="2"/>
    <s v="Sausage bacon &amp; egg sandwich"/>
    <n v="2.8"/>
  </r>
  <r>
    <d v="2023-03-19T00:00:00"/>
    <x v="2"/>
    <s v="Pulled beef and cheese sandwich"/>
    <n v="2.5"/>
  </r>
  <r>
    <d v="2023-03-19T00:00:00"/>
    <x v="2"/>
    <s v="Carrot and houmous"/>
    <n v="1.25"/>
  </r>
  <r>
    <d v="2023-03-19T00:00:00"/>
    <x v="2"/>
    <s v="Blue spark super smoothie"/>
    <n v="2.6"/>
  </r>
  <r>
    <d v="2023-03-19T00:00:00"/>
    <x v="2"/>
    <s v="Danish selection pack"/>
    <n v="1.85"/>
  </r>
  <r>
    <d v="2023-03-19T00:00:00"/>
    <x v="2"/>
    <s v="Meal deal"/>
    <n v="-3.19"/>
  </r>
  <r>
    <d v="2023-03-19T00:00:00"/>
    <x v="2"/>
    <s v="Meal deal"/>
    <n v="-3.01"/>
  </r>
  <r>
    <d v="2023-03-20T00:00:00"/>
    <x v="2"/>
    <s v="Egg &amp; bacon sandwich"/>
    <n v="2.5"/>
  </r>
  <r>
    <d v="2023-03-20T00:00:00"/>
    <x v="2"/>
    <s v="Scotch egg"/>
    <n v="1.25"/>
  </r>
  <r>
    <d v="2023-03-20T00:00:00"/>
    <x v="2"/>
    <s v="Pulled beef &amp; cheese sandwic"/>
    <n v="2.5"/>
  </r>
  <r>
    <d v="2023-03-20T00:00:00"/>
    <x v="2"/>
    <s v="Apple &amp; strawberry snack"/>
    <n v="1.1499999999999999"/>
  </r>
  <r>
    <d v="2023-03-20T00:00:00"/>
    <x v="2"/>
    <s v="Caramel macchiato"/>
    <n v="2.4"/>
  </r>
  <r>
    <d v="2023-03-20T00:00:00"/>
    <x v="2"/>
    <s v="Orange juice"/>
    <n v="1.5"/>
  </r>
  <r>
    <d v="2023-03-20T00:00:00"/>
    <x v="2"/>
    <s v="Meal deal"/>
    <n v="-1.79"/>
  </r>
  <r>
    <d v="2023-03-20T00:00:00"/>
    <x v="2"/>
    <s v="Meal deal"/>
    <n v="-2.71"/>
  </r>
  <r>
    <d v="2023-03-20T00:00:00"/>
    <x v="4"/>
    <s v="Dish washer liquid"/>
    <n v="0.74"/>
  </r>
  <r>
    <d v="2023-03-20T00:00:00"/>
    <x v="2"/>
    <s v="3 x hummus crisps"/>
    <n v="2.25"/>
  </r>
  <r>
    <d v="2023-03-20T00:00:00"/>
    <x v="2"/>
    <s v="Vegan chicken strips"/>
    <n v="1.99"/>
  </r>
  <r>
    <d v="2023-03-20T00:00:00"/>
    <x v="2"/>
    <s v="Vegan burgers"/>
    <n v="1.99"/>
  </r>
  <r>
    <d v="2023-03-20T00:00:00"/>
    <x v="2"/>
    <s v="2 x soy milk"/>
    <n v="1.5"/>
  </r>
  <r>
    <d v="2023-03-20T00:00:00"/>
    <x v="2"/>
    <s v="Vegan chicken strips"/>
    <n v="1.99"/>
  </r>
  <r>
    <d v="2023-03-20T00:00:00"/>
    <x v="2"/>
    <s v="Strawberries"/>
    <n v="1.49"/>
  </r>
  <r>
    <d v="2023-03-20T00:00:00"/>
    <x v="2"/>
    <s v="Apple juice"/>
    <n v="1.45"/>
  </r>
  <r>
    <d v="2023-03-20T00:00:00"/>
    <x v="2"/>
    <s v="Natalia (spoil)"/>
    <n v="4.32"/>
  </r>
  <r>
    <d v="2023-03-21T00:00:00"/>
    <x v="2"/>
    <s v="Claws/puffs 10 pk"/>
    <n v="1.29"/>
  </r>
  <r>
    <d v="2023-03-21T00:00:00"/>
    <x v="2"/>
    <s v="Tortilla chips"/>
    <n v="0.85"/>
  </r>
  <r>
    <d v="2023-03-21T00:00:00"/>
    <x v="2"/>
    <s v="Orange &amp; mango juice"/>
    <n v="1.45"/>
  </r>
  <r>
    <d v="2023-03-21T00:00:00"/>
    <x v="5"/>
    <s v="Smirnoff vodka"/>
    <n v="13.99"/>
  </r>
  <r>
    <d v="2023-03-21T00:00:00"/>
    <x v="1"/>
    <s v="Guardian"/>
    <n v="3"/>
  </r>
  <r>
    <d v="2023-03-22T00:00:00"/>
    <x v="2"/>
    <s v="M&amp;Ms"/>
    <n v="1.3"/>
  </r>
  <r>
    <d v="2023-03-22T00:00:00"/>
    <x v="5"/>
    <s v="2 x cocktail week ribbons"/>
    <n v="19"/>
  </r>
  <r>
    <d v="2023-03-23T00:00:00"/>
    <x v="2"/>
    <s v="2 x orange juice"/>
    <n v="1.1000000000000001"/>
  </r>
  <r>
    <d v="2023-03-23T00:00:00"/>
    <x v="2"/>
    <s v="Vegan meatballs"/>
    <n v="2.6"/>
  </r>
  <r>
    <d v="2023-03-23T00:00:00"/>
    <x v="2"/>
    <s v="Mini Danish selection"/>
    <n v="1.85"/>
  </r>
  <r>
    <d v="2023-03-23T00:00:00"/>
    <x v="2"/>
    <s v="Chicken satay snack"/>
    <n v="1.25"/>
  </r>
  <r>
    <d v="2023-03-23T00:00:00"/>
    <x v="2"/>
    <s v="Cocktail sausages"/>
    <n v="1.25"/>
  </r>
  <r>
    <d v="2023-03-23T00:00:00"/>
    <x v="2"/>
    <s v="Walkers salted crisps"/>
    <n v="1"/>
  </r>
  <r>
    <d v="2023-03-23T00:00:00"/>
    <x v="2"/>
    <s v="Walkers cheese &amp; onion"/>
    <n v="1"/>
  </r>
  <r>
    <d v="2023-03-23T00:00:00"/>
    <x v="3"/>
    <s v="NPH cinema (John Wick)"/>
    <n v="9"/>
  </r>
  <r>
    <d v="2023-03-23T00:00:00"/>
    <x v="2"/>
    <s v="Physics café"/>
    <n v="1.7"/>
  </r>
  <r>
    <d v="2023-03-24T00:00:00"/>
    <x v="1"/>
    <s v="Africa summit"/>
    <n v="5"/>
  </r>
  <r>
    <d v="2023-03-25T00:00:00"/>
    <x v="2"/>
    <s v="2 x juice apple + mango"/>
    <n v="2.9"/>
  </r>
  <r>
    <d v="2023-03-25T00:00:00"/>
    <x v="2"/>
    <s v="Southern fried chicken wrap"/>
    <n v="2.75"/>
  </r>
  <r>
    <d v="2023-03-25T00:00:00"/>
    <x v="2"/>
    <s v="Apple &amp; strawberry"/>
    <n v="1.1499999999999999"/>
  </r>
  <r>
    <d v="2023-03-25T00:00:00"/>
    <x v="2"/>
    <s v="Blue spark smoothie"/>
    <n v="2.6"/>
  </r>
  <r>
    <d v="2023-03-25T00:00:00"/>
    <x v="2"/>
    <s v="Meal deal"/>
    <n v="-3.1"/>
  </r>
  <r>
    <d v="2023-03-25T00:00:00"/>
    <x v="2"/>
    <s v="Shawarma"/>
    <n v="8.99"/>
  </r>
  <r>
    <d v="2023-03-25T00:00:00"/>
    <x v="5"/>
    <s v="Pi ball drinks (Lilla)"/>
    <n v="12.3"/>
  </r>
  <r>
    <d v="2023-03-26T00:00:00"/>
    <x v="2"/>
    <s v="Doritos (loaded pepperoni pizza)"/>
    <n v="1.75"/>
  </r>
  <r>
    <d v="2023-03-26T00:00:00"/>
    <x v="2"/>
    <s v="Blue spark smoothie"/>
    <n v="2.6"/>
  </r>
  <r>
    <d v="2023-03-26T00:00:00"/>
    <x v="2"/>
    <s v="Apple &amp; strawberry"/>
    <n v="1.1499999999999999"/>
  </r>
  <r>
    <d v="2023-03-26T00:00:00"/>
    <x v="2"/>
    <s v="Southern fried chicken wrap"/>
    <n v="2.75"/>
  </r>
  <r>
    <d v="2023-03-26T00:00:00"/>
    <x v="2"/>
    <s v="Meal deal"/>
    <n v="-3.1"/>
  </r>
  <r>
    <d v="2023-03-27T00:00:00"/>
    <x v="2"/>
    <s v="Pork loin steaks"/>
    <n v="2.69"/>
  </r>
  <r>
    <d v="2023-03-27T00:00:00"/>
    <x v="2"/>
    <s v="Raspberries"/>
    <n v="2.09"/>
  </r>
  <r>
    <d v="2023-03-27T00:00:00"/>
    <x v="2"/>
    <s v="Blueberries"/>
    <n v="1.69"/>
  </r>
  <r>
    <d v="2023-03-27T00:00:00"/>
    <x v="2"/>
    <s v="Sharing snack"/>
    <n v="0.85"/>
  </r>
  <r>
    <d v="2023-03-27T00:00:00"/>
    <x v="2"/>
    <s v="Soy milk"/>
    <n v="0.75"/>
  </r>
  <r>
    <d v="2023-03-27T00:00:00"/>
    <x v="2"/>
    <s v="Orange &amp; mango juice"/>
    <n v="1.45"/>
  </r>
  <r>
    <d v="2023-03-27T00:00:00"/>
    <x v="2"/>
    <s v="Peppers mixed"/>
    <n v="1.35"/>
  </r>
  <r>
    <d v="2023-03-27T00:00:00"/>
    <x v="4"/>
    <s v="Kitchen towel"/>
    <n v="3.19"/>
  </r>
  <r>
    <d v="2023-03-27T00:00:00"/>
    <x v="2"/>
    <s v="Tesco Clubcard"/>
    <n v="7.99"/>
  </r>
  <r>
    <d v="2023-03-28T00:00:00"/>
    <x v="2"/>
    <s v="Blackberries"/>
    <n v="1.99"/>
  </r>
  <r>
    <d v="2023-03-28T00:00:00"/>
    <x v="2"/>
    <s v="2 x raspberries"/>
    <n v="3.98"/>
  </r>
  <r>
    <d v="2023-03-28T00:00:00"/>
    <x v="2"/>
    <s v="Sushi snacks"/>
    <n v="0.99"/>
  </r>
  <r>
    <d v="2023-03-28T00:00:00"/>
    <x v="2"/>
    <s v="Greek yogurt"/>
    <n v="1.1499999999999999"/>
  </r>
  <r>
    <d v="2023-03-28T00:00:00"/>
    <x v="2"/>
    <s v="Lamb leg steaks"/>
    <n v="4.1900000000000004"/>
  </r>
  <r>
    <d v="2023-03-28T00:00:00"/>
    <x v="4"/>
    <s v="Chargers (ebay)"/>
    <n v="4.79"/>
  </r>
  <r>
    <d v="2023-03-28T00:00:00"/>
    <x v="2"/>
    <s v="Hot chocolate deluxe (w Medina)"/>
    <n v="3.3"/>
  </r>
  <r>
    <d v="2023-03-29T00:00:00"/>
    <x v="2"/>
    <s v="The rule (wings + cocktail)"/>
    <n v="9.5"/>
  </r>
  <r>
    <d v="2023-03-29T00:00:00"/>
    <x v="2"/>
    <s v="Jannettas gelateria"/>
    <n v="4.95"/>
  </r>
  <r>
    <d v="2023-03-29T00:00:00"/>
    <x v="2"/>
    <s v="Potatoes"/>
    <n v="1.59"/>
  </r>
  <r>
    <d v="2023-03-29T00:00:00"/>
    <x v="2"/>
    <s v="Soy milk"/>
    <n v="0.85"/>
  </r>
  <r>
    <d v="2023-03-29T00:00:00"/>
    <x v="2"/>
    <s v="Large onions"/>
    <n v="1.39"/>
  </r>
  <r>
    <d v="2023-03-29T00:00:00"/>
    <x v="2"/>
    <s v="Cod fillets"/>
    <n v="3.69"/>
  </r>
  <r>
    <d v="2023-03-29T00:00:00"/>
    <x v="2"/>
    <s v="Steak lorne"/>
    <n v="2.19"/>
  </r>
  <r>
    <d v="2023-03-29T00:00:00"/>
    <x v="4"/>
    <s v="Toilet tissue pack"/>
    <n v="3.39"/>
  </r>
  <r>
    <d v="2023-03-29T00:00:00"/>
    <x v="4"/>
    <s v="Baby wipes"/>
    <n v="0.75"/>
  </r>
  <r>
    <d v="2023-03-30T00:00:00"/>
    <x v="2"/>
    <s v="Blueberry muffin (physoc bake sale)"/>
    <n v="2"/>
  </r>
  <r>
    <d v="2023-03-30T00:00:00"/>
    <x v="2"/>
    <s v="Munch (breakfast)"/>
    <n v="5.84"/>
  </r>
  <r>
    <d v="2023-03-31T00:00:00"/>
    <x v="2"/>
    <s v="Iceberg lettuce"/>
    <n v="0.7"/>
  </r>
  <r>
    <d v="2023-03-31T00:00:00"/>
    <x v="2"/>
    <s v="Meat free burger"/>
    <n v="1.49"/>
  </r>
  <r>
    <d v="2023-03-31T00:00:00"/>
    <x v="2"/>
    <s v="Vegan hotdog"/>
    <n v="1.69"/>
  </r>
  <r>
    <d v="2023-03-31T00:00:00"/>
    <x v="2"/>
    <s v="Burrito/sub roll"/>
    <n v="2.4900000000000002"/>
  </r>
  <r>
    <d v="2023-03-31T00:00:00"/>
    <x v="2"/>
    <s v="Olive oil"/>
    <n v="3.29"/>
  </r>
  <r>
    <d v="2023-03-31T00:00:00"/>
    <x v="2"/>
    <s v="Red onions"/>
    <n v="0.95"/>
  </r>
  <r>
    <d v="2023-03-31T00:00:00"/>
    <x v="2"/>
    <s v="Honey"/>
    <n v="2.99"/>
  </r>
  <r>
    <d v="2023-03-31T00:00:00"/>
    <x v="2"/>
    <s v="Basmati rice"/>
    <n v="1.75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d v="2023-02-01T00:00:00"/>
    <x v="0"/>
    <s v="Orange juice"/>
    <n v="1.5"/>
  </r>
  <r>
    <d v="2023-02-01T00:00:00"/>
    <x v="0"/>
    <s v="Grapes"/>
    <n v="1.1499999999999999"/>
  </r>
  <r>
    <d v="2023-02-01T00:00:00"/>
    <x v="0"/>
    <s v="Sandwich sausage bacon and egg"/>
    <n v="2.8"/>
  </r>
  <r>
    <d v="2023-02-01T00:00:00"/>
    <x v="0"/>
    <s v="Meal deal"/>
    <n v="-2.0499999999999998"/>
  </r>
  <r>
    <d v="2023-02-01T00:00:00"/>
    <x v="0"/>
    <s v="2 x hand soap"/>
    <n v="1.9"/>
  </r>
  <r>
    <d v="2023-02-01T00:00:00"/>
    <x v="0"/>
    <s v="Kitchen rolls"/>
    <n v="2.19"/>
  </r>
  <r>
    <d v="2023-02-01T00:00:00"/>
    <x v="1"/>
    <s v="Toilet paper"/>
    <n v="1.79"/>
  </r>
  <r>
    <d v="2023-02-02T00:00:00"/>
    <x v="2"/>
    <s v="Dan (dance club tickets)"/>
    <n v="9"/>
  </r>
  <r>
    <d v="2023-02-03T00:00:00"/>
    <x v="0"/>
    <s v="Chocolate cornflake clusters"/>
    <n v="2.5"/>
  </r>
  <r>
    <d v="2023-02-03T00:00:00"/>
    <x v="0"/>
    <s v="Prawn cocktail crisps"/>
    <n v="1.95"/>
  </r>
  <r>
    <d v="2023-02-03T00:00:00"/>
    <x v="0"/>
    <s v="Cheese &amp; onion crisps"/>
    <n v="1.95"/>
  </r>
  <r>
    <d v="2023-02-03T00:00:00"/>
    <x v="3"/>
    <s v="Cider 4-pack"/>
    <n v="5.5"/>
  </r>
  <r>
    <d v="2023-02-03T00:00:00"/>
    <x v="3"/>
    <s v="Lager 6-pack"/>
    <n v="6.5"/>
  </r>
  <r>
    <d v="2023-02-03T00:00:00"/>
    <x v="3"/>
    <s v="Sugar syrup (Luvians)"/>
    <n v="7.99"/>
  </r>
  <r>
    <d v="2023-02-03T00:00:00"/>
    <x v="0"/>
    <s v="Fisher &amp; donaldson (donut)"/>
    <n v="1.75"/>
  </r>
  <r>
    <d v="2023-02-04T00:00:00"/>
    <x v="0"/>
    <s v="3 x hash browns"/>
    <n v="4.05"/>
  </r>
  <r>
    <d v="2023-02-04T00:00:00"/>
    <x v="0"/>
    <s v="2 x nuggets"/>
    <n v="2.78"/>
  </r>
  <r>
    <d v="2023-02-04T00:00:00"/>
    <x v="0"/>
    <s v="2 x ham cooked lean"/>
    <n v="3.5"/>
  </r>
  <r>
    <d v="2023-02-04T00:00:00"/>
    <x v="0"/>
    <s v="Chicken fillets (medium)"/>
    <n v="4.25"/>
  </r>
  <r>
    <d v="2023-02-04T00:00:00"/>
    <x v="0"/>
    <s v="Edam cheese gouda"/>
    <n v="3.19"/>
  </r>
  <r>
    <d v="2023-02-04T00:00:00"/>
    <x v="0"/>
    <s v="Cheese sliced mat"/>
    <n v="1.99"/>
  </r>
  <r>
    <d v="2023-02-04T00:00:00"/>
    <x v="0"/>
    <s v="Chicken fillets (extra large)"/>
    <n v="11.79"/>
  </r>
  <r>
    <d v="2023-02-04T00:00:00"/>
    <x v="0"/>
    <s v="Morrisons (limes, napkins, cups, cake, bread)"/>
    <n v="30.56"/>
  </r>
  <r>
    <d v="2023-02-06T00:00:00"/>
    <x v="0"/>
    <s v="Meal deal + cookie (physics café)"/>
    <n v="3.2"/>
  </r>
  <r>
    <d v="2023-02-07T00:00:00"/>
    <x v="0"/>
    <s v="2 x soy milk"/>
    <n v="1.3"/>
  </r>
  <r>
    <d v="2023-02-07T00:00:00"/>
    <x v="0"/>
    <s v="Avocado twin pack"/>
    <n v="1.39"/>
  </r>
  <r>
    <d v="2023-02-07T00:00:00"/>
    <x v="0"/>
    <s v="Extra large brown onions"/>
    <n v="1.39"/>
  </r>
  <r>
    <d v="2023-02-07T00:00:00"/>
    <x v="0"/>
    <s v="Peas"/>
    <n v="0.45"/>
  </r>
  <r>
    <d v="2023-02-07T00:00:00"/>
    <x v="0"/>
    <s v="Taco/kidney beans"/>
    <n v="0.72"/>
  </r>
  <r>
    <d v="2023-02-07T00:00:00"/>
    <x v="0"/>
    <s v="Paella/bravas"/>
    <n v="5.49"/>
  </r>
  <r>
    <d v="2023-02-07T00:00:00"/>
    <x v="0"/>
    <s v="Orange and mango juice"/>
    <n v="1.45"/>
  </r>
  <r>
    <d v="2023-02-07T00:00:00"/>
    <x v="0"/>
    <s v="Baby plum tomatoes"/>
    <n v="0.95"/>
  </r>
  <r>
    <d v="2023-02-07T00:00:00"/>
    <x v="0"/>
    <s v="Tanon with Natalia"/>
    <n v="41.3"/>
  </r>
  <r>
    <d v="2023-02-07T00:00:00"/>
    <x v="4"/>
    <s v="World War Z (for Natalia)"/>
    <n v="9.99"/>
  </r>
  <r>
    <d v="2023-02-07T00:00:00"/>
    <x v="2"/>
    <s v="Physoc CERN 2nd instalment"/>
    <n v="100"/>
  </r>
  <r>
    <d v="2023-02-07T00:00:00"/>
    <x v="0"/>
    <s v="Tickets for valentines fiesta"/>
    <n v="20"/>
  </r>
  <r>
    <d v="2023-02-07T00:00:00"/>
    <x v="4"/>
    <s v="Natalia Valentine's gift"/>
    <n v="40.39"/>
  </r>
  <r>
    <d v="2023-02-08T00:00:00"/>
    <x v="5"/>
    <s v="Train to Edi"/>
    <n v="6.14"/>
  </r>
  <r>
    <d v="2023-02-08T00:00:00"/>
    <x v="3"/>
    <s v="The Rule (wings with Dan)"/>
    <n v="15"/>
  </r>
  <r>
    <d v="2023-02-08T00:00:00"/>
    <x v="4"/>
    <s v="Wikipedia"/>
    <n v="2"/>
  </r>
  <r>
    <d v="2023-02-09T00:00:00"/>
    <x v="3"/>
    <s v="The Saint"/>
    <n v="27.15"/>
  </r>
  <r>
    <d v="2023-02-09T00:00:00"/>
    <x v="5"/>
    <s v="Train to Liverpool"/>
    <n v="79.14"/>
  </r>
  <r>
    <d v="2023-02-09T00:00:00"/>
    <x v="1"/>
    <s v="Bike rain cover"/>
    <n v="3.75"/>
  </r>
  <r>
    <d v="2023-02-09T00:00:00"/>
    <x v="1"/>
    <s v="iPad case"/>
    <n v="7.19"/>
  </r>
  <r>
    <d v="2023-02-10T00:00:00"/>
    <x v="0"/>
    <s v="Boteco do Brasil (drinks)"/>
    <n v="16.5"/>
  </r>
  <r>
    <d v="2023-02-10T00:00:00"/>
    <x v="0"/>
    <s v="Ahpab (Turkey)"/>
    <n v="34.07"/>
  </r>
  <r>
    <d v="2023-02-10T00:00:00"/>
    <x v="5"/>
    <s v="Nightbus Edi"/>
    <n v="3"/>
  </r>
  <r>
    <d v="2023-02-11T00:00:00"/>
    <x v="0"/>
    <s v="Boteco do Brasil (food with Natalia)"/>
    <n v="41.4"/>
  </r>
  <r>
    <d v="2023-02-13T00:00:00"/>
    <x v="0"/>
    <s v="Cereal"/>
    <n v="1.99"/>
  </r>
  <r>
    <d v="2023-02-13T00:00:00"/>
    <x v="0"/>
    <s v="Patatas bravas"/>
    <n v="5.49"/>
  </r>
  <r>
    <d v="2023-02-13T00:00:00"/>
    <x v="0"/>
    <s v="Soy milk"/>
    <n v="0.75"/>
  </r>
  <r>
    <d v="2023-02-13T00:00:00"/>
    <x v="0"/>
    <s v="Tomatoes"/>
    <n v="1.79"/>
  </r>
  <r>
    <d v="2023-02-13T00:00:00"/>
    <x v="0"/>
    <s v="Chicken fillet"/>
    <n v="6.19"/>
  </r>
  <r>
    <d v="2023-02-13T00:00:00"/>
    <x v="0"/>
    <s v="Fanta (Spar)"/>
    <n v="3.09"/>
  </r>
  <r>
    <d v="2023-02-13T00:00:00"/>
    <x v="2"/>
    <s v="NPH (the Whale)"/>
    <n v="8"/>
  </r>
  <r>
    <d v="2023-02-13T00:00:00"/>
    <x v="6"/>
    <s v="Utilities (last 4 months)"/>
    <n v="312"/>
  </r>
  <r>
    <d v="2023-02-14T00:00:00"/>
    <x v="0"/>
    <s v="Tanon"/>
    <n v="36.4"/>
  </r>
  <r>
    <d v="2023-02-14T00:00:00"/>
    <x v="6"/>
    <s v="Rent"/>
    <n v="450"/>
  </r>
  <r>
    <d v="2023-02-15T00:00:00"/>
    <x v="0"/>
    <s v="Limes (Gabriel's bday)"/>
    <n v="7"/>
  </r>
  <r>
    <d v="2023-02-16T00:00:00"/>
    <x v="0"/>
    <s v="Jannettas"/>
    <n v="8.0500000000000007"/>
  </r>
  <r>
    <d v="2023-02-17T00:00:00"/>
    <x v="0"/>
    <s v="KFC"/>
    <n v="3.99"/>
  </r>
  <r>
    <d v="2023-02-17T00:00:00"/>
    <x v="3"/>
    <s v="Wetherspoons"/>
    <n v="6.72"/>
  </r>
  <r>
    <d v="2023-02-17T00:00:00"/>
    <x v="0"/>
    <s v="Boba tea"/>
    <n v="4.09"/>
  </r>
  <r>
    <d v="2023-02-17T00:00:00"/>
    <x v="2"/>
    <s v="Shisha"/>
    <n v="14"/>
  </r>
  <r>
    <d v="2023-02-17T00:00:00"/>
    <x v="4"/>
    <s v="Joaquin (PayPal)"/>
    <n v="-1007.97"/>
  </r>
  <r>
    <d v="2023-02-18T00:00:00"/>
    <x v="0"/>
    <s v="Indian restaurant"/>
    <n v="15"/>
  </r>
  <r>
    <d v="2023-02-18T00:00:00"/>
    <x v="0"/>
    <s v="Sandwich"/>
    <n v="2"/>
  </r>
  <r>
    <d v="2023-02-18T00:00:00"/>
    <x v="0"/>
    <s v="Orange juice"/>
    <n v="1.5"/>
  </r>
  <r>
    <d v="2023-02-18T00:00:00"/>
    <x v="0"/>
    <s v="Banana"/>
    <n v="0.27"/>
  </r>
  <r>
    <d v="2023-02-18T00:00:00"/>
    <x v="0"/>
    <s v="Meal deal"/>
    <n v="-0.37"/>
  </r>
  <r>
    <d v="2023-02-18T00:00:00"/>
    <x v="3"/>
    <s v="Cocktail hotel"/>
    <n v="7.5"/>
  </r>
  <r>
    <d v="2023-02-19T00:00:00"/>
    <x v="0"/>
    <s v="Apple juice"/>
    <n v="1.5"/>
  </r>
  <r>
    <d v="2023-02-19T00:00:00"/>
    <x v="0"/>
    <s v="Sandwich"/>
    <n v="2.5"/>
  </r>
  <r>
    <d v="2023-02-19T00:00:00"/>
    <x v="0"/>
    <s v="Apple &amp; strawberry"/>
    <n v="1.1499999999999999"/>
  </r>
  <r>
    <d v="2023-02-19T00:00:00"/>
    <x v="0"/>
    <s v="Meal deal"/>
    <n v="-1.75"/>
  </r>
  <r>
    <d v="2023-02-19T00:00:00"/>
    <x v="0"/>
    <s v="German Doner Kebab"/>
    <n v="9.49"/>
  </r>
  <r>
    <d v="2023-02-19T00:00:00"/>
    <x v="0"/>
    <s v="Magnets"/>
    <n v="4.99"/>
  </r>
  <r>
    <d v="2023-02-19T00:00:00"/>
    <x v="0"/>
    <s v="Billard"/>
    <n v="1.5"/>
  </r>
  <r>
    <d v="2023-02-20T00:00:00"/>
    <x v="1"/>
    <s v="Toilet paper"/>
    <n v="3.39"/>
  </r>
  <r>
    <d v="2023-02-20T00:00:00"/>
    <x v="1"/>
    <s v="Kitchen roll"/>
    <n v="3.19"/>
  </r>
  <r>
    <d v="2023-02-20T00:00:00"/>
    <x v="0"/>
    <s v="Sunflower oil"/>
    <n v="2.4"/>
  </r>
  <r>
    <d v="2023-02-20T00:00:00"/>
    <x v="0"/>
    <s v="Cheesy puffs"/>
    <n v="0.85"/>
  </r>
  <r>
    <d v="2023-02-20T00:00:00"/>
    <x v="0"/>
    <s v="Orange and mango juice"/>
    <n v="1.45"/>
  </r>
  <r>
    <d v="2023-02-20T00:00:00"/>
    <x v="0"/>
    <s v="Soy milk"/>
    <n v="0.75"/>
  </r>
  <r>
    <d v="2023-02-21T00:00:00"/>
    <x v="0"/>
    <s v="Life drawing"/>
    <n v="3"/>
  </r>
  <r>
    <d v="2023-02-21T00:00:00"/>
    <x v="4"/>
    <s v="Guardian"/>
    <n v="3"/>
  </r>
  <r>
    <d v="2023-02-22T00:00:00"/>
    <x v="5"/>
    <s v="Travel insurance"/>
    <n v="4.87"/>
  </r>
  <r>
    <d v="2023-02-25T00:00:00"/>
    <x v="0"/>
    <s v="Oppa (Natalia's birthday)"/>
    <n v="41"/>
  </r>
  <r>
    <d v="2023-02-25T00:00:00"/>
    <x v="0"/>
    <s v="Cash"/>
    <n v="100"/>
  </r>
  <r>
    <d v="2023-02-26T00:00:00"/>
    <x v="0"/>
    <s v="Burger King"/>
    <n v="4.49"/>
  </r>
  <r>
    <d v="2023-02-26T00:00:00"/>
    <x v="0"/>
    <s v="Tesco Clubcard"/>
    <n v="7.99"/>
  </r>
  <r>
    <d v="2023-02-26T00:00:00"/>
    <x v="0"/>
    <s v="Little Ethiopia"/>
    <n v="23.91"/>
  </r>
  <r>
    <d v="2023-02-27T00:00:00"/>
    <x v="0"/>
    <s v="La Vouivre (restaurant)"/>
    <n v="9.57"/>
  </r>
  <r>
    <d v="2023-02-28T00:00:00"/>
    <x v="0"/>
    <s v="Ozde (last dinner)"/>
    <n v="27.53"/>
  </r>
  <r>
    <d v="2023-02-28T00:00:00"/>
    <x v="3"/>
    <s v="Geneva Hostel (beer)"/>
    <n v="3.6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d v="2023-12-01T00:00:00"/>
    <x v="0"/>
    <s v="Hostel in London"/>
    <n v="25.9"/>
  </r>
  <r>
    <d v="2023-12-01T00:00:00"/>
    <x v="1"/>
    <s v="Megabus (Edinburgh to London)"/>
    <n v="16.989999999999998"/>
  </r>
  <r>
    <d v="2023-12-01T00:00:00"/>
    <x v="2"/>
    <s v="Medicine Café (meal deal)"/>
    <n v="2.25"/>
  </r>
  <r>
    <d v="2023-12-02T00:00:00"/>
    <x v="2"/>
    <s v="Spaghetti carbonara"/>
    <n v="3"/>
  </r>
  <r>
    <d v="2023-12-02T00:00:00"/>
    <x v="2"/>
    <s v="Lemon curd yogurt"/>
    <n v="2.35"/>
  </r>
  <r>
    <d v="2023-12-02T00:00:00"/>
    <x v="2"/>
    <s v="Chicken tikka masala"/>
    <n v="3"/>
  </r>
  <r>
    <d v="2023-12-02T00:00:00"/>
    <x v="2"/>
    <s v="Thai green chicken curry"/>
    <n v="4.2"/>
  </r>
  <r>
    <d v="2023-12-02T00:00:00"/>
    <x v="2"/>
    <s v="Coca Cola"/>
    <n v="2.4"/>
  </r>
  <r>
    <d v="2023-12-02T00:00:00"/>
    <x v="0"/>
    <s v="Everyman cinema (Napoleon)"/>
    <n v="32.799999999999997"/>
  </r>
  <r>
    <d v="2023-12-02T00:00:00"/>
    <x v="3"/>
    <s v="Shoes"/>
    <n v="49.99"/>
  </r>
  <r>
    <d v="2023-12-02T00:00:00"/>
    <x v="2"/>
    <s v="The Peruvian (Xmas market)"/>
    <n v="7"/>
  </r>
  <r>
    <d v="2023-12-02T00:00:00"/>
    <x v="1"/>
    <s v="Train to Edinburgh"/>
    <n v="13.25"/>
  </r>
  <r>
    <d v="2023-12-02T00:00:00"/>
    <x v="3"/>
    <s v="Amazon (whatever it is)"/>
    <n v="18.399999999999999"/>
  </r>
  <r>
    <d v="2023-12-03T00:00:00"/>
    <x v="3"/>
    <s v="Gift bag (hallmark)"/>
    <n v="2.25"/>
  </r>
  <r>
    <d v="2023-12-03T00:00:00"/>
    <x v="3"/>
    <s v="Gift bag (craft car)"/>
    <n v="1"/>
  </r>
  <r>
    <d v="2023-12-03T00:00:00"/>
    <x v="3"/>
    <s v="Gift bag (Elf)"/>
    <n v="2.25"/>
  </r>
  <r>
    <d v="2023-12-04T00:00:00"/>
    <x v="2"/>
    <s v="Physics Café (meal deal)"/>
    <n v="2.25"/>
  </r>
  <r>
    <d v="2023-12-05T00:00:00"/>
    <x v="2"/>
    <s v="Empire"/>
    <n v="7"/>
  </r>
  <r>
    <d v="2023-12-05T00:00:00"/>
    <x v="2"/>
    <s v="Med Café (meal deal)"/>
    <n v="2.25"/>
  </r>
  <r>
    <d v="2023-12-05T00:00:00"/>
    <x v="2"/>
    <s v="Combini"/>
    <n v="3.96"/>
  </r>
  <r>
    <d v="2023-12-05T00:00:00"/>
    <x v="2"/>
    <s v="Gift (Yuri)"/>
    <n v="17.989999999999998"/>
  </r>
  <r>
    <d v="2023-12-06T00:00:00"/>
    <x v="2"/>
    <s v="Elias (Oriental House)"/>
    <n v="14.1"/>
  </r>
  <r>
    <d v="2023-12-06T00:00:00"/>
    <x v="2"/>
    <s v="2 x granola"/>
    <n v="4.38"/>
  </r>
  <r>
    <d v="2023-12-06T00:00:00"/>
    <x v="2"/>
    <s v="2 x yogurt"/>
    <n v="1.98"/>
  </r>
  <r>
    <d v="2023-12-06T00:00:00"/>
    <x v="2"/>
    <s v="2 x blueberries"/>
    <n v="3.38"/>
  </r>
  <r>
    <d v="2023-12-07T00:00:00"/>
    <x v="2"/>
    <s v="Combini"/>
    <n v="14.22"/>
  </r>
  <r>
    <d v="2023-12-07T00:00:00"/>
    <x v="2"/>
    <s v="Coca Cola"/>
    <n v="2.4"/>
  </r>
  <r>
    <d v="2023-12-07T00:00:00"/>
    <x v="2"/>
    <s v="Egg protein"/>
    <n v="1.3"/>
  </r>
  <r>
    <d v="2023-12-07T00:00:00"/>
    <x v="2"/>
    <s v="Spicy prawn dragon roll"/>
    <n v="4.75"/>
  </r>
  <r>
    <d v="2023-12-07T00:00:00"/>
    <x v="2"/>
    <s v="Cheese ball snacks"/>
    <n v="1.1499999999999999"/>
  </r>
  <r>
    <d v="2023-12-07T00:00:00"/>
    <x v="2"/>
    <s v="Orange juice"/>
    <n v="1.7"/>
  </r>
  <r>
    <d v="2023-12-07T00:00:00"/>
    <x v="2"/>
    <s v="Meal deal"/>
    <n v="-2.75"/>
  </r>
  <r>
    <d v="2023-12-07T00:00:00"/>
    <x v="4"/>
    <s v="Boots (hair and skin products)"/>
    <n v="16.899999999999999"/>
  </r>
  <r>
    <d v="2023-12-07T00:00:00"/>
    <x v="3"/>
    <s v="Waterstones"/>
    <n v="3.79"/>
  </r>
  <r>
    <d v="2023-12-08T00:00:00"/>
    <x v="2"/>
    <s v="Physics café (meal deal)"/>
    <n v="2.75"/>
  </r>
  <r>
    <d v="2023-12-08T00:00:00"/>
    <x v="1"/>
    <s v="Train to Edinburgh"/>
    <n v="5.85"/>
  </r>
  <r>
    <d v="2023-12-09T00:00:00"/>
    <x v="2"/>
    <s v="Chicken, prawn and chorizo paella"/>
    <n v="4.5"/>
  </r>
  <r>
    <d v="2023-12-09T00:00:00"/>
    <x v="2"/>
    <s v="Chicken and bacon pasta"/>
    <n v="4.5999999999999996"/>
  </r>
  <r>
    <d v="2023-12-10T00:00:00"/>
    <x v="5"/>
    <s v="The Rule"/>
    <n v="14"/>
  </r>
  <r>
    <d v="2023-12-10T00:00:00"/>
    <x v="2"/>
    <s v="Whey Pat"/>
    <n v="5.85"/>
  </r>
  <r>
    <d v="2023-12-10T00:00:00"/>
    <x v="2"/>
    <s v="Sainsbury's meal deal"/>
    <n v="3.5"/>
  </r>
  <r>
    <d v="2023-12-12T00:00:00"/>
    <x v="3"/>
    <s v="Wikipedia"/>
    <n v="2"/>
  </r>
  <r>
    <d v="2023-12-12T00:00:00"/>
    <x v="2"/>
    <s v="2 x Physics café (meal deals)"/>
    <n v="4.55"/>
  </r>
  <r>
    <d v="2023-12-12T00:00:00"/>
    <x v="2"/>
    <s v="Tesco (food)"/>
    <n v="19.149999999999999"/>
  </r>
  <r>
    <d v="2023-12-13T00:00:00"/>
    <x v="0"/>
    <s v="Spotify"/>
    <n v="10.99"/>
  </r>
  <r>
    <d v="2023-12-14T00:00:00"/>
    <x v="4"/>
    <s v="Apple pen tips"/>
    <n v="5.39"/>
  </r>
  <r>
    <d v="2023-12-14T00:00:00"/>
    <x v="2"/>
    <s v="Physics café"/>
    <n v="5.5"/>
  </r>
  <r>
    <d v="2023-12-15T00:00:00"/>
    <x v="6"/>
    <s v="Rent"/>
    <n v="450"/>
  </r>
  <r>
    <d v="2023-12-15T00:00:00"/>
    <x v="2"/>
    <s v="Boba time"/>
    <n v="5"/>
  </r>
  <r>
    <d v="2023-12-15T00:00:00"/>
    <x v="2"/>
    <s v="McDonald's"/>
    <n v="24.3"/>
  </r>
  <r>
    <d v="2023-12-15T00:00:00"/>
    <x v="2"/>
    <s v="Sainsbury's (meal deal)"/>
    <n v="3.5"/>
  </r>
  <r>
    <d v="2023-12-16T00:00:00"/>
    <x v="5"/>
    <s v="Liquor at airport"/>
    <n v="91.47"/>
  </r>
  <r>
    <d v="2023-12-16T00:00:00"/>
    <x v="1"/>
    <s v="Transport for London"/>
    <n v="13.3"/>
  </r>
  <r>
    <d v="2023-12-16T00:00:00"/>
    <x v="1"/>
    <s v="Transport for London"/>
    <n v="8.1"/>
  </r>
  <r>
    <d v="2023-12-16T00:00:00"/>
    <x v="1"/>
    <s v="EDREAMS"/>
    <n v="59.99"/>
  </r>
  <r>
    <d v="2023-12-16T00:00:00"/>
    <x v="2"/>
    <s v="The Real Greek"/>
    <n v="10.94"/>
  </r>
  <r>
    <d v="2023-12-16T00:00:00"/>
    <x v="2"/>
    <s v="Starbucks"/>
    <n v="4.9000000000000004"/>
  </r>
  <r>
    <d v="2023-12-16T00:00:00"/>
    <x v="3"/>
    <s v="Cardtronics"/>
    <n v="60"/>
  </r>
  <r>
    <d v="2023-12-21T00:00:00"/>
    <x v="3"/>
    <s v="Guardian"/>
    <n v="3"/>
  </r>
  <r>
    <d v="2023-12-21T00:00:00"/>
    <x v="3"/>
    <s v="Headspace subscription (dumbass)"/>
    <n v="49.99"/>
  </r>
  <r>
    <d v="2023-12-22T00:00:00"/>
    <x v="1"/>
    <s v="Peru Ubers"/>
    <n v="25.17"/>
  </r>
  <r>
    <d v="2023-12-28T00:00:00"/>
    <x v="3"/>
    <s v="Prime"/>
    <n v="4.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d v="2023-09-01T00:00:00"/>
    <x v="0"/>
    <s v="Greek yogurt"/>
    <n v="1.25"/>
  </r>
  <r>
    <d v="2023-09-01T00:00:00"/>
    <x v="1"/>
    <s v="Toilet tissue"/>
    <n v="3.39"/>
  </r>
  <r>
    <d v="2023-09-01T00:00:00"/>
    <x v="1"/>
    <s v="Kitchen towels"/>
    <n v="3.19"/>
  </r>
  <r>
    <d v="2023-09-01T00:00:00"/>
    <x v="0"/>
    <s v="Blueberries"/>
    <n v="2.99"/>
  </r>
  <r>
    <d v="2023-09-01T00:00:00"/>
    <x v="0"/>
    <s v="Granola protein"/>
    <n v="2.19"/>
  </r>
  <r>
    <d v="2023-09-01T00:00:00"/>
    <x v="0"/>
    <s v="Orange juice"/>
    <n v="1.35"/>
  </r>
  <r>
    <d v="2023-09-01T00:00:00"/>
    <x v="0"/>
    <s v="Herbs &amp; spices"/>
    <n v="1.49"/>
  </r>
  <r>
    <d v="2023-09-01T00:00:00"/>
    <x v="0"/>
    <s v="Chilli powder"/>
    <n v="0.65"/>
  </r>
  <r>
    <d v="2023-09-01T00:00:00"/>
    <x v="1"/>
    <s v="Baby wipes"/>
    <n v="0.65"/>
  </r>
  <r>
    <d v="2023-09-01T00:00:00"/>
    <x v="0"/>
    <s v="2 x cheese puffs"/>
    <n v="1.98"/>
  </r>
  <r>
    <d v="2023-09-01T00:00:00"/>
    <x v="0"/>
    <s v="Fake fanta six pack"/>
    <n v="1.69"/>
  </r>
  <r>
    <d v="2023-09-03T00:00:00"/>
    <x v="2"/>
    <s v="LatinFLow ticket"/>
    <n v="8.9"/>
  </r>
  <r>
    <d v="2023-09-03T00:00:00"/>
    <x v="0"/>
    <s v="Jannettas"/>
    <n v="5.45"/>
  </r>
  <r>
    <d v="2023-09-03T00:00:00"/>
    <x v="3"/>
    <s v="Frog hoodie"/>
    <n v="29.43"/>
  </r>
  <r>
    <d v="2023-09-04T00:00:00"/>
    <x v="1"/>
    <s v="Heal Physiotherapy"/>
    <n v="50"/>
  </r>
  <r>
    <d v="2023-09-04T00:00:00"/>
    <x v="0"/>
    <s v="GDK"/>
    <n v="20.96"/>
  </r>
  <r>
    <d v="2023-09-04T00:00:00"/>
    <x v="3"/>
    <s v="Temu order"/>
    <n v="42.32"/>
  </r>
  <r>
    <d v="2023-09-05T00:00:00"/>
    <x v="4"/>
    <s v="Rory (for drinks and pizza during PPT)"/>
    <n v="12"/>
  </r>
  <r>
    <d v="2023-09-05T00:00:00"/>
    <x v="0"/>
    <s v="PhySoc"/>
    <n v="3"/>
  </r>
  <r>
    <d v="2023-09-05T00:00:00"/>
    <x v="0"/>
    <s v="Ksoc Sunday food"/>
    <n v="8.89"/>
  </r>
  <r>
    <d v="2023-09-05T00:00:00"/>
    <x v="0"/>
    <s v="Aldi (ingredients for lomo saltado)"/>
    <n v="15.38"/>
  </r>
  <r>
    <d v="2023-09-06T00:00:00"/>
    <x v="4"/>
    <s v="Nikko (alcohol)"/>
    <n v="38.85"/>
  </r>
  <r>
    <d v="2023-09-06T00:00:00"/>
    <x v="3"/>
    <s v="Astrosoc"/>
    <n v="3"/>
  </r>
  <r>
    <d v="2023-09-07T00:00:00"/>
    <x v="4"/>
    <s v="6-pack dark fruit cider"/>
    <n v="3.75"/>
  </r>
  <r>
    <d v="2023-09-07T00:00:00"/>
    <x v="0"/>
    <s v="Granola protein"/>
    <n v="2.19"/>
  </r>
  <r>
    <d v="2023-09-07T00:00:00"/>
    <x v="0"/>
    <s v="Mandarines"/>
    <n v="1.39"/>
  </r>
  <r>
    <d v="2023-09-07T00:00:00"/>
    <x v="0"/>
    <s v="6 x bananas"/>
    <n v="1.08"/>
  </r>
  <r>
    <d v="2023-09-07T00:00:00"/>
    <x v="1"/>
    <s v="Hydrating cream"/>
    <n v="5"/>
  </r>
  <r>
    <d v="2023-09-07T00:00:00"/>
    <x v="0"/>
    <s v="2 x black beans"/>
    <n v="1.5"/>
  </r>
  <r>
    <d v="2023-09-07T00:00:00"/>
    <x v="0"/>
    <s v="2 x handwash"/>
    <n v="3.3"/>
  </r>
  <r>
    <d v="2023-09-07T00:00:00"/>
    <x v="0"/>
    <s v="Paprika"/>
    <n v="1.1499999999999999"/>
  </r>
  <r>
    <d v="2023-09-07T00:00:00"/>
    <x v="1"/>
    <s v="JF recovery shampoo"/>
    <n v="6"/>
  </r>
  <r>
    <d v="2023-09-07T00:00:00"/>
    <x v="0"/>
    <s v="Soy milk no sugar"/>
    <n v="2.2999999999999998"/>
  </r>
  <r>
    <d v="2023-09-07T00:00:00"/>
    <x v="0"/>
    <s v="Simply granola"/>
    <n v="3.9"/>
  </r>
  <r>
    <d v="2023-09-08T00:00:00"/>
    <x v="1"/>
    <s v="Gruum order"/>
    <n v="8.94"/>
  </r>
  <r>
    <d v="2023-09-08T00:00:00"/>
    <x v="0"/>
    <s v="M&amp;Ms"/>
    <n v="1.3"/>
  </r>
  <r>
    <d v="2023-09-09T00:00:00"/>
    <x v="0"/>
    <s v="Mozza"/>
    <n v="22.47"/>
  </r>
  <r>
    <d v="2023-09-09T00:00:00"/>
    <x v="1"/>
    <s v="WHS folder"/>
    <n v="5.99"/>
  </r>
  <r>
    <d v="2023-09-09T00:00:00"/>
    <x v="4"/>
    <s v="Long vodka"/>
    <n v="3.5"/>
  </r>
  <r>
    <d v="2023-09-09T00:00:00"/>
    <x v="3"/>
    <s v="ME international (?)"/>
    <n v="9"/>
  </r>
  <r>
    <d v="2023-09-10T00:00:00"/>
    <x v="0"/>
    <s v="2 x pork loin steaks"/>
    <n v="5.38"/>
  </r>
  <r>
    <d v="2023-09-10T00:00:00"/>
    <x v="0"/>
    <s v="Strawberries"/>
    <n v="1.39"/>
  </r>
  <r>
    <d v="2023-09-10T00:00:00"/>
    <x v="0"/>
    <s v="Fruit yogurt"/>
    <n v="0.95"/>
  </r>
  <r>
    <d v="2023-09-10T00:00:00"/>
    <x v="0"/>
    <s v="Orange juice"/>
    <n v="1.35"/>
  </r>
  <r>
    <d v="2023-09-10T00:00:00"/>
    <x v="1"/>
    <s v="Decorated kitchen towels"/>
    <n v="3.19"/>
  </r>
  <r>
    <d v="2023-09-10T00:00:00"/>
    <x v="3"/>
    <s v="Wikipedia"/>
    <n v="2"/>
  </r>
  <r>
    <d v="2023-09-10T00:00:00"/>
    <x v="1"/>
    <s v="Apron"/>
    <n v="5.99"/>
  </r>
  <r>
    <d v="2023-09-10T00:00:00"/>
    <x v="1"/>
    <s v="File folders"/>
    <n v="5.99"/>
  </r>
  <r>
    <d v="2023-09-11T00:00:00"/>
    <x v="0"/>
    <s v="Napoli pannini"/>
    <n v="7.95"/>
  </r>
  <r>
    <d v="2023-09-11T00:00:00"/>
    <x v="5"/>
    <s v="Train to Edinburgh"/>
    <n v="20.149999999999999"/>
  </r>
  <r>
    <d v="2023-09-11T00:00:00"/>
    <x v="3"/>
    <s v="VFS fee"/>
    <n v="65.78"/>
  </r>
  <r>
    <d v="2023-09-12T00:00:00"/>
    <x v="2"/>
    <s v="Spotify"/>
    <n v="10.99"/>
  </r>
  <r>
    <d v="2023-09-12T00:00:00"/>
    <x v="5"/>
    <s v="Edi tram"/>
    <n v="2"/>
  </r>
  <r>
    <d v="2023-09-12T00:00:00"/>
    <x v="2"/>
    <s v="In the Heights"/>
    <n v="8"/>
  </r>
  <r>
    <d v="2023-09-12T00:00:00"/>
    <x v="6"/>
    <s v="Rent"/>
    <n v="450"/>
  </r>
  <r>
    <d v="2023-09-12T00:00:00"/>
    <x v="0"/>
    <s v="Mocha"/>
    <n v="1.8"/>
  </r>
  <r>
    <d v="2023-09-13T00:00:00"/>
    <x v="0"/>
    <s v="Philly steak sub (Subway)"/>
    <n v="5.59"/>
  </r>
  <r>
    <d v="2023-09-13T00:00:00"/>
    <x v="4"/>
    <s v="LatinFlow (drinks)"/>
    <n v="10.45"/>
  </r>
  <r>
    <d v="2023-09-13T00:00:00"/>
    <x v="0"/>
    <s v="M&amp;Ms"/>
    <n v="1.3"/>
  </r>
  <r>
    <d v="2023-09-14T00:00:00"/>
    <x v="0"/>
    <s v="3 x Arctic caramel latte"/>
    <n v="3.75"/>
  </r>
  <r>
    <d v="2023-09-15T00:00:00"/>
    <x v="0"/>
    <s v="7 up"/>
    <n v="1.75"/>
  </r>
  <r>
    <d v="2023-09-15T00:00:00"/>
    <x v="4"/>
    <s v="Aikmans"/>
    <n v="6"/>
  </r>
  <r>
    <d v="2023-09-16T00:00:00"/>
    <x v="0"/>
    <s v="Orange juice"/>
    <n v="1.35"/>
  </r>
  <r>
    <d v="2023-09-16T00:00:00"/>
    <x v="0"/>
    <s v="2 x blueberry pack"/>
    <n v="2.98"/>
  </r>
  <r>
    <d v="2023-09-16T00:00:00"/>
    <x v="0"/>
    <s v="Yogurt"/>
    <n v="0.95"/>
  </r>
  <r>
    <d v="2023-09-16T00:00:00"/>
    <x v="0"/>
    <s v="Chicken kievs"/>
    <n v="1.99"/>
  </r>
  <r>
    <d v="2023-09-16T00:00:00"/>
    <x v="1"/>
    <s v="Deep pan"/>
    <n v="1.25"/>
  </r>
  <r>
    <d v="2023-09-16T00:00:00"/>
    <x v="0"/>
    <s v="2 x granola protein"/>
    <n v="4.38"/>
  </r>
  <r>
    <d v="2023-09-16T00:00:00"/>
    <x v="0"/>
    <s v="Jannettas"/>
    <n v="2.8"/>
  </r>
  <r>
    <d v="2023-09-16T00:00:00"/>
    <x v="0"/>
    <s v="Blackhorn"/>
    <n v="15.75"/>
  </r>
  <r>
    <d v="2023-09-16T00:00:00"/>
    <x v="2"/>
    <s v="SikhSoc ticket (did not go)"/>
    <n v="3.64"/>
  </r>
  <r>
    <d v="2023-09-16T00:00:00"/>
    <x v="6"/>
    <s v="Rent"/>
    <n v="450"/>
  </r>
  <r>
    <d v="2023-09-17T00:00:00"/>
    <x v="0"/>
    <s v="2 x penne"/>
    <n v="1.5"/>
  </r>
  <r>
    <d v="2023-09-17T00:00:00"/>
    <x v="0"/>
    <s v="Bolognese sauce"/>
    <n v="0.79"/>
  </r>
  <r>
    <d v="2023-09-17T00:00:00"/>
    <x v="0"/>
    <s v="Large tomato vine"/>
    <n v="1.19"/>
  </r>
  <r>
    <d v="2023-09-17T00:00:00"/>
    <x v="2"/>
    <s v="Elias (DCA movie)"/>
    <n v="6.5"/>
  </r>
  <r>
    <d v="2023-09-17T00:00:00"/>
    <x v="3"/>
    <s v="Duolingo"/>
    <n v="15.85"/>
  </r>
  <r>
    <d v="2023-09-17T00:00:00"/>
    <x v="0"/>
    <s v="3 x pot noodles"/>
    <n v="2.0699999999999998"/>
  </r>
  <r>
    <d v="2023-09-18T00:00:00"/>
    <x v="0"/>
    <s v="Bibi's"/>
    <n v="13.45"/>
  </r>
  <r>
    <d v="2023-09-18T00:00:00"/>
    <x v="1"/>
    <s v="Tuxera (NTFS)"/>
    <n v="12.9"/>
  </r>
  <r>
    <d v="2023-09-18T00:00:00"/>
    <x v="0"/>
    <s v="GDK"/>
    <n v="7.88"/>
  </r>
  <r>
    <d v="2023-09-19T00:00:00"/>
    <x v="0"/>
    <s v="Mozza with Katie"/>
    <n v="10.79"/>
  </r>
  <r>
    <d v="2023-09-19T00:00:00"/>
    <x v="0"/>
    <s v="Meal deal (physics café)"/>
    <n v="2.75"/>
  </r>
  <r>
    <d v="2023-09-19T00:00:00"/>
    <x v="0"/>
    <s v="Pablo at the Union"/>
    <n v="6.5"/>
  </r>
  <r>
    <d v="2023-09-19T00:00:00"/>
    <x v="0"/>
    <s v="Elias"/>
    <n v="-5.75"/>
  </r>
  <r>
    <d v="2023-09-20T00:00:00"/>
    <x v="3"/>
    <s v="Guardian"/>
    <n v="3"/>
  </r>
  <r>
    <d v="2023-09-20T00:00:00"/>
    <x v="3"/>
    <s v="Temu (mouse and speaker)"/>
    <n v="9.3699999999999992"/>
  </r>
  <r>
    <d v="2023-09-20T00:00:00"/>
    <x v="0"/>
    <s v="The Rule (wings and chips)"/>
    <n v="27.5"/>
  </r>
  <r>
    <d v="2023-09-20T00:00:00"/>
    <x v="3"/>
    <s v="Refund for visa expenses"/>
    <n v="-87.93"/>
  </r>
  <r>
    <d v="2023-09-21T00:00:00"/>
    <x v="0"/>
    <s v="M&amp;Ms"/>
    <n v="1.3"/>
  </r>
  <r>
    <d v="2023-09-22T00:00:00"/>
    <x v="0"/>
    <s v="M&amp;Ms"/>
    <n v="1.3"/>
  </r>
  <r>
    <d v="2023-09-22T00:00:00"/>
    <x v="0"/>
    <s v="Drink at Molly's"/>
    <n v="6.7"/>
  </r>
  <r>
    <d v="2023-09-22T00:00:00"/>
    <x v="1"/>
    <s v="EE"/>
    <n v="13.5"/>
  </r>
  <r>
    <d v="2023-09-22T00:00:00"/>
    <x v="3"/>
    <s v="Aid to Morocco and Lybia"/>
    <n v="51.56"/>
  </r>
  <r>
    <d v="2023-09-22T00:00:00"/>
    <x v="4"/>
    <s v="Molly Malones"/>
    <n v="6.7"/>
  </r>
  <r>
    <d v="2023-09-23T00:00:00"/>
    <x v="1"/>
    <s v="Baby wipes"/>
    <n v="0.65"/>
  </r>
  <r>
    <d v="2023-09-23T00:00:00"/>
    <x v="0"/>
    <s v="3 x blueberries"/>
    <n v="4.47"/>
  </r>
  <r>
    <d v="2023-09-23T00:00:00"/>
    <x v="0"/>
    <s v="2 x granola protein"/>
    <n v="4.38"/>
  </r>
  <r>
    <d v="2023-09-23T00:00:00"/>
    <x v="0"/>
    <s v="Strawberry yogurt"/>
    <n v="0.95"/>
  </r>
  <r>
    <d v="2023-09-23T00:00:00"/>
    <x v="0"/>
    <s v="Greek honey yogurt"/>
    <n v="1.25"/>
  </r>
  <r>
    <d v="2023-09-23T00:00:00"/>
    <x v="0"/>
    <s v="Combini"/>
    <n v="5.58"/>
  </r>
  <r>
    <d v="2023-09-23T00:00:00"/>
    <x v="0"/>
    <s v="Empire"/>
    <n v="9"/>
  </r>
  <r>
    <d v="2023-09-23T00:00:00"/>
    <x v="1"/>
    <s v="EE"/>
    <n v="13.5"/>
  </r>
  <r>
    <d v="2023-09-24T00:00:00"/>
    <x v="0"/>
    <s v="Multivitamin juice"/>
    <n v="2.0499999999999998"/>
  </r>
  <r>
    <d v="2023-09-24T00:00:00"/>
    <x v="0"/>
    <s v="Sandwich"/>
    <n v="2.6"/>
  </r>
  <r>
    <d v="2023-09-24T00:00:00"/>
    <x v="0"/>
    <s v="Carrot &amp; houmous"/>
    <n v="1.25"/>
  </r>
  <r>
    <d v="2023-09-24T00:00:00"/>
    <x v="0"/>
    <s v="Meal deal"/>
    <n v="-2.5"/>
  </r>
  <r>
    <d v="2023-09-24T00:00:00"/>
    <x v="1"/>
    <s v="Acne products"/>
    <n v="9"/>
  </r>
  <r>
    <d v="2023-09-24T00:00:00"/>
    <x v="2"/>
    <s v="FIXR MexSoc"/>
    <n v="21.5"/>
  </r>
  <r>
    <d v="2023-09-24T00:00:00"/>
    <x v="0"/>
    <s v="M&amp;Ms"/>
    <n v="1.3"/>
  </r>
  <r>
    <d v="2023-09-24T00:00:00"/>
    <x v="4"/>
    <s v="Union drinks"/>
    <n v="13"/>
  </r>
  <r>
    <d v="2023-09-25T00:00:00"/>
    <x v="0"/>
    <s v="Doritos"/>
    <n v="1.75"/>
  </r>
  <r>
    <d v="2023-09-25T00:00:00"/>
    <x v="0"/>
    <s v="Cheese balls"/>
    <n v="1.1499999999999999"/>
  </r>
  <r>
    <d v="2023-09-25T00:00:00"/>
    <x v="2"/>
    <s v="HK soc membership"/>
    <n v="4"/>
  </r>
  <r>
    <d v="2023-09-26T00:00:00"/>
    <x v="0"/>
    <s v="Orange &amp; mango juice"/>
    <n v="1.35"/>
  </r>
  <r>
    <d v="2023-09-26T00:00:00"/>
    <x v="0"/>
    <s v="2 x yogurt"/>
    <n v="1.9"/>
  </r>
  <r>
    <d v="2023-09-26T00:00:00"/>
    <x v="0"/>
    <s v="Chicken kievs"/>
    <n v="3.98"/>
  </r>
  <r>
    <d v="2023-09-27T00:00:00"/>
    <x v="0"/>
    <s v="The Bach (breakfast)"/>
    <n v="16.5"/>
  </r>
  <r>
    <d v="2023-09-27T00:00:00"/>
    <x v="1"/>
    <s v="Heal Physiotherapy"/>
    <n v="50"/>
  </r>
  <r>
    <d v="2023-09-27T00:00:00"/>
    <x v="6"/>
    <s v="Rent Gabriel"/>
    <n v="490"/>
  </r>
  <r>
    <d v="2023-09-27T00:00:00"/>
    <x v="0"/>
    <s v="Elias (Oriental House)"/>
    <n v="15.8"/>
  </r>
  <r>
    <d v="2023-09-28T00:00:00"/>
    <x v="4"/>
    <s v="MexSoc drinks"/>
    <n v="15"/>
  </r>
  <r>
    <d v="2023-09-28T00:00:00"/>
    <x v="3"/>
    <s v="Prime"/>
    <n v="4.49"/>
  </r>
  <r>
    <d v="2023-09-28T00:00:00"/>
    <x v="0"/>
    <s v="Med café meal deal"/>
    <n v="2.75"/>
  </r>
  <r>
    <d v="2023-09-29T00:00:00"/>
    <x v="4"/>
    <s v="Whey Pat (ilinca)"/>
    <n v="5.75"/>
  </r>
  <r>
    <d v="2023-09-29T00:00:00"/>
    <x v="0"/>
    <s v="Shawarma"/>
    <n v="9.99"/>
  </r>
  <r>
    <d v="2023-09-30T00:00:00"/>
    <x v="4"/>
    <s v="Barefoot Pinot Grigio"/>
    <n v="8.5"/>
  </r>
  <r>
    <d v="2023-09-30T00:00:00"/>
    <x v="4"/>
    <s v="Passoa"/>
    <n v="13.75"/>
  </r>
  <r>
    <d v="2023-09-30T00:00:00"/>
    <x v="0"/>
    <s v="Toasty shack"/>
    <n v="6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E0184B-0C12-2246-98A4-E4997BFAAF97}" name="NovPT" cacheId="7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0">
  <location ref="F5:G13" firstHeaderRow="1" firstDataRow="1" firstDataCol="1"/>
  <pivotFields count="4">
    <pivotField compact="0" numFmtId="14" outline="0" showAll="0"/>
    <pivotField axis="axisRow" compact="0" outline="0" showAll="0" sortType="ascending">
      <items count="11">
        <item m="1" x="8"/>
        <item x="2"/>
        <item x="6"/>
        <item x="5"/>
        <item x="3"/>
        <item x="1"/>
        <item x="4"/>
        <item m="1" x="9"/>
        <item x="0"/>
        <item m="1" x="7"/>
        <item t="default"/>
      </items>
    </pivotField>
    <pivotField compact="0" outline="0" showAll="0"/>
    <pivotField dataField="1" compact="0" numFmtId="165" outline="0" showAll="0"/>
  </pivotFields>
  <rowFields count="1">
    <field x="1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dataFields count="1">
    <dataField name="Sum of Cost" fld="3" baseField="0" baseItem="0" numFmtId="165"/>
  </dataFields>
  <formats count="3">
    <format dxfId="266">
      <pivotArea outline="0" collapsedLevelsAreSubtotals="1" fieldPosition="0"/>
    </format>
    <format dxfId="265">
      <pivotArea dataOnly="0" labelOnly="1" outline="0" fieldPosition="0">
        <references count="1">
          <reference field="1" count="1">
            <x v="0"/>
          </reference>
        </references>
      </pivotArea>
    </format>
    <format dxfId="264">
      <pivotArea dataOnly="0" labelOnly="1" outline="0" fieldPosition="0">
        <references count="1">
          <reference field="1" count="1">
            <x v="1"/>
          </reference>
        </references>
      </pivotArea>
    </format>
  </formats>
  <chartFormats count="8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8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9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9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4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5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8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2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3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3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9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8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6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6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7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7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0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0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1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1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1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1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0" format="47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0" format="4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4" format="5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4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4" format="5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4" format="60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5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5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5" format="5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5" format="55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5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4" format="6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8" format="6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6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8" format="6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8" format="70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8" format="7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9" format="6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6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9" format="6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9" format="6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9" format="66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5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4" format="6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5" format="5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4" format="63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5" format="5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5" format="60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4" format="6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4" format="65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5" format="6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AC6A48-4397-3646-B2D7-41D30790595E}" name="October" cacheId="7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2">
  <location ref="F5:G13" firstHeaderRow="1" firstDataRow="1" firstDataCol="1"/>
  <pivotFields count="4">
    <pivotField compact="0" numFmtId="14" outline="0" showAll="0"/>
    <pivotField axis="axisRow" compact="0" outline="0" showAll="0" sortType="ascending">
      <items count="9">
        <item x="5"/>
        <item x="3"/>
        <item x="0"/>
        <item x="2"/>
        <item x="1"/>
        <item x="6"/>
        <item x="4"/>
        <item m="1" x="7"/>
        <item t="default"/>
      </items>
    </pivotField>
    <pivotField compact="0" outline="0" showAll="0"/>
    <pivotField dataField="1" compact="0" numFmtId="165" outline="0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Cost" fld="3" baseField="0" baseItem="0" numFmtId="165"/>
  </dataFields>
  <formats count="1">
    <format dxfId="207">
      <pivotArea outline="0" collapsedLevelsAreSubtotals="1" fieldPosition="0"/>
    </format>
  </formats>
  <chartFormats count="8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9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8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2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3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6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7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0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1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1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0" format="4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4" format="5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4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5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5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1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0" format="4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8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5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8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8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9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5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9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9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2" format="6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6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2" format="6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2" format="6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3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3" format="5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3" format="5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3" format="6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6" format="7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7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6" format="7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6" format="7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7" format="6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7" format="6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7" format="6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7" format="6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0" format="7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0" format="7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0" format="8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0" format="8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1" format="7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7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1" format="7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1" format="7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1" format="7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1" format="7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1" format="79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1" format="8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0" format="8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0" format="8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0" format="8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0" format="85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1" format="8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B300D8-2394-0449-A319-18E26BAF6287}" name="November" cacheId="7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6">
  <location ref="F5:G14" firstHeaderRow="1" firstDataRow="1" firstDataCol="1"/>
  <pivotFields count="4">
    <pivotField compact="0" numFmtId="14" outline="0" showAll="0"/>
    <pivotField axis="axisRow" compact="0" outline="0" showAll="0" sortType="ascending">
      <items count="10">
        <item x="0"/>
        <item x="5"/>
        <item x="3"/>
        <item x="1"/>
        <item x="6"/>
        <item x="7"/>
        <item x="4"/>
        <item x="2"/>
        <item m="1" x="8"/>
        <item t="default"/>
      </items>
    </pivotField>
    <pivotField compact="0" outline="0" showAll="0"/>
    <pivotField dataField="1" compact="0" numFmtId="165" outline="0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Cost" fld="3" baseField="0" baseItem="0" numFmtId="165"/>
  </dataFields>
  <formats count="1">
    <format dxfId="201">
      <pivotArea outline="0" collapsedLevelsAreSubtotals="1" fieldPosition="0"/>
    </format>
  </formats>
  <chartFormats count="9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8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8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8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9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9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9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9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4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4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4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5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5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5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8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8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9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2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2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3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3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3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3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9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8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9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8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6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6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6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6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7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7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7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7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0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0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0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0" format="46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1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1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1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1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4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4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4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4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5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5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5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5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7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7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7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6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6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7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6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7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68A796-5D45-A543-8658-DBBCDBB3BB86}" name="December" cacheId="7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6">
  <location ref="F5:G13" firstHeaderRow="1" firstDataRow="1" firstDataCol="1"/>
  <pivotFields count="4">
    <pivotField compact="0" numFmtId="14" outline="0" showAll="0"/>
    <pivotField axis="axisRow" compact="0" outline="0" showAll="0" sortType="ascending">
      <items count="9">
        <item x="5"/>
        <item x="4"/>
        <item x="2"/>
        <item x="0"/>
        <item x="3"/>
        <item x="6"/>
        <item x="1"/>
        <item m="1" x="7"/>
        <item t="default"/>
      </items>
    </pivotField>
    <pivotField compact="0" outline="0" showAll="0"/>
    <pivotField dataField="1" compact="0" numFmtId="165" outline="0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Cost" fld="3" baseField="0" baseItem="0" numFmtId="165"/>
  </dataFields>
  <formats count="1">
    <format dxfId="195">
      <pivotArea outline="0" collapsedLevelsAreSubtotals="1" fieldPosition="0"/>
    </format>
  </formats>
  <chartFormats count="8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8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8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8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9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9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9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9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4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4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4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5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5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5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8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8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9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2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2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3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3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3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3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9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8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9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8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6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6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6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6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7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7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7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7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0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0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0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0" format="46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1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1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1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1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4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4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4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4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5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5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5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5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5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5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5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4" format="4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4" format="4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5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8DE42C-E279-9548-8C20-F02665751EEE}" name="NovPT" cacheId="7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0">
  <location ref="F5:G13" firstHeaderRow="1" firstDataRow="1" firstDataCol="1"/>
  <pivotFields count="4">
    <pivotField compact="0" numFmtId="14" outline="0" showAll="0"/>
    <pivotField axis="axisRow" compact="0" outline="0" showAll="0" sortType="ascending">
      <items count="10">
        <item x="3"/>
        <item m="1" x="8"/>
        <item x="1"/>
        <item x="0"/>
        <item x="2"/>
        <item x="4"/>
        <item x="6"/>
        <item x="5"/>
        <item m="1" x="7"/>
        <item t="default"/>
      </items>
    </pivotField>
    <pivotField compact="0" outline="0" showAll="0"/>
    <pivotField dataField="1" compact="0" numFmtId="165" outline="0" showAll="0"/>
  </pivotFields>
  <rowFields count="1">
    <field x="1"/>
  </rowFields>
  <rowItems count="8">
    <i>
      <x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Cost" fld="3" baseField="0" baseItem="0" numFmtId="165"/>
  </dataFields>
  <formats count="1">
    <format dxfId="257">
      <pivotArea outline="0" collapsedLevelsAreSubtotals="1" fieldPosition="0"/>
    </format>
  </formats>
  <chartFormats count="7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8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9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9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4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5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8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2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3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3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9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8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6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6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7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7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0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0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1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1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1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1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0" format="47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0" format="4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4" format="5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4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4" format="5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4" format="60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5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5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5" format="5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5" format="55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5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4" format="6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8" format="6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6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8" format="6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8" format="70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8" format="7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9" format="6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6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9" format="6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9" format="6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9" format="66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9" format="6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9" format="6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8" format="7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8" format="7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8" format="7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9" format="6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9" format="70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9" format="7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152A63-7B5A-DC47-97A3-6255CF10D5B4}" name="NovPT" cacheId="7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0">
  <location ref="F5:G14" firstHeaderRow="1" firstDataRow="1" firstDataCol="1"/>
  <pivotFields count="4">
    <pivotField compact="0" numFmtId="14" outline="0" showAll="0"/>
    <pivotField axis="axisRow" compact="0" outline="0" showAll="0" sortType="ascending">
      <items count="10">
        <item x="5"/>
        <item x="7"/>
        <item x="4"/>
        <item x="2"/>
        <item x="3"/>
        <item x="1"/>
        <item x="6"/>
        <item x="0"/>
        <item m="1" x="8"/>
        <item t="default"/>
      </items>
    </pivotField>
    <pivotField compact="0" outline="0" showAll="0"/>
    <pivotField dataField="1" compact="0" numFmtId="165" outline="0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Cost" fld="3" baseField="0" baseItem="0" numFmtId="165"/>
  </dataFields>
  <formats count="1">
    <format dxfId="250">
      <pivotArea outline="0" collapsedLevelsAreSubtotals="1" fieldPosition="0"/>
    </format>
  </formats>
  <chartFormats count="9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8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8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9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9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9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4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4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5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5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8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8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9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2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2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3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3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3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9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8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6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6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6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7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7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7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0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0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0" format="4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1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1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1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1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1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0" format="47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0" format="4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4" format="5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4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4" format="5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4" format="59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4" format="60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5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5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5" format="5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5" format="5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5" format="55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1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0" format="4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8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5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8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8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9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5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9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9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1" format="4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0" format="5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1" format="46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1" format="4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0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37FC1C-4E7E-7249-8B48-5F7CCDBF9C42}" name="NovPT" cacheId="7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4">
  <location ref="F5:G13" firstHeaderRow="1" firstDataRow="1" firstDataCol="1"/>
  <pivotFields count="4">
    <pivotField compact="0" numFmtId="14" outline="0" showAll="0"/>
    <pivotField axis="axisRow" compact="0" outline="0" showAll="0" sortType="ascending">
      <items count="9">
        <item x="4"/>
        <item x="0"/>
        <item x="1"/>
        <item x="3"/>
        <item x="2"/>
        <item x="6"/>
        <item x="5"/>
        <item m="1" x="7"/>
        <item t="default"/>
      </items>
    </pivotField>
    <pivotField compact="0" outline="0" showAll="0"/>
    <pivotField dataField="1" compact="0" numFmtId="165" outline="0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Cost" fld="3" baseField="0" baseItem="0" numFmtId="165"/>
  </dataFields>
  <formats count="1">
    <format dxfId="244">
      <pivotArea outline="0" collapsedLevelsAreSubtotals="1" fieldPosition="0"/>
    </format>
  </formats>
  <chartFormats count="6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9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8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2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3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6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7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0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1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1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0" format="4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4" format="5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4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5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5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1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0" format="4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8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5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8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8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9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5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9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9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2" format="6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6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2" format="6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2" format="6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3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3" format="5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3" format="5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3" format="6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9" format="53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9" format="54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9" format="5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9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8" format="5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8" format="59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8" format="6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8" format="6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9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9BB1DB-84BB-0244-ABC3-F6C129EE57AF}" name="NovPT" cacheId="7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6">
  <location ref="F5:G13" firstHeaderRow="1" firstDataRow="1" firstDataCol="1"/>
  <pivotFields count="4">
    <pivotField compact="0" numFmtId="14" outline="0" showAll="0"/>
    <pivotField axis="axisRow" compact="0" outline="0" showAll="0" sortType="ascending">
      <items count="9">
        <item x="2"/>
        <item x="0"/>
        <item x="1"/>
        <item x="5"/>
        <item x="4"/>
        <item x="6"/>
        <item x="3"/>
        <item m="1" x="7"/>
        <item t="default"/>
      </items>
    </pivotField>
    <pivotField compact="0" outline="0" showAll="0"/>
    <pivotField dataField="1" compact="0" numFmtId="165" outline="0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Cost" fld="3" baseField="0" baseItem="0" numFmtId="165"/>
  </dataFields>
  <formats count="1">
    <format dxfId="238">
      <pivotArea outline="0" collapsedLevelsAreSubtotals="1" fieldPosition="0"/>
    </format>
  </formats>
  <chartFormats count="9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9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8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2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3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6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7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0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1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1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0" format="4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4" format="5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4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5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5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1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0" format="4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8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5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8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8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9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5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9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9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2" format="6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6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2" format="6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2" format="6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3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3" format="5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3" format="5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3" format="6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6" format="7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7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6" format="7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6" format="7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7" format="6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7" format="6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7" format="6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7" format="6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3" format="6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3" format="6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2" format="6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2" format="6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0" format="7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0" format="7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0" format="7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0" format="7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1" format="6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6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1" format="6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1" format="7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4" format="7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4" format="7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4" format="7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4" format="7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5" format="6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5" format="6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5" format="6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5" format="7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3" format="63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53" format="64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3" format="6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2" format="6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2" format="69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525DC6-CD8A-4949-A4F3-FFCDA2780164}" name="NovPT" cacheId="7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6">
  <location ref="F5:G11" firstHeaderRow="1" firstDataRow="1" firstDataCol="1"/>
  <pivotFields count="4">
    <pivotField compact="0" numFmtId="14" outline="0" showAll="0"/>
    <pivotField axis="axisRow" compact="0" outline="0" showAll="0" sortType="ascending">
      <items count="8">
        <item m="1" x="6"/>
        <item x="0"/>
        <item x="1"/>
        <item x="2"/>
        <item x="3"/>
        <item x="4"/>
        <item m="1" x="5"/>
        <item t="default"/>
      </items>
    </pivotField>
    <pivotField compact="0" outline="0" showAll="0"/>
    <pivotField dataField="1" compact="0" numFmtId="165" outline="0" showAll="0"/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st" fld="3" baseField="0" baseItem="0" numFmtId="165"/>
  </dataFields>
  <formats count="1">
    <format dxfId="232">
      <pivotArea outline="0" collapsedLevelsAreSubtotals="1" fieldPosition="0"/>
    </format>
  </formats>
  <chartFormats count="9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9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8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2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3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6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7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0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1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1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0" format="4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4" format="5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4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5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5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1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0" format="4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8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5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8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8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9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5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9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9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2" format="6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6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2" format="6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2" format="6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3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3" format="5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3" format="5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3" format="6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6" format="7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7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6" format="7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6" format="7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7" format="6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7" format="6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7" format="6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7" format="6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3" format="6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3" format="6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2" format="6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2" format="6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0" format="7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0" format="7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0" format="7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0" format="7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1" format="6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6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1" format="6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1" format="7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4" format="7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4" format="7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4" format="7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4" format="7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5" format="6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5" format="6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5" format="6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5" format="7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5" format="7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5" format="7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4" format="7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4" format="7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5" format="73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5" format="7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4" format="7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BC3764-A439-FA4A-B9E6-992A9FDB0869}" name="NovPT" cacheId="7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0">
  <location ref="F5:G12" firstHeaderRow="1" firstDataRow="1" firstDataCol="1"/>
  <pivotFields count="4">
    <pivotField compact="0" numFmtId="14" outline="0" showAll="0"/>
    <pivotField axis="axisRow" compact="0" outline="0" showAll="0" sortType="ascending">
      <items count="9">
        <item m="1" x="6"/>
        <item x="4"/>
        <item x="0"/>
        <item x="1"/>
        <item x="3"/>
        <item x="5"/>
        <item x="2"/>
        <item m="1" x="7"/>
        <item t="default"/>
      </items>
    </pivotField>
    <pivotField compact="0" outline="0" showAll="0"/>
    <pivotField dataField="1" compact="0" numFmtId="165" outline="0" showAll="0"/>
  </pivotFields>
  <rowFields count="1"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Cost" fld="3" baseField="0" baseItem="0" numFmtId="165"/>
  </dataFields>
  <formats count="1">
    <format dxfId="226">
      <pivotArea outline="0" collapsedLevelsAreSubtotals="1" fieldPosition="0"/>
    </format>
  </formats>
  <chartFormats count="10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9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8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2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3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6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7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0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1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1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0" format="4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4" format="5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4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5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5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1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0" format="4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8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5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8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8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9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5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9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9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2" format="6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6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2" format="6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2" format="6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3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3" format="5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3" format="5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3" format="6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6" format="7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7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6" format="7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6" format="7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7" format="6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7" format="6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7" format="6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7" format="6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3" format="6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3" format="6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2" format="6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2" format="6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0" format="7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0" format="7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0" format="7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0" format="7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1" format="6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6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1" format="6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1" format="7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4" format="8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4" format="8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4" format="8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4" format="8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5" format="7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5" format="7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5" format="7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5" format="7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8" format="8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8" format="8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8" format="9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8" format="9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9" format="8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9" format="8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9" format="8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9" format="8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5" format="79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5" format="8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5" format="8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5" format="82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4" format="84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4" format="8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4" format="8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5" format="83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8F8F4B-7C6D-2548-A64F-54102F18D33F}" name="August" cacheId="7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0">
  <location ref="F5:G14" firstHeaderRow="1" firstDataRow="1" firstDataCol="1"/>
  <pivotFields count="4">
    <pivotField compact="0" numFmtId="14" outline="0" showAll="0"/>
    <pivotField axis="axisRow" compact="0" outline="0" showAll="0" sortType="ascending">
      <items count="10">
        <item x="7"/>
        <item x="0"/>
        <item x="6"/>
        <item x="5"/>
        <item x="2"/>
        <item x="1"/>
        <item x="3"/>
        <item x="4"/>
        <item m="1" x="8"/>
        <item t="default"/>
      </items>
    </pivotField>
    <pivotField compact="0" outline="0" showAll="0"/>
    <pivotField dataField="1" compact="0" numFmtId="165" outline="0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Cost" fld="3" baseField="0" baseItem="0" numFmtId="165"/>
  </dataFields>
  <formats count="2">
    <format dxfId="220">
      <pivotArea outline="0" collapsedLevelsAreSubtotals="1" fieldPosition="0"/>
    </format>
    <format dxfId="219">
      <pivotArea field="1" type="button" dataOnly="0" labelOnly="1" outline="0" axis="axisRow" fieldPosition="0"/>
    </format>
  </formats>
  <chartFormats count="8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9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8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2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3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6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7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0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1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4" format="5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5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8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9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2" format="6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6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3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3" format="6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6" format="7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7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7" format="6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7" format="6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3" format="6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3" format="6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2" format="6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2" format="6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0" format="7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0" format="7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0" format="7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0" format="7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1" format="6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6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1" format="69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1" format="70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4" format="8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4" format="8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4" format="8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4" format="83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5" format="7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5" format="7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5" format="7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5" format="7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8" format="8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8" format="8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8" format="9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8" format="9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9" format="8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9" format="8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9" format="8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9" format="8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8" format="9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8" format="9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9" format="8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9" format="8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9" format="8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9" format="90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69" format="9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9" format="92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68" format="94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68" format="95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AC54EC-1CAF-3F43-B6A8-51595DB390CF}" name="NovPT" cacheId="7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2">
  <location ref="F5:G13" firstHeaderRow="1" firstDataRow="1" firstDataCol="1"/>
  <pivotFields count="4">
    <pivotField compact="0" numFmtId="14" outline="0" showAll="0"/>
    <pivotField axis="axisRow" compact="0" outline="0" showAll="0" sortType="ascending">
      <items count="9">
        <item x="4"/>
        <item x="1"/>
        <item x="0"/>
        <item x="2"/>
        <item x="3"/>
        <item x="6"/>
        <item x="5"/>
        <item m="1" x="7"/>
        <item t="default"/>
      </items>
    </pivotField>
    <pivotField compact="0" outline="0" showAll="0"/>
    <pivotField dataField="1" compact="0" numFmtId="165" outline="0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Cost" fld="3" baseField="0" baseItem="0" numFmtId="165"/>
  </dataFields>
  <formats count="1">
    <format dxfId="213">
      <pivotArea outline="0" collapsedLevelsAreSubtotals="1" fieldPosition="0"/>
    </format>
  </formats>
  <chartFormats count="8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9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8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2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3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6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7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0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1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1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0" format="4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4" format="5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4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5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5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1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0" format="4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8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5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8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8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9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5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9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9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2" format="6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6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2" format="6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2" format="6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3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3" format="5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3" format="5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3" format="6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6" format="7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7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6" format="7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6" format="7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7" format="6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7" format="6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7" format="6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7" format="6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0" format="7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0" format="7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0" format="8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0" format="8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1" format="7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7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1" format="7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1" format="7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7" format="69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7" format="70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6" format="74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6" format="7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6" format="7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7" format="7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7" format="7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6" format="7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7" format="73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7BE8F2-EE44-7947-B4C3-09576A2D3ABC}" name="January" displayName="January" ref="A1:D82" totalsRowCount="1">
  <tableColumns count="4">
    <tableColumn id="1" xr3:uid="{8A2D4634-3284-6B42-9435-C6EE50835967}" name="Date" dataDxfId="263"/>
    <tableColumn id="2" xr3:uid="{691F2CFA-2B2C-584A-8368-FA97C04583E5}" name="Category" dataDxfId="262" totalsRowDxfId="261" dataCellStyle="Currency"/>
    <tableColumn id="3" xr3:uid="{CDE4A2AF-E4CB-954B-9A9E-C536DF6B3E4C}" name="Item" dataDxfId="260" dataCellStyle="Currency"/>
    <tableColumn id="4" xr3:uid="{6B25BBC2-3AD7-7D45-8B2E-4A50A728A2CB}" name="Cost" totalsRowFunction="sum" dataDxfId="259" totalsRowDxfId="258" dataCellStyle="Currency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5153ED4-959A-E84D-A3BE-0C5E46DEC6DE}" name="October" displayName="October" ref="A1:D142" totalsRowCount="1">
  <tableColumns count="4">
    <tableColumn id="1" xr3:uid="{C9D732CC-0586-A64E-B1EF-23D4CD3B9BFE}" name="Date" dataDxfId="206"/>
    <tableColumn id="2" xr3:uid="{FCE01744-4CDA-2A4C-85DA-C66BDFDEE34E}" name="Category" dataDxfId="205" dataCellStyle="Currency"/>
    <tableColumn id="3" xr3:uid="{2CC826FE-CB1E-B045-90A4-F9301E6D35BF}" name="Item" dataDxfId="204" dataCellStyle="Currency"/>
    <tableColumn id="4" xr3:uid="{8D47AC3D-B24C-F047-A6EB-A62343DF6AF4}" name="Cost" totalsRowFunction="sum" dataDxfId="203" totalsRowDxfId="202" dataCellStyle="Currency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274ACB-2557-5240-B13B-A2475DD97EDC}" name="November" displayName="November" ref="A1:D117" totalsRowCount="1">
  <tableColumns count="4">
    <tableColumn id="1" xr3:uid="{F30532DC-6C8E-A443-9AB6-1C366563A51C}" name="Date" dataDxfId="200"/>
    <tableColumn id="2" xr3:uid="{49980AAC-AE6A-AE4E-8CAA-28A3F67C808C}" name="Category" dataDxfId="199" dataCellStyle="Currency"/>
    <tableColumn id="3" xr3:uid="{B5E103ED-4BCC-094F-A4B4-7F79C61CF030}" name="Item" dataDxfId="198" dataCellStyle="Currency"/>
    <tableColumn id="4" xr3:uid="{C6658A3D-F2D7-5F41-BE23-B84DF033C756}" name="Cost" totalsRowFunction="sum" dataDxfId="197" totalsRowDxfId="196" dataCellStyle="Currency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D5423C-2F83-D849-8EA1-8929106A8CAF}" name="December" displayName="December" ref="A1:D64" totalsRowCount="1">
  <tableColumns count="4">
    <tableColumn id="1" xr3:uid="{360EBF7B-6540-3441-93D3-B7C154EA3F57}" name="Date" dataDxfId="194" totalsRowDxfId="193"/>
    <tableColumn id="2" xr3:uid="{55CF21E1-C2D1-A147-93E4-96A8D26CF237}" name="Category" dataDxfId="192" totalsRowDxfId="191" dataCellStyle="Currency"/>
    <tableColumn id="3" xr3:uid="{4BCF35CC-E4B8-5441-BFA2-FF5A36F29AD9}" name="Item" dataDxfId="190" totalsRowDxfId="189" dataCellStyle="Currency"/>
    <tableColumn id="4" xr3:uid="{160DDE25-8EF3-2846-BD4E-E7976F933B59}" name="Cost" totalsRowFunction="sum" dataDxfId="188" totalsRowDxfId="187" dataCellStyle="Currenc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CEB5D1E-990B-0D4B-A305-4EA552079ADB}" name="February" displayName="February" ref="A1:D97" totalsRowCount="1">
  <autoFilter ref="A1:D96" xr:uid="{DCEB5D1E-990B-0D4B-A305-4EA552079ADB}"/>
  <tableColumns count="4">
    <tableColumn id="1" xr3:uid="{C556F3FA-81E9-B14F-A26C-53358E23B9EF}" name="Date" dataDxfId="256" totalsRowDxfId="255"/>
    <tableColumn id="2" xr3:uid="{62616675-36B0-1B49-9EE6-82778DB3CA95}" name="Category" dataDxfId="254" dataCellStyle="Currency"/>
    <tableColumn id="3" xr3:uid="{8EECF1AA-4969-9B41-805B-77474A5E4696}" name="Item" dataDxfId="253" dataCellStyle="Currency"/>
    <tableColumn id="4" xr3:uid="{AF71E0B2-3D46-CD4A-BBBC-009F6D1A93E4}" name="Cost" totalsRowFunction="sum" dataDxfId="252" totalsRowDxfId="251" dataCellStyle="Currency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291686-B35C-3845-BAC5-D4B2587B1F8E}" name="March" displayName="March" ref="A1:D168" totalsRowCount="1">
  <autoFilter ref="A1:D167" xr:uid="{3B291686-B35C-3845-BAC5-D4B2587B1F8E}"/>
  <tableColumns count="4">
    <tableColumn id="1" xr3:uid="{CFC353F7-4F3F-6547-9DB3-5B93EC258458}" name="Date" dataDxfId="249"/>
    <tableColumn id="2" xr3:uid="{56E84557-4326-664B-9067-859B5C63B845}" name="Category" dataDxfId="248" dataCellStyle="Currency"/>
    <tableColumn id="3" xr3:uid="{86D8F740-698F-1348-A552-5940233ED1DB}" name="Item" dataDxfId="247" dataCellStyle="Currency"/>
    <tableColumn id="4" xr3:uid="{10123203-0A35-5E4C-977A-C2EF60AD993A}" name="Cost" totalsRowFunction="sum" dataDxfId="246" totalsRowDxfId="245" dataCellStyle="Currency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ADFACB-BA26-824A-85D1-3F4B76F14F51}" name="April" displayName="April" ref="A1:D139" totalsRowCount="1">
  <autoFilter ref="A1:D138" xr:uid="{47ADFACB-BA26-824A-85D1-3F4B76F14F51}"/>
  <tableColumns count="4">
    <tableColumn id="1" xr3:uid="{5FDBEB9C-FAF6-D446-B94B-4DBDA4924D9A}" name="Date" dataDxfId="243"/>
    <tableColumn id="2" xr3:uid="{E6DE9AFD-2DBB-B248-BB02-49313031F324}" name="Category" dataDxfId="242" dataCellStyle="Currency"/>
    <tableColumn id="3" xr3:uid="{B7B25544-F26B-F049-844C-DAC1ECE6E222}" name="Item" dataDxfId="241" dataCellStyle="Currency"/>
    <tableColumn id="4" xr3:uid="{120A6BCA-6381-3946-A351-C62173AB2BDB}" name="Cost" totalsRowFunction="sum" dataDxfId="240" totalsRowDxfId="239" dataCellStyle="Currency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321C8A9-337B-6940-B3B4-C7A976BE9BB3}" name="May" displayName="May" ref="A1:D166" totalsRowCount="1">
  <autoFilter ref="A1:D165" xr:uid="{3321C8A9-337B-6940-B3B4-C7A976BE9BB3}"/>
  <tableColumns count="4">
    <tableColumn id="1" xr3:uid="{BB8EA95D-138F-7641-BB74-AA6CB2ABC582}" name="Date" dataDxfId="237"/>
    <tableColumn id="2" xr3:uid="{2E3A4F59-1290-1F41-9FA2-5B47D3F3DAAA}" name="Category" dataDxfId="236" dataCellStyle="Currency"/>
    <tableColumn id="3" xr3:uid="{D4CD739A-318D-9048-93C1-C7400799C640}" name="Item" dataDxfId="235" dataCellStyle="Currency"/>
    <tableColumn id="4" xr3:uid="{898AEDCC-B601-7043-BF00-27123D0DE739}" name="Cost" totalsRowFunction="sum" dataDxfId="234" totalsRowDxfId="233" dataCellStyle="Currency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3E3EA76-10F5-F34A-A68E-FDD2C6F99397}" name="June" displayName="June" ref="A1:D125" totalsRowCount="1">
  <autoFilter ref="A1:D124" xr:uid="{E3E3EA76-10F5-F34A-A68E-FDD2C6F99397}"/>
  <tableColumns count="4">
    <tableColumn id="1" xr3:uid="{942CF0E3-C62B-7A45-9648-350BCC1FA48A}" name="Date" dataDxfId="231"/>
    <tableColumn id="2" xr3:uid="{657C9E1C-16AD-4241-B91D-12F4091AAF50}" name="Category" dataDxfId="230" dataCellStyle="Currency"/>
    <tableColumn id="3" xr3:uid="{DA69DA17-EEAC-2949-9DD0-9F87A4EF8ECE}" name="Item" dataDxfId="229" dataCellStyle="Currency"/>
    <tableColumn id="4" xr3:uid="{16BABADD-E0C2-9E44-BCF8-DF35D5AE304E}" name="Cost" totalsRowFunction="sum" dataDxfId="228" totalsRowDxfId="227" dataCellStyle="Currency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3CF3501-CA10-5C4C-9EF4-24213E04C849}" name="July" displayName="July" ref="A1:D36" totalsRowCount="1">
  <autoFilter ref="A1:D35" xr:uid="{83CF3501-CA10-5C4C-9EF4-24213E04C849}"/>
  <tableColumns count="4">
    <tableColumn id="1" xr3:uid="{CF984D36-F7AF-B64D-BB85-ED604708103D}" name="Date" dataDxfId="225"/>
    <tableColumn id="2" xr3:uid="{6864E1B8-BB3D-4749-8B63-C33089FDF160}" name="Category" dataDxfId="224" dataCellStyle="Currency"/>
    <tableColumn id="3" xr3:uid="{12F7C1DE-638D-D943-8DD2-C6A513889BF5}" name="Item" dataDxfId="223" dataCellStyle="Currency"/>
    <tableColumn id="4" xr3:uid="{F4FC99B9-2701-754E-A50D-F5590513FC0A}" name="Cost" totalsRowFunction="sum" dataDxfId="222" totalsRowDxfId="221" dataCellStyle="Currency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382F914-8DD0-DC44-BC19-83EC12F42D59}" name="August" displayName="August" ref="A1:D75" totalsRowCount="1">
  <autoFilter ref="A1:D74" xr:uid="{0382F914-8DD0-DC44-BC19-83EC12F42D59}"/>
  <tableColumns count="4">
    <tableColumn id="1" xr3:uid="{9BF319C7-27F7-084F-BC3E-DD4A1AD5AD64}" name="Date" dataDxfId="218"/>
    <tableColumn id="2" xr3:uid="{17B19D29-27B0-B146-8452-4C452EE02FE9}" name="Category" dataDxfId="217" dataCellStyle="Currency"/>
    <tableColumn id="3" xr3:uid="{54FB688F-CAA9-5043-A5CE-F6DDBEF68414}" name="Item" dataDxfId="216" dataCellStyle="Currency"/>
    <tableColumn id="4" xr3:uid="{23159DC9-2A5D-7046-9B5A-BB3CA13D686E}" name="Cost" totalsRowFunction="sum" dataDxfId="215" totalsRowDxfId="214" dataCellStyle="Currency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3CC232B-B011-B74D-A999-31DFB23E86BD}" name="September" displayName="September" ref="A1:D131" totalsRowCount="1">
  <autoFilter ref="A1:D130" xr:uid="{13CC232B-B011-B74D-A999-31DFB23E86BD}"/>
  <tableColumns count="4">
    <tableColumn id="1" xr3:uid="{3B49C4C4-AEAA-2E49-B9F0-5D5FA584BB02}" name="Date" dataDxfId="212"/>
    <tableColumn id="2" xr3:uid="{DC27A129-66E9-454B-8D67-53E9B5B6E1EB}" name="Category" dataDxfId="211" dataCellStyle="Currency"/>
    <tableColumn id="3" xr3:uid="{765D136C-A7C7-494E-AAC9-34CDE832D34E}" name="Item" dataDxfId="210" dataCellStyle="Currency"/>
    <tableColumn id="4" xr3:uid="{720AA586-FC22-0542-9B22-0B09F5BAF20B}" name="Cost" totalsRowFunction="sum" dataDxfId="209" totalsRowDxfId="208" dataCellStyle="Curr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Relationship Id="rId4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Relationship Id="rId4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38A1-64DB-B54E-A05A-8F98768849FD}">
  <dimension ref="A1:G82"/>
  <sheetViews>
    <sheetView workbookViewId="0">
      <selection activeCell="F17" sqref="F17"/>
    </sheetView>
  </sheetViews>
  <sheetFormatPr baseColWidth="10" defaultRowHeight="15" x14ac:dyDescent="0.2"/>
  <cols>
    <col min="2" max="2" width="13.5" bestFit="1" customWidth="1"/>
    <col min="3" max="3" width="25.6640625" customWidth="1"/>
    <col min="5" max="5" width="7.1640625" customWidth="1"/>
    <col min="6" max="6" width="12.5" bestFit="1" customWidth="1"/>
    <col min="7" max="7" width="10" customWidth="1"/>
  </cols>
  <sheetData>
    <row r="1" spans="1:7" x14ac:dyDescent="0.2">
      <c r="A1" t="s">
        <v>1</v>
      </c>
      <c r="B1" s="8" t="s">
        <v>2</v>
      </c>
      <c r="C1" t="s">
        <v>3</v>
      </c>
      <c r="D1" s="8" t="s">
        <v>0</v>
      </c>
    </row>
    <row r="2" spans="1:7" x14ac:dyDescent="0.2">
      <c r="A2" s="15">
        <v>44929</v>
      </c>
      <c r="B2" s="11" t="s">
        <v>9</v>
      </c>
      <c r="C2" t="s">
        <v>106</v>
      </c>
      <c r="D2" s="8">
        <v>9</v>
      </c>
    </row>
    <row r="3" spans="1:7" x14ac:dyDescent="0.2">
      <c r="A3" s="15">
        <v>44936</v>
      </c>
      <c r="B3" s="12" t="s">
        <v>7</v>
      </c>
      <c r="C3" t="s">
        <v>37</v>
      </c>
      <c r="D3" s="8">
        <v>2</v>
      </c>
    </row>
    <row r="4" spans="1:7" x14ac:dyDescent="0.2">
      <c r="A4" s="15">
        <v>44939</v>
      </c>
      <c r="B4" s="12" t="s">
        <v>75</v>
      </c>
      <c r="C4" t="s">
        <v>88</v>
      </c>
      <c r="D4" s="8">
        <v>5977.5</v>
      </c>
    </row>
    <row r="5" spans="1:7" x14ac:dyDescent="0.2">
      <c r="A5" s="15">
        <v>44939</v>
      </c>
      <c r="B5" s="12" t="s">
        <v>13</v>
      </c>
      <c r="C5" t="s">
        <v>87</v>
      </c>
      <c r="D5" s="8">
        <v>9.99</v>
      </c>
      <c r="F5" s="9" t="s">
        <v>2</v>
      </c>
      <c r="G5" t="s">
        <v>11</v>
      </c>
    </row>
    <row r="6" spans="1:7" x14ac:dyDescent="0.2">
      <c r="A6" s="15">
        <v>44939</v>
      </c>
      <c r="B6" s="12" t="s">
        <v>7</v>
      </c>
      <c r="C6" t="s">
        <v>166</v>
      </c>
      <c r="D6" s="8">
        <v>4.49</v>
      </c>
      <c r="F6" s="16" t="s">
        <v>75</v>
      </c>
      <c r="G6" s="7">
        <v>5977.5</v>
      </c>
    </row>
    <row r="7" spans="1:7" x14ac:dyDescent="0.2">
      <c r="A7" s="15">
        <v>44941</v>
      </c>
      <c r="B7" s="12" t="s">
        <v>8</v>
      </c>
      <c r="C7" t="s">
        <v>53</v>
      </c>
      <c r="D7" s="8">
        <v>450</v>
      </c>
      <c r="F7" t="s">
        <v>4</v>
      </c>
      <c r="G7" s="7">
        <v>502.18</v>
      </c>
    </row>
    <row r="8" spans="1:7" x14ac:dyDescent="0.2">
      <c r="A8" s="15">
        <v>44942</v>
      </c>
      <c r="B8" s="12" t="s">
        <v>13</v>
      </c>
      <c r="C8" t="s">
        <v>167</v>
      </c>
      <c r="D8" s="8">
        <v>20.91</v>
      </c>
      <c r="F8" t="s">
        <v>6</v>
      </c>
      <c r="G8" s="7">
        <v>180.66</v>
      </c>
    </row>
    <row r="9" spans="1:7" x14ac:dyDescent="0.2">
      <c r="A9" s="15">
        <v>44942</v>
      </c>
      <c r="B9" s="12" t="s">
        <v>7</v>
      </c>
      <c r="C9" t="s">
        <v>168</v>
      </c>
      <c r="D9" s="8">
        <v>84.07</v>
      </c>
      <c r="F9" t="s">
        <v>13</v>
      </c>
      <c r="G9" s="7">
        <v>58.379999999999995</v>
      </c>
    </row>
    <row r="10" spans="1:7" x14ac:dyDescent="0.2">
      <c r="A10" s="15">
        <v>44942</v>
      </c>
      <c r="B10" s="12" t="s">
        <v>7</v>
      </c>
      <c r="C10" t="s">
        <v>169</v>
      </c>
      <c r="D10" s="8">
        <v>4.58</v>
      </c>
      <c r="F10" t="s">
        <v>7</v>
      </c>
      <c r="G10" s="7">
        <v>116.67999999999999</v>
      </c>
    </row>
    <row r="11" spans="1:7" x14ac:dyDescent="0.2">
      <c r="A11" s="15">
        <v>44942</v>
      </c>
      <c r="B11" s="12" t="s">
        <v>9</v>
      </c>
      <c r="C11" t="s">
        <v>170</v>
      </c>
      <c r="D11" s="8">
        <v>9.89</v>
      </c>
      <c r="F11" t="s">
        <v>8</v>
      </c>
      <c r="G11" s="7">
        <v>450</v>
      </c>
    </row>
    <row r="12" spans="1:7" x14ac:dyDescent="0.2">
      <c r="A12" s="15">
        <v>44942</v>
      </c>
      <c r="B12" s="12" t="s">
        <v>6</v>
      </c>
      <c r="C12" t="s">
        <v>171</v>
      </c>
      <c r="D12" s="8">
        <v>11.45</v>
      </c>
      <c r="F12" t="s">
        <v>9</v>
      </c>
      <c r="G12" s="7">
        <v>51.03</v>
      </c>
    </row>
    <row r="13" spans="1:7" x14ac:dyDescent="0.2">
      <c r="A13" s="15">
        <v>44943</v>
      </c>
      <c r="B13" s="12" t="s">
        <v>6</v>
      </c>
      <c r="C13" t="s">
        <v>46</v>
      </c>
      <c r="D13" s="8">
        <v>9.7799999999999994</v>
      </c>
      <c r="F13" t="s">
        <v>12</v>
      </c>
      <c r="G13" s="7">
        <v>7336.43</v>
      </c>
    </row>
    <row r="14" spans="1:7" x14ac:dyDescent="0.2">
      <c r="A14" s="15">
        <v>44943</v>
      </c>
      <c r="B14" s="12" t="s">
        <v>6</v>
      </c>
      <c r="C14" t="s">
        <v>172</v>
      </c>
      <c r="D14" s="8">
        <v>1.75</v>
      </c>
    </row>
    <row r="15" spans="1:7" x14ac:dyDescent="0.2">
      <c r="A15" s="15">
        <v>44944</v>
      </c>
      <c r="B15" s="12" t="s">
        <v>6</v>
      </c>
      <c r="C15" t="s">
        <v>172</v>
      </c>
      <c r="D15" s="8">
        <v>1.75</v>
      </c>
    </row>
    <row r="16" spans="1:7" x14ac:dyDescent="0.2">
      <c r="A16" s="15">
        <v>44945</v>
      </c>
      <c r="B16" s="12" t="s">
        <v>7</v>
      </c>
      <c r="C16" t="s">
        <v>173</v>
      </c>
      <c r="D16" s="8">
        <v>3</v>
      </c>
    </row>
    <row r="17" spans="1:4" x14ac:dyDescent="0.2">
      <c r="A17" s="15">
        <v>44945</v>
      </c>
      <c r="B17" s="12" t="s">
        <v>6</v>
      </c>
      <c r="C17" t="s">
        <v>85</v>
      </c>
      <c r="D17" s="8">
        <v>25.3</v>
      </c>
    </row>
    <row r="18" spans="1:4" x14ac:dyDescent="0.2">
      <c r="A18" s="15">
        <v>44945</v>
      </c>
      <c r="B18" s="12" t="s">
        <v>6</v>
      </c>
      <c r="C18" t="s">
        <v>78</v>
      </c>
      <c r="D18" s="8">
        <v>-14.1</v>
      </c>
    </row>
    <row r="19" spans="1:4" x14ac:dyDescent="0.2">
      <c r="A19" s="15">
        <v>44946</v>
      </c>
      <c r="B19" s="12" t="s">
        <v>6</v>
      </c>
      <c r="C19" t="s">
        <v>172</v>
      </c>
      <c r="D19" s="8">
        <v>1.75</v>
      </c>
    </row>
    <row r="20" spans="1:4" x14ac:dyDescent="0.2">
      <c r="A20" s="15">
        <v>44946</v>
      </c>
      <c r="B20" s="12" t="s">
        <v>6</v>
      </c>
      <c r="C20" t="s">
        <v>174</v>
      </c>
      <c r="D20" s="8">
        <v>1.3</v>
      </c>
    </row>
    <row r="21" spans="1:4" x14ac:dyDescent="0.2">
      <c r="A21" s="15">
        <v>44946</v>
      </c>
      <c r="B21" s="12" t="s">
        <v>6</v>
      </c>
      <c r="C21" t="s">
        <v>46</v>
      </c>
      <c r="D21" s="8">
        <v>15.9</v>
      </c>
    </row>
    <row r="22" spans="1:4" x14ac:dyDescent="0.2">
      <c r="A22" s="15">
        <v>44947</v>
      </c>
      <c r="B22" s="12" t="s">
        <v>6</v>
      </c>
      <c r="C22" t="s">
        <v>175</v>
      </c>
      <c r="D22" s="8">
        <v>4.9000000000000004</v>
      </c>
    </row>
    <row r="23" spans="1:4" x14ac:dyDescent="0.2">
      <c r="A23" s="15">
        <v>44948</v>
      </c>
      <c r="B23" s="12" t="s">
        <v>6</v>
      </c>
      <c r="C23" t="s">
        <v>175</v>
      </c>
      <c r="D23" s="8">
        <v>3.9</v>
      </c>
    </row>
    <row r="24" spans="1:4" x14ac:dyDescent="0.2">
      <c r="A24" s="15">
        <v>44948</v>
      </c>
      <c r="B24" s="12" t="s">
        <v>6</v>
      </c>
      <c r="C24" t="s">
        <v>139</v>
      </c>
      <c r="D24" s="8">
        <v>6.2</v>
      </c>
    </row>
    <row r="25" spans="1:4" x14ac:dyDescent="0.2">
      <c r="A25" s="15">
        <v>44948</v>
      </c>
      <c r="B25" s="12" t="s">
        <v>6</v>
      </c>
      <c r="C25" t="s">
        <v>176</v>
      </c>
      <c r="D25" s="8">
        <v>2.5</v>
      </c>
    </row>
    <row r="26" spans="1:4" x14ac:dyDescent="0.2">
      <c r="A26" s="15">
        <v>44948</v>
      </c>
      <c r="B26" s="12" t="s">
        <v>6</v>
      </c>
      <c r="C26" t="s">
        <v>177</v>
      </c>
      <c r="D26" s="8">
        <v>2.5</v>
      </c>
    </row>
    <row r="27" spans="1:4" x14ac:dyDescent="0.2">
      <c r="A27" s="15">
        <v>44948</v>
      </c>
      <c r="B27" s="12" t="s">
        <v>6</v>
      </c>
      <c r="C27" t="s">
        <v>178</v>
      </c>
      <c r="D27" s="8">
        <v>2.6</v>
      </c>
    </row>
    <row r="28" spans="1:4" x14ac:dyDescent="0.2">
      <c r="A28" s="15">
        <v>44948</v>
      </c>
      <c r="B28" s="12" t="s">
        <v>6</v>
      </c>
      <c r="C28" t="s">
        <v>179</v>
      </c>
      <c r="D28" s="8">
        <v>2.65</v>
      </c>
    </row>
    <row r="29" spans="1:4" x14ac:dyDescent="0.2">
      <c r="A29" s="15">
        <v>44948</v>
      </c>
      <c r="B29" s="12" t="s">
        <v>6</v>
      </c>
      <c r="C29" t="s">
        <v>180</v>
      </c>
      <c r="D29" s="8">
        <v>3.85</v>
      </c>
    </row>
    <row r="30" spans="1:4" x14ac:dyDescent="0.2">
      <c r="A30" s="15">
        <v>44948</v>
      </c>
      <c r="B30" s="12" t="s">
        <v>13</v>
      </c>
      <c r="C30" t="s">
        <v>181</v>
      </c>
      <c r="D30" s="8">
        <v>-0.5</v>
      </c>
    </row>
    <row r="31" spans="1:4" x14ac:dyDescent="0.2">
      <c r="A31" s="15">
        <v>44948</v>
      </c>
      <c r="B31" s="12" t="s">
        <v>4</v>
      </c>
      <c r="C31" t="s">
        <v>182</v>
      </c>
      <c r="D31" s="8">
        <v>25.58</v>
      </c>
    </row>
    <row r="32" spans="1:4" x14ac:dyDescent="0.2">
      <c r="A32" s="15">
        <v>44948</v>
      </c>
      <c r="B32" s="12" t="s">
        <v>4</v>
      </c>
      <c r="C32" t="s">
        <v>183</v>
      </c>
      <c r="D32" s="8">
        <v>444.98</v>
      </c>
    </row>
    <row r="33" spans="1:4" x14ac:dyDescent="0.2">
      <c r="A33" s="15">
        <v>44949</v>
      </c>
      <c r="B33" s="12" t="s">
        <v>6</v>
      </c>
      <c r="C33" t="s">
        <v>184</v>
      </c>
      <c r="D33" s="8">
        <v>4.59</v>
      </c>
    </row>
    <row r="34" spans="1:4" x14ac:dyDescent="0.2">
      <c r="A34" s="15">
        <v>44949</v>
      </c>
      <c r="B34" s="12" t="s">
        <v>6</v>
      </c>
      <c r="C34" t="s">
        <v>185</v>
      </c>
      <c r="D34" s="8">
        <v>1.5</v>
      </c>
    </row>
    <row r="35" spans="1:4" x14ac:dyDescent="0.2">
      <c r="A35" s="15">
        <v>44949</v>
      </c>
      <c r="B35" s="12" t="s">
        <v>6</v>
      </c>
      <c r="C35" t="s">
        <v>186</v>
      </c>
      <c r="D35" s="8">
        <v>0.79</v>
      </c>
    </row>
    <row r="36" spans="1:4" x14ac:dyDescent="0.2">
      <c r="A36" s="15">
        <v>44949</v>
      </c>
      <c r="B36" s="12" t="s">
        <v>6</v>
      </c>
      <c r="C36" t="s">
        <v>35</v>
      </c>
      <c r="D36" s="8">
        <v>6.3</v>
      </c>
    </row>
    <row r="37" spans="1:4" x14ac:dyDescent="0.2">
      <c r="A37" s="15">
        <v>44949</v>
      </c>
      <c r="B37" s="12" t="s">
        <v>7</v>
      </c>
      <c r="C37" t="s">
        <v>187</v>
      </c>
      <c r="D37" s="8">
        <v>1.79</v>
      </c>
    </row>
    <row r="38" spans="1:4" x14ac:dyDescent="0.2">
      <c r="A38" s="15">
        <v>44950</v>
      </c>
      <c r="B38" s="12" t="s">
        <v>6</v>
      </c>
      <c r="C38" t="s">
        <v>97</v>
      </c>
      <c r="D38" s="8">
        <v>4.29</v>
      </c>
    </row>
    <row r="39" spans="1:4" x14ac:dyDescent="0.2">
      <c r="A39" s="15">
        <v>44950</v>
      </c>
      <c r="B39" s="12" t="s">
        <v>6</v>
      </c>
      <c r="C39" t="s">
        <v>188</v>
      </c>
      <c r="D39" s="8">
        <v>1.99</v>
      </c>
    </row>
    <row r="40" spans="1:4" x14ac:dyDescent="0.2">
      <c r="A40" s="15">
        <v>44950</v>
      </c>
      <c r="B40" s="12" t="s">
        <v>6</v>
      </c>
      <c r="C40" t="s">
        <v>82</v>
      </c>
      <c r="D40" s="8">
        <v>1.39</v>
      </c>
    </row>
    <row r="41" spans="1:4" x14ac:dyDescent="0.2">
      <c r="A41" s="15">
        <v>44950</v>
      </c>
      <c r="B41" s="12" t="s">
        <v>6</v>
      </c>
      <c r="C41" t="s">
        <v>189</v>
      </c>
      <c r="D41" s="8">
        <v>1.3</v>
      </c>
    </row>
    <row r="42" spans="1:4" x14ac:dyDescent="0.2">
      <c r="A42" s="15">
        <v>44950</v>
      </c>
      <c r="B42" s="12" t="s">
        <v>6</v>
      </c>
      <c r="C42" t="s">
        <v>190</v>
      </c>
      <c r="D42" s="8">
        <v>0.45</v>
      </c>
    </row>
    <row r="43" spans="1:4" x14ac:dyDescent="0.2">
      <c r="A43" s="15">
        <v>44950</v>
      </c>
      <c r="B43" s="12" t="s">
        <v>6</v>
      </c>
      <c r="C43" t="s">
        <v>28</v>
      </c>
      <c r="D43" s="8">
        <v>0.75</v>
      </c>
    </row>
    <row r="44" spans="1:4" x14ac:dyDescent="0.2">
      <c r="A44" s="15">
        <v>44950</v>
      </c>
      <c r="B44" s="12" t="s">
        <v>6</v>
      </c>
      <c r="C44" t="s">
        <v>64</v>
      </c>
      <c r="D44" s="8">
        <v>1.38</v>
      </c>
    </row>
    <row r="45" spans="1:4" x14ac:dyDescent="0.2">
      <c r="A45" s="15">
        <v>44950</v>
      </c>
      <c r="B45" s="12" t="s">
        <v>6</v>
      </c>
      <c r="C45" t="s">
        <v>191</v>
      </c>
      <c r="D45" s="8">
        <v>0.55000000000000004</v>
      </c>
    </row>
    <row r="46" spans="1:4" x14ac:dyDescent="0.2">
      <c r="A46" s="15">
        <v>44951</v>
      </c>
      <c r="B46" s="12" t="s">
        <v>6</v>
      </c>
      <c r="C46" t="s">
        <v>192</v>
      </c>
      <c r="D46" s="8">
        <v>7.17</v>
      </c>
    </row>
    <row r="47" spans="1:4" x14ac:dyDescent="0.2">
      <c r="A47" s="15">
        <v>44951</v>
      </c>
      <c r="B47" s="12" t="s">
        <v>6</v>
      </c>
      <c r="C47" t="s">
        <v>172</v>
      </c>
      <c r="D47" s="8">
        <v>1.75</v>
      </c>
    </row>
    <row r="48" spans="1:4" x14ac:dyDescent="0.2">
      <c r="A48" s="15">
        <v>44952</v>
      </c>
      <c r="B48" s="12" t="s">
        <v>6</v>
      </c>
      <c r="C48" t="s">
        <v>193</v>
      </c>
      <c r="D48" s="8">
        <v>1.45</v>
      </c>
    </row>
    <row r="49" spans="1:4" x14ac:dyDescent="0.2">
      <c r="A49" s="15">
        <v>44952</v>
      </c>
      <c r="B49" s="12" t="s">
        <v>4</v>
      </c>
      <c r="C49" t="s">
        <v>194</v>
      </c>
      <c r="D49" s="8">
        <v>4.95</v>
      </c>
    </row>
    <row r="50" spans="1:4" x14ac:dyDescent="0.2">
      <c r="A50" s="15">
        <v>44952</v>
      </c>
      <c r="B50" s="12" t="s">
        <v>7</v>
      </c>
      <c r="C50" t="s">
        <v>195</v>
      </c>
      <c r="D50" s="8">
        <v>16.75</v>
      </c>
    </row>
    <row r="51" spans="1:4" x14ac:dyDescent="0.2">
      <c r="A51" s="15">
        <v>44952</v>
      </c>
      <c r="B51" s="12" t="s">
        <v>4</v>
      </c>
      <c r="C51" t="s">
        <v>196</v>
      </c>
      <c r="D51" s="8">
        <v>7.99</v>
      </c>
    </row>
    <row r="52" spans="1:4" x14ac:dyDescent="0.2">
      <c r="A52" s="15">
        <v>44953</v>
      </c>
      <c r="B52" s="12" t="s">
        <v>4</v>
      </c>
      <c r="C52" t="s">
        <v>197</v>
      </c>
      <c r="D52" s="8">
        <v>7.99</v>
      </c>
    </row>
    <row r="53" spans="1:4" x14ac:dyDescent="0.2">
      <c r="A53" s="15">
        <v>44953</v>
      </c>
      <c r="B53" s="12" t="s">
        <v>6</v>
      </c>
      <c r="C53" t="s">
        <v>82</v>
      </c>
      <c r="D53" s="8">
        <v>1.45</v>
      </c>
    </row>
    <row r="54" spans="1:4" x14ac:dyDescent="0.2">
      <c r="A54" s="15">
        <v>44953</v>
      </c>
      <c r="B54" s="12" t="s">
        <v>6</v>
      </c>
      <c r="C54" t="s">
        <v>131</v>
      </c>
      <c r="D54" s="8">
        <v>6.79</v>
      </c>
    </row>
    <row r="55" spans="1:4" x14ac:dyDescent="0.2">
      <c r="A55" s="15">
        <v>44953</v>
      </c>
      <c r="B55" s="12" t="s">
        <v>6</v>
      </c>
      <c r="C55" t="s">
        <v>198</v>
      </c>
      <c r="D55" s="8">
        <v>7.49</v>
      </c>
    </row>
    <row r="56" spans="1:4" x14ac:dyDescent="0.2">
      <c r="A56" s="15">
        <v>44953</v>
      </c>
      <c r="B56" s="12" t="s">
        <v>4</v>
      </c>
      <c r="C56" t="s">
        <v>30</v>
      </c>
      <c r="D56" s="8">
        <v>1.69</v>
      </c>
    </row>
    <row r="57" spans="1:4" x14ac:dyDescent="0.2">
      <c r="A57" s="15">
        <v>44953</v>
      </c>
      <c r="B57" s="12" t="s">
        <v>6</v>
      </c>
      <c r="C57" t="s">
        <v>199</v>
      </c>
      <c r="D57" s="8">
        <v>3.85</v>
      </c>
    </row>
    <row r="58" spans="1:4" x14ac:dyDescent="0.2">
      <c r="A58" s="15">
        <v>44954</v>
      </c>
      <c r="B58" s="12" t="s">
        <v>6</v>
      </c>
      <c r="C58" t="s">
        <v>200</v>
      </c>
      <c r="D58" s="8">
        <v>0.98</v>
      </c>
    </row>
    <row r="59" spans="1:4" x14ac:dyDescent="0.2">
      <c r="A59" s="15">
        <v>44954</v>
      </c>
      <c r="B59" s="12" t="s">
        <v>6</v>
      </c>
      <c r="C59" t="s">
        <v>142</v>
      </c>
      <c r="D59" s="8">
        <v>2.99</v>
      </c>
    </row>
    <row r="60" spans="1:4" x14ac:dyDescent="0.2">
      <c r="A60" s="15">
        <v>44954</v>
      </c>
      <c r="B60" s="12" t="s">
        <v>6</v>
      </c>
      <c r="C60" t="s">
        <v>115</v>
      </c>
      <c r="D60" s="8">
        <v>-0.9</v>
      </c>
    </row>
    <row r="61" spans="1:4" x14ac:dyDescent="0.2">
      <c r="A61" s="15">
        <v>44954</v>
      </c>
      <c r="B61" s="12" t="s">
        <v>6</v>
      </c>
      <c r="C61" t="s">
        <v>82</v>
      </c>
      <c r="D61" s="8">
        <v>1.45</v>
      </c>
    </row>
    <row r="62" spans="1:4" x14ac:dyDescent="0.2">
      <c r="A62" s="15">
        <v>44954</v>
      </c>
      <c r="B62" s="12" t="s">
        <v>6</v>
      </c>
      <c r="C62" t="s">
        <v>201</v>
      </c>
      <c r="D62" s="8">
        <v>1.08</v>
      </c>
    </row>
    <row r="63" spans="1:4" x14ac:dyDescent="0.2">
      <c r="A63" s="15">
        <v>44954</v>
      </c>
      <c r="B63" s="12" t="s">
        <v>6</v>
      </c>
      <c r="C63" t="s">
        <v>156</v>
      </c>
      <c r="D63" s="8">
        <v>0.79</v>
      </c>
    </row>
    <row r="64" spans="1:4" x14ac:dyDescent="0.2">
      <c r="A64" s="15">
        <v>44954</v>
      </c>
      <c r="B64" s="12" t="s">
        <v>6</v>
      </c>
      <c r="C64" t="s">
        <v>202</v>
      </c>
      <c r="D64" s="8">
        <v>1.75</v>
      </c>
    </row>
    <row r="65" spans="1:4" x14ac:dyDescent="0.2">
      <c r="A65" s="15">
        <v>44954</v>
      </c>
      <c r="B65" s="12" t="s">
        <v>6</v>
      </c>
      <c r="C65" t="s">
        <v>203</v>
      </c>
      <c r="D65" s="8">
        <v>1.99</v>
      </c>
    </row>
    <row r="66" spans="1:4" x14ac:dyDescent="0.2">
      <c r="A66" s="15">
        <v>44954</v>
      </c>
      <c r="B66" s="12" t="s">
        <v>6</v>
      </c>
      <c r="C66" t="s">
        <v>204</v>
      </c>
      <c r="D66" s="8">
        <v>0.99</v>
      </c>
    </row>
    <row r="67" spans="1:4" x14ac:dyDescent="0.2">
      <c r="A67" s="15">
        <v>44954</v>
      </c>
      <c r="B67" s="12" t="s">
        <v>6</v>
      </c>
      <c r="C67" t="s">
        <v>139</v>
      </c>
      <c r="D67" s="8">
        <v>6.2</v>
      </c>
    </row>
    <row r="68" spans="1:4" x14ac:dyDescent="0.2">
      <c r="A68" s="15">
        <v>44954</v>
      </c>
      <c r="B68" s="12" t="s">
        <v>6</v>
      </c>
      <c r="C68" t="s">
        <v>205</v>
      </c>
      <c r="D68" s="8">
        <v>4.9000000000000004</v>
      </c>
    </row>
    <row r="69" spans="1:4" x14ac:dyDescent="0.2">
      <c r="A69" s="15">
        <v>44955</v>
      </c>
      <c r="B69" s="12" t="s">
        <v>4</v>
      </c>
      <c r="C69" t="s">
        <v>106</v>
      </c>
      <c r="D69" s="8">
        <v>9</v>
      </c>
    </row>
    <row r="70" spans="1:4" x14ac:dyDescent="0.2">
      <c r="A70" s="15">
        <v>44956</v>
      </c>
      <c r="B70" s="12" t="s">
        <v>6</v>
      </c>
      <c r="C70" t="s">
        <v>206</v>
      </c>
      <c r="D70" s="8">
        <v>6.39</v>
      </c>
    </row>
    <row r="71" spans="1:4" x14ac:dyDescent="0.2">
      <c r="A71" s="15">
        <v>44956</v>
      </c>
      <c r="B71" s="12" t="s">
        <v>6</v>
      </c>
      <c r="C71" t="s">
        <v>48</v>
      </c>
      <c r="D71" s="8">
        <v>2.59</v>
      </c>
    </row>
    <row r="72" spans="1:4" x14ac:dyDescent="0.2">
      <c r="A72" s="15">
        <v>44956</v>
      </c>
      <c r="B72" s="12" t="s">
        <v>6</v>
      </c>
      <c r="C72" t="s">
        <v>207</v>
      </c>
      <c r="D72" s="8">
        <v>0.75</v>
      </c>
    </row>
    <row r="73" spans="1:4" x14ac:dyDescent="0.2">
      <c r="A73" s="15">
        <v>44956</v>
      </c>
      <c r="B73" s="12" t="s">
        <v>6</v>
      </c>
      <c r="C73" t="s">
        <v>208</v>
      </c>
      <c r="D73" s="8">
        <v>2.59</v>
      </c>
    </row>
    <row r="74" spans="1:4" x14ac:dyDescent="0.2">
      <c r="A74" s="15">
        <v>44956</v>
      </c>
      <c r="B74" s="12" t="s">
        <v>6</v>
      </c>
      <c r="C74" t="s">
        <v>59</v>
      </c>
      <c r="D74" s="8">
        <v>0.48</v>
      </c>
    </row>
    <row r="75" spans="1:4" x14ac:dyDescent="0.2">
      <c r="A75" s="15">
        <v>44956</v>
      </c>
      <c r="B75" s="12" t="s">
        <v>6</v>
      </c>
      <c r="C75" t="s">
        <v>209</v>
      </c>
      <c r="D75" s="8">
        <v>2.78</v>
      </c>
    </row>
    <row r="76" spans="1:4" x14ac:dyDescent="0.2">
      <c r="A76" s="15">
        <v>44956</v>
      </c>
      <c r="B76" s="12" t="s">
        <v>6</v>
      </c>
      <c r="C76" t="s">
        <v>189</v>
      </c>
      <c r="D76" s="8">
        <v>1.3</v>
      </c>
    </row>
    <row r="77" spans="1:4" x14ac:dyDescent="0.2">
      <c r="A77" s="15">
        <v>44956</v>
      </c>
      <c r="B77" s="12" t="s">
        <v>6</v>
      </c>
      <c r="C77" t="s">
        <v>27</v>
      </c>
      <c r="D77" s="8">
        <v>1.25</v>
      </c>
    </row>
    <row r="78" spans="1:4" x14ac:dyDescent="0.2">
      <c r="A78" s="15">
        <v>44957</v>
      </c>
      <c r="B78" s="12" t="s">
        <v>13</v>
      </c>
      <c r="C78" t="s">
        <v>210</v>
      </c>
      <c r="D78" s="8">
        <v>6</v>
      </c>
    </row>
    <row r="79" spans="1:4" x14ac:dyDescent="0.2">
      <c r="A79" s="15">
        <v>44957</v>
      </c>
      <c r="B79" s="12" t="s">
        <v>6</v>
      </c>
      <c r="C79" t="s">
        <v>45</v>
      </c>
      <c r="D79" s="8">
        <v>1.1000000000000001</v>
      </c>
    </row>
    <row r="80" spans="1:4" x14ac:dyDescent="0.2">
      <c r="A80" s="15">
        <v>44957</v>
      </c>
      <c r="B80" s="12" t="s">
        <v>13</v>
      </c>
      <c r="C80" t="s">
        <v>211</v>
      </c>
      <c r="D80" s="8">
        <v>21.98</v>
      </c>
    </row>
    <row r="81" spans="1:4" x14ac:dyDescent="0.2">
      <c r="A81" s="15">
        <v>44957</v>
      </c>
      <c r="B81" s="12" t="s">
        <v>9</v>
      </c>
      <c r="C81" t="s">
        <v>160</v>
      </c>
      <c r="D81" s="8">
        <v>32.14</v>
      </c>
    </row>
    <row r="82" spans="1:4" x14ac:dyDescent="0.2">
      <c r="B82" s="7"/>
      <c r="D82" s="7">
        <f>SUBTOTAL(109,January[Cost])</f>
        <v>7336.4299999999957</v>
      </c>
    </row>
  </sheetData>
  <conditionalFormatting sqref="D2:D81">
    <cfRule type="dataBar" priority="423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{035A2BD6-9764-3541-9D52-8BFDF586CF19}</x14:id>
        </ext>
      </extLst>
    </cfRule>
  </conditionalFormatting>
  <pageMargins left="0.7" right="0.7" top="0.75" bottom="0.75" header="0.3" footer="0.3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stopIfTrue="1" operator="equal" id="{D7DBADC5-5287-5F4D-A135-C30F356D67B2}">
            <xm:f>Control!$G$3</xm:f>
            <x14:dxf>
              <font>
                <color theme="0"/>
              </font>
              <fill>
                <patternFill>
                  <fgColor auto="1"/>
                  <bgColor theme="0" tint="-0.499984740745262"/>
                </patternFill>
              </fill>
            </x14:dxf>
          </x14:cfRule>
          <x14:cfRule type="cellIs" priority="2" stopIfTrue="1" operator="equal" id="{917B586D-C8D4-CC47-B6C4-E65AA3CBE6BD}">
            <xm:f>Control!$G$6</xm:f>
            <x14:dxf>
              <font>
                <color theme="1"/>
              </font>
              <fill>
                <patternFill>
                  <fgColor auto="1"/>
                  <bgColor rgb="FFFD97FF"/>
                </patternFill>
              </fill>
            </x14:dxf>
          </x14:cfRule>
          <x14:cfRule type="cellIs" priority="3" stopIfTrue="1" operator="equal" id="{95BE2F43-4DA2-2A4E-AA2D-067FBE8BF6E9}">
            <xm:f>Control!$G$5</xm:f>
            <x14:dxf>
              <font>
                <color theme="1"/>
              </font>
              <fill>
                <patternFill>
                  <fgColor auto="1"/>
                  <bgColor rgb="FF00B050"/>
                </patternFill>
              </fill>
            </x14:dxf>
          </x14:cfRule>
          <x14:cfRule type="cellIs" priority="4" operator="equal" id="{6E7DEF43-53B7-2E4E-A63C-580196012E9D}">
            <xm:f>Control!$G$4</xm:f>
            <x14:dxf>
              <font>
                <color theme="1"/>
              </font>
              <fill>
                <patternFill>
                  <fgColor auto="1"/>
                  <bgColor rgb="FFFF0000"/>
                </patternFill>
              </fill>
            </x14:dxf>
          </x14:cfRule>
          <x14:cfRule type="cellIs" priority="5" operator="equal" id="{CF7E189E-705E-FD47-816F-CB380343F3B8}">
            <xm:f>Control!$G$7</xm:f>
            <x14:dxf>
              <font>
                <color theme="1"/>
              </font>
              <fill>
                <patternFill>
                  <fgColor auto="1"/>
                  <bgColor theme="7" tint="0.39994506668294322"/>
                </patternFill>
              </fill>
            </x14:dxf>
          </x14:cfRule>
          <x14:cfRule type="cellIs" priority="6" operator="equal" id="{E4DBE7CE-AB42-C34D-8EB9-157554D510D9}">
            <xm:f>Control!$G$2</xm:f>
            <x14:dxf>
              <font>
                <color theme="0"/>
              </font>
              <fill>
                <patternFill>
                  <fgColor auto="1"/>
                  <bgColor rgb="FF0070C0"/>
                </patternFill>
              </fill>
            </x14:dxf>
          </x14:cfRule>
          <x14:cfRule type="cellIs" priority="7" operator="equal" id="{BD40D202-533F-4747-8F4D-4672324FDC13}">
            <xm:f>Control!$G$8</xm:f>
            <x14:dxf>
              <font>
                <color theme="0"/>
              </font>
              <fill>
                <patternFill>
                  <fgColor auto="1"/>
                  <bgColor theme="7" tint="-0.499984740745262"/>
                </patternFill>
              </fill>
            </x14:dxf>
          </x14:cfRule>
          <x14:cfRule type="cellIs" priority="8" operator="equal" id="{C1ADB7C4-9B62-7641-9665-100ED39478CF}">
            <xm:f>Control!$G$9</xm:f>
            <x14:dxf>
              <font>
                <color theme="0"/>
              </font>
              <fill>
                <patternFill>
                  <fgColor auto="1"/>
                  <bgColor rgb="FF7030A0"/>
                </patternFill>
              </fill>
            </x14:dxf>
          </x14:cfRule>
          <xm:sqref>B2:B81</xm:sqref>
        </x14:conditionalFormatting>
        <x14:conditionalFormatting xmlns:xm="http://schemas.microsoft.com/office/excel/2006/main">
          <x14:cfRule type="dataBar" id="{035A2BD6-9764-3541-9D52-8BFDF586CF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D2:D81</xm:sqref>
        </x14:conditionalFormatting>
        <x14:conditionalFormatting xmlns:xm="http://schemas.microsoft.com/office/excel/2006/main">
          <x14:cfRule type="cellIs" priority="11" operator="equal" id="{5FE4247C-0D5D-1341-9B94-970841F25F35}">
            <xm:f>Control!$G$9</xm:f>
            <x14:dxf>
              <font>
                <color theme="0"/>
              </font>
              <fill>
                <patternFill>
                  <fgColor auto="1"/>
                  <bgColor rgb="FF7030A0"/>
                </patternFill>
              </fill>
            </x14:dxf>
          </x14:cfRule>
          <x14:cfRule type="cellIs" priority="12" operator="equal" id="{2F99B526-B8BD-AB4F-9D54-45A9CB731CF8}">
            <xm:f>Control!$G$8</xm:f>
            <x14:dxf>
              <font>
                <color theme="0"/>
              </font>
              <fill>
                <patternFill>
                  <fgColor auto="1"/>
                  <bgColor theme="7" tint="-0.499984740745262"/>
                </patternFill>
              </fill>
            </x14:dxf>
          </x14:cfRule>
          <x14:cfRule type="cellIs" priority="13" operator="equal" id="{20A9A6E3-B713-2747-8B47-E5A3F1488E9D}">
            <xm:f>Control!$G$2</xm:f>
            <x14:dxf>
              <font>
                <color theme="0"/>
              </font>
              <fill>
                <patternFill>
                  <fgColor auto="1"/>
                  <bgColor rgb="FF0070C0"/>
                </patternFill>
              </fill>
            </x14:dxf>
          </x14:cfRule>
          <x14:cfRule type="cellIs" priority="14" operator="equal" id="{8CA25289-F2FE-AF4D-9EBD-B71C05B76073}">
            <xm:f>Control!$G$7</xm:f>
            <x14:dxf>
              <font>
                <color theme="1"/>
              </font>
              <fill>
                <patternFill>
                  <fgColor auto="1"/>
                  <bgColor theme="7" tint="0.39994506668294322"/>
                </patternFill>
              </fill>
            </x14:dxf>
          </x14:cfRule>
          <x14:cfRule type="cellIs" priority="15" operator="equal" id="{9712650A-F503-CE49-A0D5-83E67AD7E1A1}">
            <xm:f>Control!$G$4</xm:f>
            <x14:dxf>
              <font>
                <color theme="1"/>
              </font>
              <fill>
                <patternFill>
                  <fgColor auto="1"/>
                  <bgColor rgb="FFFF0000"/>
                </patternFill>
              </fill>
            </x14:dxf>
          </x14:cfRule>
          <x14:cfRule type="cellIs" priority="16" operator="equal" id="{527EF511-B46B-5E47-964C-548D9B0B8473}">
            <xm:f>Control!$G$5</xm:f>
            <x14:dxf>
              <font>
                <color theme="1"/>
              </font>
              <fill>
                <patternFill>
                  <fgColor auto="1"/>
                  <bgColor rgb="FF00B050"/>
                </patternFill>
              </fill>
            </x14:dxf>
          </x14:cfRule>
          <x14:cfRule type="cellIs" priority="17" operator="equal" id="{E42CAFAC-E528-794A-9CBD-0E9B684B9795}">
            <xm:f>Control!$G$6</xm:f>
            <x14:dxf>
              <font>
                <color theme="1"/>
              </font>
              <fill>
                <patternFill>
                  <fgColor auto="1"/>
                  <bgColor rgb="FFFD97FF"/>
                </patternFill>
              </fill>
            </x14:dxf>
          </x14:cfRule>
          <xm:sqref>F1:F1048576</xm:sqref>
        </x14:conditionalFormatting>
        <x14:conditionalFormatting xmlns:xm="http://schemas.microsoft.com/office/excel/2006/main">
          <x14:cfRule type="cellIs" priority="9" stopIfTrue="1" operator="equal" id="{1FD61D90-E61D-4B43-B293-3872B17257A5}">
            <xm:f>Control!$G$3</xm:f>
            <x14:dxf>
              <font>
                <color theme="0"/>
              </font>
              <fill>
                <patternFill>
                  <fgColor auto="1"/>
                  <bgColor theme="0" tint="-0.499984740745262"/>
                </patternFill>
              </fill>
            </x14:dxf>
          </x14:cfRule>
          <xm:sqref>F6:F13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FE960EE-CF7D-B849-A8A1-5E695E472F1B}">
          <x14:formula1>
            <xm:f>Control!$G$2:$G$9</xm:f>
          </x14:formula1>
          <xm:sqref>B2:B81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017D8-A8CB-8D44-98FB-4D4FD36E8890}">
  <dimension ref="A1:G142"/>
  <sheetViews>
    <sheetView zoomScaleNormal="100" workbookViewId="0">
      <selection activeCell="D1" sqref="D1"/>
    </sheetView>
  </sheetViews>
  <sheetFormatPr baseColWidth="10" defaultRowHeight="15" x14ac:dyDescent="0.2"/>
  <cols>
    <col min="2" max="2" width="13.5" bestFit="1" customWidth="1"/>
    <col min="3" max="3" width="25.6640625" customWidth="1"/>
    <col min="5" max="5" width="7.1640625" customWidth="1"/>
    <col min="6" max="6" width="12.5" bestFit="1" customWidth="1"/>
    <col min="7" max="7" width="10" customWidth="1"/>
  </cols>
  <sheetData>
    <row r="1" spans="1:7" x14ac:dyDescent="0.2">
      <c r="A1" t="s">
        <v>1</v>
      </c>
      <c r="B1" s="8" t="s">
        <v>2</v>
      </c>
      <c r="C1" t="s">
        <v>3</v>
      </c>
      <c r="D1" s="8" t="s">
        <v>0</v>
      </c>
    </row>
    <row r="2" spans="1:7" x14ac:dyDescent="0.2">
      <c r="A2" s="15">
        <v>45200</v>
      </c>
      <c r="B2" s="11" t="s">
        <v>6</v>
      </c>
      <c r="C2" t="s">
        <v>790</v>
      </c>
      <c r="D2" s="8">
        <v>1.25</v>
      </c>
    </row>
    <row r="3" spans="1:7" x14ac:dyDescent="0.2">
      <c r="A3" s="15">
        <v>45200</v>
      </c>
      <c r="B3" s="11" t="s">
        <v>6</v>
      </c>
      <c r="C3" t="s">
        <v>163</v>
      </c>
      <c r="D3" s="8">
        <v>2</v>
      </c>
    </row>
    <row r="4" spans="1:7" x14ac:dyDescent="0.2">
      <c r="A4" s="15">
        <v>45200</v>
      </c>
      <c r="B4" s="11" t="s">
        <v>6</v>
      </c>
      <c r="C4" t="s">
        <v>724</v>
      </c>
      <c r="D4" s="8">
        <v>3</v>
      </c>
    </row>
    <row r="5" spans="1:7" x14ac:dyDescent="0.2">
      <c r="A5" s="15">
        <v>45200</v>
      </c>
      <c r="B5" s="11" t="s">
        <v>6</v>
      </c>
      <c r="C5" t="s">
        <v>17</v>
      </c>
      <c r="D5" s="8">
        <v>-2.75</v>
      </c>
      <c r="F5" s="9" t="s">
        <v>2</v>
      </c>
      <c r="G5" t="s">
        <v>11</v>
      </c>
    </row>
    <row r="6" spans="1:7" x14ac:dyDescent="0.2">
      <c r="A6" s="15">
        <v>45200</v>
      </c>
      <c r="B6" s="11" t="s">
        <v>6</v>
      </c>
      <c r="C6" t="s">
        <v>725</v>
      </c>
      <c r="D6" s="8">
        <v>1.0900000000000001</v>
      </c>
      <c r="F6" t="s">
        <v>5</v>
      </c>
      <c r="G6" s="7">
        <v>15.68</v>
      </c>
    </row>
    <row r="7" spans="1:7" x14ac:dyDescent="0.2">
      <c r="A7" s="15">
        <v>45200</v>
      </c>
      <c r="B7" s="11" t="s">
        <v>6</v>
      </c>
      <c r="C7" t="s">
        <v>143</v>
      </c>
      <c r="D7" s="8">
        <v>1.39</v>
      </c>
      <c r="F7" t="s">
        <v>4</v>
      </c>
      <c r="G7" s="7">
        <v>105.17999999999999</v>
      </c>
    </row>
    <row r="8" spans="1:7" x14ac:dyDescent="0.2">
      <c r="A8" s="15">
        <v>45200</v>
      </c>
      <c r="B8" s="11" t="s">
        <v>6</v>
      </c>
      <c r="C8" t="s">
        <v>726</v>
      </c>
      <c r="D8" s="8">
        <v>2.59</v>
      </c>
      <c r="F8" t="s">
        <v>6</v>
      </c>
      <c r="G8" s="7">
        <v>129.17999999999998</v>
      </c>
    </row>
    <row r="9" spans="1:7" x14ac:dyDescent="0.2">
      <c r="A9" s="15">
        <v>45200</v>
      </c>
      <c r="B9" s="11" t="s">
        <v>6</v>
      </c>
      <c r="C9" t="s">
        <v>410</v>
      </c>
      <c r="D9" s="8">
        <v>6.12</v>
      </c>
      <c r="F9" t="s">
        <v>13</v>
      </c>
      <c r="G9" s="7">
        <v>33.79</v>
      </c>
    </row>
    <row r="10" spans="1:7" x14ac:dyDescent="0.2">
      <c r="A10" s="15">
        <v>45200</v>
      </c>
      <c r="B10" s="11" t="s">
        <v>6</v>
      </c>
      <c r="C10" t="s">
        <v>72</v>
      </c>
      <c r="D10" s="8">
        <v>9</v>
      </c>
      <c r="F10" t="s">
        <v>7</v>
      </c>
      <c r="G10" s="7">
        <v>128.19999999999999</v>
      </c>
    </row>
    <row r="11" spans="1:7" x14ac:dyDescent="0.2">
      <c r="A11" s="15">
        <v>45201</v>
      </c>
      <c r="B11" s="11" t="s">
        <v>6</v>
      </c>
      <c r="C11" t="s">
        <v>727</v>
      </c>
      <c r="D11" s="8">
        <v>0.65</v>
      </c>
      <c r="F11" t="s">
        <v>8</v>
      </c>
      <c r="G11" s="7">
        <v>450</v>
      </c>
    </row>
    <row r="12" spans="1:7" x14ac:dyDescent="0.2">
      <c r="A12" s="15">
        <v>45201</v>
      </c>
      <c r="B12" s="11" t="s">
        <v>6</v>
      </c>
      <c r="C12" t="s">
        <v>287</v>
      </c>
      <c r="D12" s="8">
        <v>2.15</v>
      </c>
      <c r="F12" t="s">
        <v>9</v>
      </c>
      <c r="G12" s="7">
        <v>1</v>
      </c>
    </row>
    <row r="13" spans="1:7" x14ac:dyDescent="0.2">
      <c r="A13" s="15">
        <v>45201</v>
      </c>
      <c r="B13" s="11" t="s">
        <v>6</v>
      </c>
      <c r="C13" t="s">
        <v>143</v>
      </c>
      <c r="D13" s="8">
        <v>1.49</v>
      </c>
      <c r="F13" t="s">
        <v>12</v>
      </c>
      <c r="G13" s="7">
        <v>863.03</v>
      </c>
    </row>
    <row r="14" spans="1:7" x14ac:dyDescent="0.2">
      <c r="A14" s="15">
        <v>45201</v>
      </c>
      <c r="B14" s="11" t="s">
        <v>6</v>
      </c>
      <c r="C14" t="s">
        <v>728</v>
      </c>
      <c r="D14" s="8">
        <v>0.75</v>
      </c>
    </row>
    <row r="15" spans="1:7" x14ac:dyDescent="0.2">
      <c r="A15" s="15">
        <v>45201</v>
      </c>
      <c r="B15" s="11" t="s">
        <v>6</v>
      </c>
      <c r="C15" t="s">
        <v>729</v>
      </c>
      <c r="D15" s="8">
        <v>2.4900000000000002</v>
      </c>
    </row>
    <row r="16" spans="1:7" x14ac:dyDescent="0.2">
      <c r="A16" s="15">
        <v>45201</v>
      </c>
      <c r="B16" s="11" t="s">
        <v>6</v>
      </c>
      <c r="C16" t="s">
        <v>41</v>
      </c>
      <c r="D16" s="8">
        <v>3.49</v>
      </c>
    </row>
    <row r="17" spans="1:4" x14ac:dyDescent="0.2">
      <c r="A17" s="15">
        <v>45201</v>
      </c>
      <c r="B17" s="11" t="s">
        <v>6</v>
      </c>
      <c r="C17" t="s">
        <v>730</v>
      </c>
      <c r="D17" s="8">
        <v>2.09</v>
      </c>
    </row>
    <row r="18" spans="1:4" x14ac:dyDescent="0.2">
      <c r="A18" s="15">
        <v>45201</v>
      </c>
      <c r="B18" s="11" t="s">
        <v>7</v>
      </c>
      <c r="C18" t="s">
        <v>731</v>
      </c>
      <c r="D18" s="8">
        <v>26.29</v>
      </c>
    </row>
    <row r="19" spans="1:4" x14ac:dyDescent="0.2">
      <c r="A19" s="15">
        <v>45202</v>
      </c>
      <c r="B19" s="11" t="s">
        <v>7</v>
      </c>
      <c r="C19" t="s">
        <v>732</v>
      </c>
      <c r="D19" s="8">
        <v>26.88</v>
      </c>
    </row>
    <row r="20" spans="1:4" x14ac:dyDescent="0.2">
      <c r="A20" s="15">
        <v>45202</v>
      </c>
      <c r="B20" s="11" t="s">
        <v>6</v>
      </c>
      <c r="C20" t="s">
        <v>733</v>
      </c>
      <c r="D20" s="8">
        <v>3.5</v>
      </c>
    </row>
    <row r="21" spans="1:4" x14ac:dyDescent="0.2">
      <c r="A21" s="15">
        <v>45203</v>
      </c>
      <c r="B21" s="11" t="s">
        <v>6</v>
      </c>
      <c r="C21" t="s">
        <v>98</v>
      </c>
      <c r="D21" s="8">
        <v>1.6</v>
      </c>
    </row>
    <row r="22" spans="1:4" x14ac:dyDescent="0.2">
      <c r="A22" s="15">
        <v>45203</v>
      </c>
      <c r="B22" s="11" t="s">
        <v>6</v>
      </c>
      <c r="C22" t="s">
        <v>734</v>
      </c>
      <c r="D22" s="8">
        <v>3.95</v>
      </c>
    </row>
    <row r="23" spans="1:4" x14ac:dyDescent="0.2">
      <c r="A23" s="15">
        <v>45203</v>
      </c>
      <c r="B23" s="11" t="s">
        <v>6</v>
      </c>
      <c r="C23" t="s">
        <v>735</v>
      </c>
      <c r="D23" s="8">
        <v>3</v>
      </c>
    </row>
    <row r="24" spans="1:4" x14ac:dyDescent="0.2">
      <c r="A24" s="15">
        <v>45203</v>
      </c>
      <c r="B24" s="11" t="s">
        <v>6</v>
      </c>
      <c r="C24" t="s">
        <v>91</v>
      </c>
      <c r="D24" s="8">
        <v>1.25</v>
      </c>
    </row>
    <row r="25" spans="1:4" x14ac:dyDescent="0.2">
      <c r="A25" s="15">
        <v>45203</v>
      </c>
      <c r="B25" s="11" t="s">
        <v>6</v>
      </c>
      <c r="C25" t="s">
        <v>379</v>
      </c>
      <c r="D25" s="8">
        <v>3.27</v>
      </c>
    </row>
    <row r="26" spans="1:4" x14ac:dyDescent="0.2">
      <c r="A26" s="15">
        <v>45203</v>
      </c>
      <c r="B26" s="11" t="s">
        <v>6</v>
      </c>
      <c r="C26" t="s">
        <v>497</v>
      </c>
      <c r="D26" s="8">
        <v>2.25</v>
      </c>
    </row>
    <row r="27" spans="1:4" x14ac:dyDescent="0.2">
      <c r="A27" s="15">
        <v>45203</v>
      </c>
      <c r="B27" s="11" t="s">
        <v>7</v>
      </c>
      <c r="C27" t="s">
        <v>736</v>
      </c>
      <c r="D27" s="8">
        <v>12</v>
      </c>
    </row>
    <row r="28" spans="1:4" x14ac:dyDescent="0.2">
      <c r="A28" s="15">
        <v>45203</v>
      </c>
      <c r="B28" s="11" t="s">
        <v>6</v>
      </c>
      <c r="C28" t="s">
        <v>737</v>
      </c>
      <c r="D28" s="8">
        <v>1.5</v>
      </c>
    </row>
    <row r="29" spans="1:4" x14ac:dyDescent="0.2">
      <c r="A29" s="15">
        <v>45204</v>
      </c>
      <c r="B29" s="11" t="s">
        <v>6</v>
      </c>
      <c r="C29" t="s">
        <v>44</v>
      </c>
      <c r="D29" s="8">
        <v>9.59</v>
      </c>
    </row>
    <row r="30" spans="1:4" x14ac:dyDescent="0.2">
      <c r="A30" s="15">
        <v>45205</v>
      </c>
      <c r="B30" s="11" t="s">
        <v>6</v>
      </c>
      <c r="C30" t="s">
        <v>432</v>
      </c>
      <c r="D30" s="8">
        <v>13.5</v>
      </c>
    </row>
    <row r="31" spans="1:4" x14ac:dyDescent="0.2">
      <c r="A31" s="15">
        <v>45205</v>
      </c>
      <c r="B31" s="11" t="s">
        <v>13</v>
      </c>
      <c r="C31" t="s">
        <v>738</v>
      </c>
      <c r="D31" s="8">
        <v>9</v>
      </c>
    </row>
    <row r="32" spans="1:4" x14ac:dyDescent="0.2">
      <c r="A32" s="15">
        <v>45207</v>
      </c>
      <c r="B32" s="11" t="s">
        <v>6</v>
      </c>
      <c r="C32" t="s">
        <v>739</v>
      </c>
      <c r="D32" s="8">
        <v>2.8</v>
      </c>
    </row>
    <row r="33" spans="1:4" x14ac:dyDescent="0.2">
      <c r="A33" s="15">
        <v>45207</v>
      </c>
      <c r="B33" s="11" t="s">
        <v>6</v>
      </c>
      <c r="C33" t="s">
        <v>410</v>
      </c>
      <c r="D33" s="8">
        <v>6.12</v>
      </c>
    </row>
    <row r="34" spans="1:4" x14ac:dyDescent="0.2">
      <c r="A34" s="15">
        <v>45207</v>
      </c>
      <c r="B34" s="11" t="s">
        <v>4</v>
      </c>
      <c r="C34" t="s">
        <v>155</v>
      </c>
      <c r="D34" s="8">
        <v>4.25</v>
      </c>
    </row>
    <row r="35" spans="1:4" x14ac:dyDescent="0.2">
      <c r="A35" s="15">
        <v>45207</v>
      </c>
      <c r="B35" s="11" t="s">
        <v>7</v>
      </c>
      <c r="C35" t="s">
        <v>740</v>
      </c>
      <c r="D35" s="8">
        <v>16.34</v>
      </c>
    </row>
    <row r="36" spans="1:4" x14ac:dyDescent="0.2">
      <c r="A36" s="15">
        <v>45208</v>
      </c>
      <c r="B36" s="11" t="s">
        <v>6</v>
      </c>
      <c r="C36" t="s">
        <v>678</v>
      </c>
      <c r="D36" s="8">
        <v>0.95</v>
      </c>
    </row>
    <row r="37" spans="1:4" x14ac:dyDescent="0.2">
      <c r="A37" s="15">
        <v>45208</v>
      </c>
      <c r="B37" s="11" t="s">
        <v>6</v>
      </c>
      <c r="C37" t="s">
        <v>77</v>
      </c>
      <c r="D37" s="8">
        <v>0.95</v>
      </c>
    </row>
    <row r="38" spans="1:4" x14ac:dyDescent="0.2">
      <c r="A38" s="15">
        <v>45208</v>
      </c>
      <c r="B38" s="11" t="s">
        <v>6</v>
      </c>
      <c r="C38" t="s">
        <v>741</v>
      </c>
      <c r="D38" s="8">
        <v>9.27</v>
      </c>
    </row>
    <row r="39" spans="1:4" x14ac:dyDescent="0.2">
      <c r="A39" s="15">
        <v>45208</v>
      </c>
      <c r="B39" s="11" t="s">
        <v>6</v>
      </c>
      <c r="C39" t="s">
        <v>742</v>
      </c>
      <c r="D39" s="8">
        <v>2.19</v>
      </c>
    </row>
    <row r="40" spans="1:4" x14ac:dyDescent="0.2">
      <c r="A40" s="15">
        <v>45208</v>
      </c>
      <c r="B40" s="11" t="s">
        <v>6</v>
      </c>
      <c r="C40" t="s">
        <v>39</v>
      </c>
      <c r="D40" s="8">
        <v>4.3499999999999996</v>
      </c>
    </row>
    <row r="41" spans="1:4" x14ac:dyDescent="0.2">
      <c r="A41" s="15">
        <v>45208</v>
      </c>
      <c r="B41" s="11" t="s">
        <v>7</v>
      </c>
      <c r="C41" t="s">
        <v>37</v>
      </c>
      <c r="D41" s="8">
        <v>2</v>
      </c>
    </row>
    <row r="42" spans="1:4" x14ac:dyDescent="0.2">
      <c r="A42" s="15">
        <v>45211</v>
      </c>
      <c r="B42" s="11" t="s">
        <v>6</v>
      </c>
      <c r="C42" t="s">
        <v>743</v>
      </c>
      <c r="D42" s="8">
        <v>2.9</v>
      </c>
    </row>
    <row r="43" spans="1:4" x14ac:dyDescent="0.2">
      <c r="A43" s="15">
        <v>45211</v>
      </c>
      <c r="B43" s="11" t="s">
        <v>6</v>
      </c>
      <c r="C43" t="s">
        <v>744</v>
      </c>
      <c r="D43" s="8">
        <v>6.4</v>
      </c>
    </row>
    <row r="44" spans="1:4" x14ac:dyDescent="0.2">
      <c r="A44" s="15">
        <v>45211</v>
      </c>
      <c r="B44" s="11" t="s">
        <v>6</v>
      </c>
      <c r="C44" t="s">
        <v>23</v>
      </c>
      <c r="D44" s="8">
        <v>1.65</v>
      </c>
    </row>
    <row r="45" spans="1:4" x14ac:dyDescent="0.2">
      <c r="A45" s="15">
        <v>45212</v>
      </c>
      <c r="B45" s="11" t="s">
        <v>6</v>
      </c>
      <c r="C45" t="s">
        <v>745</v>
      </c>
      <c r="D45" s="8">
        <v>1.7</v>
      </c>
    </row>
    <row r="46" spans="1:4" x14ac:dyDescent="0.2">
      <c r="A46" s="15">
        <v>45213</v>
      </c>
      <c r="B46" s="11" t="s">
        <v>6</v>
      </c>
      <c r="C46" t="s">
        <v>746</v>
      </c>
      <c r="D46" s="8">
        <v>22</v>
      </c>
    </row>
    <row r="47" spans="1:4" x14ac:dyDescent="0.2">
      <c r="A47" s="15">
        <v>45213</v>
      </c>
      <c r="B47" s="11" t="s">
        <v>6</v>
      </c>
      <c r="C47" t="s">
        <v>747</v>
      </c>
      <c r="D47" s="8">
        <v>4.5</v>
      </c>
    </row>
    <row r="48" spans="1:4" x14ac:dyDescent="0.2">
      <c r="A48" s="15">
        <v>45213</v>
      </c>
      <c r="B48" s="11" t="s">
        <v>4</v>
      </c>
      <c r="C48" t="s">
        <v>748</v>
      </c>
      <c r="D48" s="8">
        <v>1.25</v>
      </c>
    </row>
    <row r="49" spans="1:4" x14ac:dyDescent="0.2">
      <c r="A49" s="15">
        <v>45213</v>
      </c>
      <c r="B49" s="11" t="s">
        <v>4</v>
      </c>
      <c r="C49" t="s">
        <v>749</v>
      </c>
      <c r="D49" s="8">
        <v>2.5</v>
      </c>
    </row>
    <row r="50" spans="1:4" x14ac:dyDescent="0.2">
      <c r="A50" s="15">
        <v>45213</v>
      </c>
      <c r="B50" s="11" t="s">
        <v>6</v>
      </c>
      <c r="C50" t="s">
        <v>129</v>
      </c>
      <c r="D50" s="8">
        <v>0.56000000000000005</v>
      </c>
    </row>
    <row r="51" spans="1:4" x14ac:dyDescent="0.2">
      <c r="A51" s="15">
        <v>45213</v>
      </c>
      <c r="B51" s="11" t="s">
        <v>6</v>
      </c>
      <c r="C51" t="s">
        <v>379</v>
      </c>
      <c r="D51" s="8">
        <v>5.07</v>
      </c>
    </row>
    <row r="52" spans="1:4" x14ac:dyDescent="0.2">
      <c r="A52" s="15">
        <v>45213</v>
      </c>
      <c r="B52" s="11" t="s">
        <v>6</v>
      </c>
      <c r="C52" t="s">
        <v>750</v>
      </c>
      <c r="D52" s="8">
        <v>8.76</v>
      </c>
    </row>
    <row r="53" spans="1:4" x14ac:dyDescent="0.2">
      <c r="A53" s="15">
        <v>45213</v>
      </c>
      <c r="B53" s="11" t="s">
        <v>4</v>
      </c>
      <c r="C53" t="s">
        <v>751</v>
      </c>
      <c r="D53" s="8">
        <v>0.79</v>
      </c>
    </row>
    <row r="54" spans="1:4" x14ac:dyDescent="0.2">
      <c r="A54" s="15">
        <v>45213</v>
      </c>
      <c r="B54" s="11" t="s">
        <v>6</v>
      </c>
      <c r="C54" t="s">
        <v>91</v>
      </c>
      <c r="D54" s="8">
        <v>1.25</v>
      </c>
    </row>
    <row r="55" spans="1:4" x14ac:dyDescent="0.2">
      <c r="A55" s="15">
        <v>45213</v>
      </c>
      <c r="B55" s="11" t="s">
        <v>6</v>
      </c>
      <c r="C55" t="s">
        <v>62</v>
      </c>
      <c r="D55" s="8">
        <v>1.85</v>
      </c>
    </row>
    <row r="56" spans="1:4" x14ac:dyDescent="0.2">
      <c r="A56" s="15">
        <v>45213</v>
      </c>
      <c r="B56" s="11" t="s">
        <v>6</v>
      </c>
      <c r="C56" t="s">
        <v>752</v>
      </c>
      <c r="D56" s="8">
        <v>4.09</v>
      </c>
    </row>
    <row r="57" spans="1:4" x14ac:dyDescent="0.2">
      <c r="A57" s="15">
        <v>45213</v>
      </c>
      <c r="B57" s="11" t="s">
        <v>9</v>
      </c>
      <c r="C57" t="s">
        <v>383</v>
      </c>
      <c r="D57" s="8">
        <v>1</v>
      </c>
    </row>
    <row r="58" spans="1:4" x14ac:dyDescent="0.2">
      <c r="A58" s="15">
        <v>45214</v>
      </c>
      <c r="B58" s="11" t="s">
        <v>6</v>
      </c>
      <c r="C58" t="s">
        <v>86</v>
      </c>
      <c r="D58" s="8">
        <v>1.7</v>
      </c>
    </row>
    <row r="59" spans="1:4" x14ac:dyDescent="0.2">
      <c r="A59" s="15">
        <v>45215</v>
      </c>
      <c r="B59" s="11" t="s">
        <v>4</v>
      </c>
      <c r="C59" t="s">
        <v>753</v>
      </c>
      <c r="D59" s="8">
        <v>11.69</v>
      </c>
    </row>
    <row r="60" spans="1:4" x14ac:dyDescent="0.2">
      <c r="A60" s="15">
        <v>45215</v>
      </c>
      <c r="B60" s="11" t="s">
        <v>4</v>
      </c>
      <c r="C60" t="s">
        <v>754</v>
      </c>
      <c r="D60" s="8">
        <v>18.18</v>
      </c>
    </row>
    <row r="61" spans="1:4" x14ac:dyDescent="0.2">
      <c r="A61" s="15">
        <v>45215</v>
      </c>
      <c r="B61" s="11" t="s">
        <v>4</v>
      </c>
      <c r="C61" t="s">
        <v>755</v>
      </c>
      <c r="D61" s="8">
        <v>6.99</v>
      </c>
    </row>
    <row r="62" spans="1:4" x14ac:dyDescent="0.2">
      <c r="A62" s="15">
        <v>45215</v>
      </c>
      <c r="B62" s="11" t="s">
        <v>5</v>
      </c>
      <c r="C62" t="s">
        <v>756</v>
      </c>
      <c r="D62" s="8">
        <v>4.75</v>
      </c>
    </row>
    <row r="63" spans="1:4" x14ac:dyDescent="0.2">
      <c r="A63" s="15">
        <v>45215</v>
      </c>
      <c r="B63" s="11" t="s">
        <v>8</v>
      </c>
      <c r="C63" t="s">
        <v>53</v>
      </c>
      <c r="D63" s="8">
        <v>450</v>
      </c>
    </row>
    <row r="64" spans="1:4" x14ac:dyDescent="0.2">
      <c r="A64" s="15">
        <v>45216</v>
      </c>
      <c r="B64" s="11" t="s">
        <v>7</v>
      </c>
      <c r="C64" t="s">
        <v>757</v>
      </c>
      <c r="D64" s="8">
        <v>15.55</v>
      </c>
    </row>
    <row r="65" spans="1:4" x14ac:dyDescent="0.2">
      <c r="A65" s="15">
        <v>45216</v>
      </c>
      <c r="B65" s="11" t="s">
        <v>7</v>
      </c>
      <c r="C65" t="s">
        <v>758</v>
      </c>
      <c r="D65" s="8">
        <v>9.99</v>
      </c>
    </row>
    <row r="66" spans="1:4" x14ac:dyDescent="0.2">
      <c r="A66" s="15">
        <v>45216</v>
      </c>
      <c r="B66" s="11" t="s">
        <v>6</v>
      </c>
      <c r="C66" t="s">
        <v>703</v>
      </c>
      <c r="D66" s="8">
        <v>6.5</v>
      </c>
    </row>
    <row r="67" spans="1:4" x14ac:dyDescent="0.2">
      <c r="A67" s="15">
        <v>45217</v>
      </c>
      <c r="B67" s="11" t="s">
        <v>6</v>
      </c>
      <c r="C67" t="s">
        <v>21</v>
      </c>
      <c r="D67" s="8">
        <v>0.95</v>
      </c>
    </row>
    <row r="68" spans="1:4" x14ac:dyDescent="0.2">
      <c r="A68" s="15">
        <v>45217</v>
      </c>
      <c r="B68" s="11" t="s">
        <v>6</v>
      </c>
      <c r="C68" t="s">
        <v>93</v>
      </c>
      <c r="D68" s="8">
        <v>0.95</v>
      </c>
    </row>
    <row r="69" spans="1:4" x14ac:dyDescent="0.2">
      <c r="A69" s="15">
        <v>45217</v>
      </c>
      <c r="B69" s="11" t="s">
        <v>6</v>
      </c>
      <c r="C69" t="s">
        <v>759</v>
      </c>
      <c r="D69" s="8">
        <v>1.79</v>
      </c>
    </row>
    <row r="70" spans="1:4" x14ac:dyDescent="0.2">
      <c r="A70" s="15">
        <v>45217</v>
      </c>
      <c r="B70" s="11" t="s">
        <v>6</v>
      </c>
      <c r="C70" t="s">
        <v>760</v>
      </c>
      <c r="D70" s="8">
        <v>2.99</v>
      </c>
    </row>
    <row r="71" spans="1:4" x14ac:dyDescent="0.2">
      <c r="A71" s="15">
        <v>45217</v>
      </c>
      <c r="B71" s="11" t="s">
        <v>6</v>
      </c>
      <c r="C71" t="s">
        <v>761</v>
      </c>
      <c r="D71" s="8">
        <v>2.4900000000000002</v>
      </c>
    </row>
    <row r="72" spans="1:4" x14ac:dyDescent="0.2">
      <c r="A72" s="15">
        <v>45217</v>
      </c>
      <c r="B72" s="11" t="s">
        <v>6</v>
      </c>
      <c r="C72" t="s">
        <v>301</v>
      </c>
      <c r="D72" s="8">
        <v>1.0900000000000001</v>
      </c>
    </row>
    <row r="73" spans="1:4" x14ac:dyDescent="0.2">
      <c r="A73" s="15">
        <v>45218</v>
      </c>
      <c r="B73" s="11" t="s">
        <v>6</v>
      </c>
      <c r="C73" t="s">
        <v>16</v>
      </c>
      <c r="D73" s="8">
        <v>2.8</v>
      </c>
    </row>
    <row r="74" spans="1:4" x14ac:dyDescent="0.2">
      <c r="A74" s="15">
        <v>45218</v>
      </c>
      <c r="B74" s="11" t="s">
        <v>6</v>
      </c>
      <c r="C74" t="s">
        <v>762</v>
      </c>
      <c r="D74" s="8">
        <v>2.75</v>
      </c>
    </row>
    <row r="75" spans="1:4" x14ac:dyDescent="0.2">
      <c r="A75" s="15">
        <v>45218</v>
      </c>
      <c r="B75" s="11" t="s">
        <v>6</v>
      </c>
      <c r="C75" t="s">
        <v>50</v>
      </c>
      <c r="D75" s="8">
        <v>3</v>
      </c>
    </row>
    <row r="76" spans="1:4" x14ac:dyDescent="0.2">
      <c r="A76" s="15">
        <v>45218</v>
      </c>
      <c r="B76" s="11" t="s">
        <v>6</v>
      </c>
      <c r="C76" t="s">
        <v>115</v>
      </c>
      <c r="D76" s="8">
        <v>-3.65</v>
      </c>
    </row>
    <row r="77" spans="1:4" x14ac:dyDescent="0.2">
      <c r="A77" s="15">
        <v>45219</v>
      </c>
      <c r="B77" s="11" t="s">
        <v>13</v>
      </c>
      <c r="C77" t="s">
        <v>763</v>
      </c>
      <c r="D77" s="8">
        <v>5.9</v>
      </c>
    </row>
    <row r="78" spans="1:4" x14ac:dyDescent="0.2">
      <c r="A78" s="15">
        <v>45220</v>
      </c>
      <c r="B78" s="11" t="s">
        <v>5</v>
      </c>
      <c r="C78" t="s">
        <v>764</v>
      </c>
      <c r="D78" s="8">
        <v>6.47</v>
      </c>
    </row>
    <row r="79" spans="1:4" x14ac:dyDescent="0.2">
      <c r="A79" s="15">
        <v>45220</v>
      </c>
      <c r="B79" s="11" t="s">
        <v>13</v>
      </c>
      <c r="C79" t="s">
        <v>765</v>
      </c>
      <c r="D79" s="8">
        <v>5.4</v>
      </c>
    </row>
    <row r="80" spans="1:4" x14ac:dyDescent="0.2">
      <c r="A80" s="15">
        <v>45220</v>
      </c>
      <c r="B80" s="11" t="s">
        <v>6</v>
      </c>
      <c r="C80" t="s">
        <v>263</v>
      </c>
      <c r="D80" s="8">
        <v>10.4</v>
      </c>
    </row>
    <row r="81" spans="1:4" x14ac:dyDescent="0.2">
      <c r="A81" s="15">
        <v>45221</v>
      </c>
      <c r="B81" s="11" t="s">
        <v>5</v>
      </c>
      <c r="C81" t="s">
        <v>766</v>
      </c>
      <c r="D81" s="8">
        <v>4.46</v>
      </c>
    </row>
    <row r="82" spans="1:4" x14ac:dyDescent="0.2">
      <c r="A82" s="15">
        <v>45221</v>
      </c>
      <c r="B82" s="11" t="s">
        <v>6</v>
      </c>
      <c r="C82" t="s">
        <v>86</v>
      </c>
      <c r="D82" s="8">
        <v>2.2999999999999998</v>
      </c>
    </row>
    <row r="83" spans="1:4" x14ac:dyDescent="0.2">
      <c r="A83" s="15">
        <v>45221</v>
      </c>
      <c r="B83" s="11" t="s">
        <v>7</v>
      </c>
      <c r="C83" t="s">
        <v>767</v>
      </c>
      <c r="D83" s="8">
        <v>0.85</v>
      </c>
    </row>
    <row r="84" spans="1:4" x14ac:dyDescent="0.2">
      <c r="A84" s="15">
        <v>45221</v>
      </c>
      <c r="B84" s="11" t="s">
        <v>7</v>
      </c>
      <c r="C84" t="s">
        <v>768</v>
      </c>
      <c r="D84" s="8">
        <v>10.81</v>
      </c>
    </row>
    <row r="85" spans="1:4" x14ac:dyDescent="0.2">
      <c r="A85" s="15">
        <v>45221</v>
      </c>
      <c r="B85" s="11" t="s">
        <v>13</v>
      </c>
      <c r="C85" t="s">
        <v>765</v>
      </c>
      <c r="D85" s="8">
        <v>5.39</v>
      </c>
    </row>
    <row r="86" spans="1:4" x14ac:dyDescent="0.2">
      <c r="A86" s="15">
        <v>45221</v>
      </c>
      <c r="B86" s="11" t="s">
        <v>7</v>
      </c>
      <c r="C86" t="s">
        <v>173</v>
      </c>
      <c r="D86" s="8">
        <v>3</v>
      </c>
    </row>
    <row r="87" spans="1:4" x14ac:dyDescent="0.2">
      <c r="A87" s="15">
        <v>45222</v>
      </c>
      <c r="B87" s="11" t="s">
        <v>6</v>
      </c>
      <c r="C87" t="s">
        <v>21</v>
      </c>
      <c r="D87" s="8">
        <v>0.95</v>
      </c>
    </row>
    <row r="88" spans="1:4" x14ac:dyDescent="0.2">
      <c r="A88" s="15">
        <v>45222</v>
      </c>
      <c r="B88" s="11" t="s">
        <v>4</v>
      </c>
      <c r="C88" t="s">
        <v>30</v>
      </c>
      <c r="D88" s="8">
        <v>2.0499999999999998</v>
      </c>
    </row>
    <row r="89" spans="1:4" x14ac:dyDescent="0.2">
      <c r="A89" s="15">
        <v>45222</v>
      </c>
      <c r="B89" s="11" t="s">
        <v>6</v>
      </c>
      <c r="C89" t="s">
        <v>769</v>
      </c>
      <c r="D89" s="8">
        <v>2.2999999999999998</v>
      </c>
    </row>
    <row r="90" spans="1:4" x14ac:dyDescent="0.2">
      <c r="A90" s="15">
        <v>45222</v>
      </c>
      <c r="B90" s="11" t="s">
        <v>6</v>
      </c>
      <c r="C90" t="s">
        <v>116</v>
      </c>
      <c r="D90" s="8">
        <v>2.75</v>
      </c>
    </row>
    <row r="91" spans="1:4" x14ac:dyDescent="0.2">
      <c r="A91" s="15">
        <v>45222</v>
      </c>
      <c r="B91" s="11" t="s">
        <v>13</v>
      </c>
      <c r="C91" t="s">
        <v>770</v>
      </c>
      <c r="D91" s="8">
        <v>8.1</v>
      </c>
    </row>
    <row r="92" spans="1:4" x14ac:dyDescent="0.2">
      <c r="A92" s="15">
        <v>45223</v>
      </c>
      <c r="B92" s="11" t="s">
        <v>6</v>
      </c>
      <c r="C92" t="s">
        <v>29</v>
      </c>
      <c r="D92" s="8">
        <v>2.4900000000000002</v>
      </c>
    </row>
    <row r="93" spans="1:4" x14ac:dyDescent="0.2">
      <c r="A93" s="15">
        <v>45223</v>
      </c>
      <c r="B93" s="11" t="s">
        <v>6</v>
      </c>
      <c r="C93" t="s">
        <v>771</v>
      </c>
      <c r="D93" s="8">
        <v>1.0900000000000001</v>
      </c>
    </row>
    <row r="94" spans="1:4" x14ac:dyDescent="0.2">
      <c r="A94" s="15">
        <v>45223</v>
      </c>
      <c r="B94" s="11" t="s">
        <v>6</v>
      </c>
      <c r="C94" t="s">
        <v>24</v>
      </c>
      <c r="D94" s="8">
        <v>0.95</v>
      </c>
    </row>
    <row r="95" spans="1:4" x14ac:dyDescent="0.2">
      <c r="A95" s="15">
        <v>45223</v>
      </c>
      <c r="B95" s="11" t="s">
        <v>6</v>
      </c>
      <c r="C95" t="s">
        <v>23</v>
      </c>
      <c r="D95" s="8">
        <v>1.35</v>
      </c>
    </row>
    <row r="96" spans="1:4" x14ac:dyDescent="0.2">
      <c r="A96" s="15">
        <v>45223</v>
      </c>
      <c r="B96" s="11" t="s">
        <v>6</v>
      </c>
      <c r="C96" t="s">
        <v>772</v>
      </c>
      <c r="D96" s="8">
        <v>10.3</v>
      </c>
    </row>
    <row r="97" spans="1:4" x14ac:dyDescent="0.2">
      <c r="A97" s="15">
        <v>45223</v>
      </c>
      <c r="B97" s="11" t="s">
        <v>6</v>
      </c>
      <c r="C97" t="s">
        <v>773</v>
      </c>
      <c r="D97" s="8">
        <v>2.0499999999999998</v>
      </c>
    </row>
    <row r="98" spans="1:4" x14ac:dyDescent="0.2">
      <c r="A98" s="15">
        <v>45223</v>
      </c>
      <c r="B98" s="11" t="s">
        <v>6</v>
      </c>
      <c r="C98" t="s">
        <v>724</v>
      </c>
      <c r="D98" s="8">
        <v>2.85</v>
      </c>
    </row>
    <row r="99" spans="1:4" x14ac:dyDescent="0.2">
      <c r="A99" s="15">
        <v>45223</v>
      </c>
      <c r="B99" s="11" t="s">
        <v>6</v>
      </c>
      <c r="C99" t="s">
        <v>774</v>
      </c>
      <c r="D99" s="8">
        <v>1.25</v>
      </c>
    </row>
    <row r="100" spans="1:4" x14ac:dyDescent="0.2">
      <c r="A100" s="15">
        <v>45223</v>
      </c>
      <c r="B100" s="11" t="s">
        <v>6</v>
      </c>
      <c r="C100" t="s">
        <v>17</v>
      </c>
      <c r="D100" s="8">
        <v>-3.85</v>
      </c>
    </row>
    <row r="101" spans="1:4" x14ac:dyDescent="0.2">
      <c r="A101" s="15">
        <v>45223</v>
      </c>
      <c r="B101" s="11" t="s">
        <v>4</v>
      </c>
      <c r="C101" t="s">
        <v>775</v>
      </c>
      <c r="D101" s="8">
        <v>6</v>
      </c>
    </row>
    <row r="102" spans="1:4" x14ac:dyDescent="0.2">
      <c r="A102" s="15">
        <v>45224</v>
      </c>
      <c r="B102" s="11" t="s">
        <v>6</v>
      </c>
      <c r="C102" t="s">
        <v>776</v>
      </c>
      <c r="D102" s="8">
        <v>0.49</v>
      </c>
    </row>
    <row r="103" spans="1:4" x14ac:dyDescent="0.2">
      <c r="A103" s="15">
        <v>45224</v>
      </c>
      <c r="B103" s="11" t="s">
        <v>6</v>
      </c>
      <c r="C103" t="s">
        <v>152</v>
      </c>
      <c r="D103" s="8">
        <v>0.59</v>
      </c>
    </row>
    <row r="104" spans="1:4" x14ac:dyDescent="0.2">
      <c r="A104" s="15">
        <v>45224</v>
      </c>
      <c r="B104" s="11" t="s">
        <v>6</v>
      </c>
      <c r="C104" t="s">
        <v>57</v>
      </c>
      <c r="D104" s="8">
        <v>0.79</v>
      </c>
    </row>
    <row r="105" spans="1:4" x14ac:dyDescent="0.2">
      <c r="A105" s="15">
        <v>45224</v>
      </c>
      <c r="B105" s="11" t="s">
        <v>6</v>
      </c>
      <c r="C105" t="s">
        <v>309</v>
      </c>
      <c r="D105" s="8">
        <v>3.49</v>
      </c>
    </row>
    <row r="106" spans="1:4" x14ac:dyDescent="0.2">
      <c r="A106" s="15">
        <v>45224</v>
      </c>
      <c r="B106" s="11" t="s">
        <v>6</v>
      </c>
      <c r="C106" t="s">
        <v>777</v>
      </c>
      <c r="D106" s="8">
        <v>2.79</v>
      </c>
    </row>
    <row r="107" spans="1:4" x14ac:dyDescent="0.2">
      <c r="A107" s="15">
        <v>45224</v>
      </c>
      <c r="B107" s="11" t="s">
        <v>6</v>
      </c>
      <c r="C107" t="s">
        <v>42</v>
      </c>
      <c r="D107" s="8">
        <v>0.95</v>
      </c>
    </row>
    <row r="108" spans="1:4" x14ac:dyDescent="0.2">
      <c r="A108" s="15">
        <v>45224</v>
      </c>
      <c r="B108" s="11" t="s">
        <v>6</v>
      </c>
      <c r="C108" t="s">
        <v>778</v>
      </c>
      <c r="D108" s="8">
        <v>-0.39</v>
      </c>
    </row>
    <row r="109" spans="1:4" x14ac:dyDescent="0.2">
      <c r="A109" s="15">
        <v>45224</v>
      </c>
      <c r="B109" s="11" t="s">
        <v>6</v>
      </c>
      <c r="C109" t="s">
        <v>779</v>
      </c>
      <c r="D109" s="8">
        <v>2.2000000000000002</v>
      </c>
    </row>
    <row r="110" spans="1:4" x14ac:dyDescent="0.2">
      <c r="A110" s="15">
        <v>45224</v>
      </c>
      <c r="B110" s="11" t="s">
        <v>6</v>
      </c>
      <c r="C110" t="s">
        <v>780</v>
      </c>
      <c r="D110" s="8">
        <v>1.25</v>
      </c>
    </row>
    <row r="111" spans="1:4" x14ac:dyDescent="0.2">
      <c r="A111" s="15">
        <v>45224</v>
      </c>
      <c r="B111" s="11" t="s">
        <v>6</v>
      </c>
      <c r="C111" t="s">
        <v>92</v>
      </c>
      <c r="D111" s="8">
        <v>0.75</v>
      </c>
    </row>
    <row r="112" spans="1:4" x14ac:dyDescent="0.2">
      <c r="A112" s="15">
        <v>45224</v>
      </c>
      <c r="B112" s="11" t="s">
        <v>6</v>
      </c>
      <c r="C112" t="s">
        <v>24</v>
      </c>
      <c r="D112" s="8">
        <v>0.9</v>
      </c>
    </row>
    <row r="113" spans="1:4" x14ac:dyDescent="0.2">
      <c r="A113" s="15">
        <v>45224</v>
      </c>
      <c r="B113" s="11" t="s">
        <v>6</v>
      </c>
      <c r="C113" t="s">
        <v>27</v>
      </c>
      <c r="D113" s="8">
        <v>0.7</v>
      </c>
    </row>
    <row r="114" spans="1:4" x14ac:dyDescent="0.2">
      <c r="A114" s="15">
        <v>45225</v>
      </c>
      <c r="B114" s="11" t="s">
        <v>7</v>
      </c>
      <c r="C114" t="s">
        <v>144</v>
      </c>
      <c r="D114" s="8">
        <v>4.49</v>
      </c>
    </row>
    <row r="115" spans="1:4" x14ac:dyDescent="0.2">
      <c r="A115" s="15">
        <v>45226</v>
      </c>
      <c r="B115" s="11" t="s">
        <v>6</v>
      </c>
      <c r="C115" t="s">
        <v>40</v>
      </c>
      <c r="D115" s="8">
        <v>18</v>
      </c>
    </row>
    <row r="116" spans="1:4" x14ac:dyDescent="0.2">
      <c r="A116" s="15">
        <v>45226</v>
      </c>
      <c r="B116" s="11" t="s">
        <v>4</v>
      </c>
      <c r="C116" t="s">
        <v>106</v>
      </c>
      <c r="D116" s="8">
        <v>9</v>
      </c>
    </row>
    <row r="117" spans="1:4" x14ac:dyDescent="0.2">
      <c r="A117" s="15">
        <v>45226</v>
      </c>
      <c r="B117" s="11" t="s">
        <v>6</v>
      </c>
      <c r="C117" t="s">
        <v>781</v>
      </c>
      <c r="D117" s="8">
        <v>6.2</v>
      </c>
    </row>
    <row r="118" spans="1:4" x14ac:dyDescent="0.2">
      <c r="A118" s="15">
        <v>45226</v>
      </c>
      <c r="B118" s="11" t="s">
        <v>6</v>
      </c>
      <c r="C118" t="s">
        <v>782</v>
      </c>
      <c r="D118" s="8">
        <v>14.4</v>
      </c>
    </row>
    <row r="119" spans="1:4" x14ac:dyDescent="0.2">
      <c r="A119" s="15">
        <v>45227</v>
      </c>
      <c r="B119" s="11" t="s">
        <v>6</v>
      </c>
      <c r="C119" t="s">
        <v>248</v>
      </c>
      <c r="D119" s="8">
        <v>5.49</v>
      </c>
    </row>
    <row r="120" spans="1:4" x14ac:dyDescent="0.2">
      <c r="A120" s="15">
        <v>45227</v>
      </c>
      <c r="B120" s="11" t="s">
        <v>6</v>
      </c>
      <c r="C120" t="s">
        <v>756</v>
      </c>
      <c r="D120" s="8">
        <v>4.1500000000000004</v>
      </c>
    </row>
    <row r="121" spans="1:4" x14ac:dyDescent="0.2">
      <c r="A121" s="15">
        <v>45227</v>
      </c>
      <c r="B121" s="11" t="s">
        <v>6</v>
      </c>
      <c r="C121" t="s">
        <v>716</v>
      </c>
      <c r="D121" s="8">
        <v>1.9</v>
      </c>
    </row>
    <row r="122" spans="1:4" x14ac:dyDescent="0.2">
      <c r="A122" s="15">
        <v>45227</v>
      </c>
      <c r="B122" s="11" t="s">
        <v>6</v>
      </c>
      <c r="C122" t="s">
        <v>410</v>
      </c>
      <c r="D122" s="8">
        <v>12.24</v>
      </c>
    </row>
    <row r="123" spans="1:4" x14ac:dyDescent="0.2">
      <c r="A123" s="15">
        <v>45228</v>
      </c>
      <c r="B123" s="11" t="s">
        <v>6</v>
      </c>
      <c r="C123" t="s">
        <v>783</v>
      </c>
      <c r="D123" s="8">
        <v>2.6</v>
      </c>
    </row>
    <row r="124" spans="1:4" x14ac:dyDescent="0.2">
      <c r="A124" s="15">
        <v>45228</v>
      </c>
      <c r="B124" s="11" t="s">
        <v>6</v>
      </c>
      <c r="C124" t="s">
        <v>784</v>
      </c>
      <c r="D124" s="8">
        <v>1.25</v>
      </c>
    </row>
    <row r="125" spans="1:4" x14ac:dyDescent="0.2">
      <c r="A125" s="15">
        <v>45228</v>
      </c>
      <c r="B125" s="11" t="s">
        <v>6</v>
      </c>
      <c r="C125" t="s">
        <v>50</v>
      </c>
      <c r="D125" s="8">
        <v>2.85</v>
      </c>
    </row>
    <row r="126" spans="1:4" x14ac:dyDescent="0.2">
      <c r="A126" s="15">
        <v>45228</v>
      </c>
      <c r="B126" s="11" t="s">
        <v>6</v>
      </c>
      <c r="C126" t="s">
        <v>17</v>
      </c>
      <c r="D126" s="8">
        <v>-3.3</v>
      </c>
    </row>
    <row r="127" spans="1:4" x14ac:dyDescent="0.2">
      <c r="A127" s="15">
        <v>45228</v>
      </c>
      <c r="B127" s="11" t="s">
        <v>6</v>
      </c>
      <c r="C127" t="s">
        <v>301</v>
      </c>
      <c r="D127" s="8">
        <v>4.4000000000000004</v>
      </c>
    </row>
    <row r="128" spans="1:4" x14ac:dyDescent="0.2">
      <c r="A128" s="15">
        <v>45229</v>
      </c>
      <c r="B128" s="11" t="s">
        <v>6</v>
      </c>
      <c r="C128" t="s">
        <v>91</v>
      </c>
      <c r="D128" s="8">
        <v>1.25</v>
      </c>
    </row>
    <row r="129" spans="1:4" x14ac:dyDescent="0.2">
      <c r="A129" s="15">
        <v>45229</v>
      </c>
      <c r="B129" s="11" t="s">
        <v>6</v>
      </c>
      <c r="C129" t="s">
        <v>23</v>
      </c>
      <c r="D129" s="8">
        <v>1.35</v>
      </c>
    </row>
    <row r="130" spans="1:4" x14ac:dyDescent="0.2">
      <c r="A130" s="15">
        <v>45229</v>
      </c>
      <c r="B130" s="11" t="s">
        <v>6</v>
      </c>
      <c r="C130" t="s">
        <v>785</v>
      </c>
      <c r="D130" s="8">
        <v>2.4900000000000002</v>
      </c>
    </row>
    <row r="131" spans="1:4" x14ac:dyDescent="0.2">
      <c r="A131" s="15">
        <v>45229</v>
      </c>
      <c r="B131" s="11" t="s">
        <v>6</v>
      </c>
      <c r="C131" t="s">
        <v>48</v>
      </c>
      <c r="D131" s="8">
        <v>4.49</v>
      </c>
    </row>
    <row r="132" spans="1:4" x14ac:dyDescent="0.2">
      <c r="A132" s="15">
        <v>45229</v>
      </c>
      <c r="B132" s="11" t="s">
        <v>6</v>
      </c>
      <c r="C132" t="s">
        <v>652</v>
      </c>
      <c r="D132" s="8">
        <v>-200</v>
      </c>
    </row>
    <row r="133" spans="1:4" x14ac:dyDescent="0.2">
      <c r="A133" s="15">
        <v>45230</v>
      </c>
      <c r="B133" s="11" t="s">
        <v>6</v>
      </c>
      <c r="C133" t="s">
        <v>786</v>
      </c>
      <c r="D133" s="8">
        <v>1.25</v>
      </c>
    </row>
    <row r="134" spans="1:4" x14ac:dyDescent="0.2">
      <c r="A134" s="15">
        <v>45230</v>
      </c>
      <c r="B134" s="11" t="s">
        <v>6</v>
      </c>
      <c r="C134" t="s">
        <v>50</v>
      </c>
      <c r="D134" s="8">
        <v>2.6</v>
      </c>
    </row>
    <row r="135" spans="1:4" x14ac:dyDescent="0.2">
      <c r="A135" s="15">
        <v>45230</v>
      </c>
      <c r="B135" s="11" t="s">
        <v>6</v>
      </c>
      <c r="C135" t="s">
        <v>787</v>
      </c>
      <c r="D135" s="8">
        <v>1.7</v>
      </c>
    </row>
    <row r="136" spans="1:4" x14ac:dyDescent="0.2">
      <c r="A136" s="15">
        <v>45230</v>
      </c>
      <c r="B136" s="11" t="s">
        <v>6</v>
      </c>
      <c r="C136" t="s">
        <v>788</v>
      </c>
      <c r="D136" s="8">
        <v>-2.15</v>
      </c>
    </row>
    <row r="137" spans="1:4" x14ac:dyDescent="0.2">
      <c r="A137" s="15">
        <v>45230</v>
      </c>
      <c r="B137" s="11" t="s">
        <v>6</v>
      </c>
      <c r="C137" t="s">
        <v>23</v>
      </c>
      <c r="D137" s="8">
        <v>2.0499999999999998</v>
      </c>
    </row>
    <row r="138" spans="1:4" x14ac:dyDescent="0.2">
      <c r="A138" s="15">
        <v>45230</v>
      </c>
      <c r="B138" s="11" t="s">
        <v>6</v>
      </c>
      <c r="C138" t="s">
        <v>786</v>
      </c>
      <c r="D138" s="8">
        <v>1.25</v>
      </c>
    </row>
    <row r="139" spans="1:4" x14ac:dyDescent="0.2">
      <c r="A139" s="15">
        <v>45230</v>
      </c>
      <c r="B139" s="11" t="s">
        <v>6</v>
      </c>
      <c r="C139" t="s">
        <v>50</v>
      </c>
      <c r="D139" s="8">
        <v>2.6</v>
      </c>
    </row>
    <row r="140" spans="1:4" x14ac:dyDescent="0.2">
      <c r="A140" s="15">
        <v>45230</v>
      </c>
      <c r="B140" s="11" t="s">
        <v>6</v>
      </c>
      <c r="C140" t="s">
        <v>788</v>
      </c>
      <c r="D140" s="8">
        <v>-2.5</v>
      </c>
    </row>
    <row r="141" spans="1:4" x14ac:dyDescent="0.2">
      <c r="A141" s="15">
        <v>45230</v>
      </c>
      <c r="B141" s="11" t="s">
        <v>4</v>
      </c>
      <c r="C141" t="s">
        <v>789</v>
      </c>
      <c r="D141" s="8">
        <v>42.48</v>
      </c>
    </row>
    <row r="142" spans="1:4" x14ac:dyDescent="0.2">
      <c r="D142" s="7">
        <f>SUBTOTAL(109,October[Cost])</f>
        <v>863.03000000000031</v>
      </c>
    </row>
  </sheetData>
  <conditionalFormatting sqref="D2:D141">
    <cfRule type="dataBar" priority="431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{CF0F37E6-7849-1249-B4DF-C70A3F629E57}</x14:id>
        </ext>
      </extLst>
    </cfRule>
  </conditionalFormatting>
  <pageMargins left="0.7" right="0.7" top="0.75" bottom="0.75" header="0.3" footer="0.3"/>
  <drawing r:id="rId2"/>
  <legacy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stopIfTrue="1" operator="equal" id="{B5D9443D-3C41-5347-9A60-FE2B3B016D92}">
            <xm:f>Control!$G$3</xm:f>
            <x14:dxf>
              <font>
                <color theme="0"/>
              </font>
              <fill>
                <patternFill>
                  <fgColor auto="1"/>
                  <bgColor theme="0" tint="-0.499984740745262"/>
                </patternFill>
              </fill>
            </x14:dxf>
          </x14:cfRule>
          <x14:cfRule type="cellIs" priority="10" stopIfTrue="1" operator="equal" id="{F9706E07-9077-AB45-A62C-3DD8F799B47F}">
            <xm:f>Control!$G$6</xm:f>
            <x14:dxf>
              <font>
                <color theme="1"/>
              </font>
              <fill>
                <patternFill>
                  <fgColor auto="1"/>
                  <bgColor rgb="FFFD97FF"/>
                </patternFill>
              </fill>
            </x14:dxf>
          </x14:cfRule>
          <x14:cfRule type="cellIs" priority="11" stopIfTrue="1" operator="equal" id="{1D41B40D-EFD5-9746-9EC3-AD1A03D72023}">
            <xm:f>Control!$G$5</xm:f>
            <x14:dxf>
              <font>
                <color theme="1"/>
              </font>
              <fill>
                <patternFill>
                  <fgColor auto="1"/>
                  <bgColor rgb="FF00B050"/>
                </patternFill>
              </fill>
            </x14:dxf>
          </x14:cfRule>
          <x14:cfRule type="cellIs" priority="12" operator="equal" id="{6DE4C2AF-48E2-A14C-969F-5104A7DB3A2B}">
            <xm:f>Control!$G$4</xm:f>
            <x14:dxf>
              <font>
                <color theme="1"/>
              </font>
              <fill>
                <patternFill>
                  <fgColor auto="1"/>
                  <bgColor rgb="FFFF0000"/>
                </patternFill>
              </fill>
            </x14:dxf>
          </x14:cfRule>
          <x14:cfRule type="cellIs" priority="13" operator="equal" id="{32D4A7E2-6DDF-F948-800B-8C6CD6FBE2D4}">
            <xm:f>Control!$G$7</xm:f>
            <x14:dxf>
              <font>
                <color theme="1"/>
              </font>
              <fill>
                <patternFill>
                  <fgColor auto="1"/>
                  <bgColor theme="7" tint="0.39994506668294322"/>
                </patternFill>
              </fill>
            </x14:dxf>
          </x14:cfRule>
          <x14:cfRule type="cellIs" priority="14" operator="equal" id="{6700768F-1A45-484F-A11C-E06C78389051}">
            <xm:f>Control!$G$2</xm:f>
            <x14:dxf>
              <font>
                <color theme="0"/>
              </font>
              <fill>
                <patternFill>
                  <fgColor auto="1"/>
                  <bgColor rgb="FF0070C0"/>
                </patternFill>
              </fill>
            </x14:dxf>
          </x14:cfRule>
          <x14:cfRule type="cellIs" priority="15" operator="equal" id="{C5F6EF3B-6C44-2B42-B4AE-60444A0FA27C}">
            <xm:f>Control!$G$8</xm:f>
            <x14:dxf>
              <font>
                <color theme="0"/>
              </font>
              <fill>
                <patternFill>
                  <fgColor auto="1"/>
                  <bgColor theme="7" tint="-0.499984740745262"/>
                </patternFill>
              </fill>
            </x14:dxf>
          </x14:cfRule>
          <x14:cfRule type="cellIs" priority="16" operator="equal" id="{90659415-5E5A-994C-B643-6ECF8F28E332}">
            <xm:f>Control!$G$9</xm:f>
            <x14:dxf>
              <font>
                <color theme="0"/>
              </font>
              <fill>
                <patternFill>
                  <fgColor auto="1"/>
                  <bgColor rgb="FF7030A0"/>
                </patternFill>
              </fill>
            </x14:dxf>
          </x14:cfRule>
          <xm:sqref>B2:B141</xm:sqref>
        </x14:conditionalFormatting>
        <x14:conditionalFormatting xmlns:xm="http://schemas.microsoft.com/office/excel/2006/main">
          <x14:cfRule type="dataBar" id="{CF0F37E6-7849-1249-B4DF-C70A3F629E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D2:D141</xm:sqref>
        </x14:conditionalFormatting>
        <x14:conditionalFormatting xmlns:xm="http://schemas.microsoft.com/office/excel/2006/main">
          <x14:cfRule type="cellIs" priority="1" stopIfTrue="1" operator="equal" id="{7E2A2948-21CD-4749-8CCD-FFD157B471DA}">
            <xm:f>Control!$G$3</xm:f>
            <x14:dxf>
              <font>
                <color theme="0"/>
              </font>
              <fill>
                <patternFill>
                  <fgColor auto="1"/>
                  <bgColor theme="0" tint="-0.499984740745262"/>
                </patternFill>
              </fill>
            </x14:dxf>
          </x14:cfRule>
          <x14:cfRule type="cellIs" priority="2" operator="equal" id="{9038A814-51A7-7744-9A30-6217426D404B}">
            <xm:f>Control!$G$9</xm:f>
            <x14:dxf>
              <font>
                <color theme="0"/>
              </font>
              <fill>
                <patternFill>
                  <fgColor auto="1"/>
                  <bgColor rgb="FF7030A0"/>
                </patternFill>
              </fill>
            </x14:dxf>
          </x14:cfRule>
          <x14:cfRule type="cellIs" priority="3" operator="equal" id="{94EE5F22-C0A2-5C47-8806-29B274C8DA1A}">
            <xm:f>Control!$G$8</xm:f>
            <x14:dxf>
              <font>
                <color theme="0"/>
              </font>
              <fill>
                <patternFill>
                  <fgColor auto="1"/>
                  <bgColor theme="7" tint="-0.499984740745262"/>
                </patternFill>
              </fill>
            </x14:dxf>
          </x14:cfRule>
          <x14:cfRule type="cellIs" priority="4" operator="equal" id="{2426C0C0-4B2E-CD43-878F-02E51ECCE463}">
            <xm:f>Control!$G$2</xm:f>
            <x14:dxf>
              <font>
                <color theme="0"/>
              </font>
              <fill>
                <patternFill>
                  <fgColor auto="1"/>
                  <bgColor rgb="FF0070C0"/>
                </patternFill>
              </fill>
            </x14:dxf>
          </x14:cfRule>
          <x14:cfRule type="cellIs" priority="5" operator="equal" id="{0378BD32-647B-0C4E-9128-5C506B49A62B}">
            <xm:f>Control!$G$7</xm:f>
            <x14:dxf>
              <font>
                <color theme="1"/>
              </font>
              <fill>
                <patternFill>
                  <fgColor auto="1"/>
                  <bgColor theme="7" tint="0.39994506668294322"/>
                </patternFill>
              </fill>
            </x14:dxf>
          </x14:cfRule>
          <x14:cfRule type="cellIs" priority="6" operator="equal" id="{05415980-D2D4-D947-B965-C1B1EF9D2D78}">
            <xm:f>Control!$G$4</xm:f>
            <x14:dxf>
              <font>
                <color theme="1"/>
              </font>
              <fill>
                <patternFill>
                  <fgColor auto="1"/>
                  <bgColor rgb="FFFF0000"/>
                </patternFill>
              </fill>
            </x14:dxf>
          </x14:cfRule>
          <x14:cfRule type="cellIs" priority="7" operator="equal" id="{9234860D-6B30-1E4C-8B8E-1ADA996E57EC}">
            <xm:f>Control!$G$5</xm:f>
            <x14:dxf>
              <font>
                <color theme="1"/>
              </font>
              <fill>
                <patternFill>
                  <fgColor auto="1"/>
                  <bgColor rgb="FF00B050"/>
                </patternFill>
              </fill>
            </x14:dxf>
          </x14:cfRule>
          <x14:cfRule type="cellIs" priority="8" operator="equal" id="{683328FC-CC3B-F14E-8D72-8017AF4A0CD1}">
            <xm:f>Control!$G$6</xm:f>
            <x14:dxf>
              <font>
                <color theme="1"/>
              </font>
              <fill>
                <patternFill>
                  <fgColor auto="1"/>
                  <bgColor rgb="FFFD97FF"/>
                </patternFill>
              </fill>
            </x14:dxf>
          </x14:cfRule>
          <xm:sqref>F4:F15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E438DC2-AC13-ED48-AC7D-096E7995F1E2}">
          <x14:formula1>
            <xm:f>Control!$G$2:$G$9</xm:f>
          </x14:formula1>
          <xm:sqref>B2:B141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8A081-D236-8E4B-8C62-25BCCBCF5E37}">
  <dimension ref="A1:G117"/>
  <sheetViews>
    <sheetView zoomScaleNormal="100" workbookViewId="0">
      <selection activeCell="G17" sqref="G17"/>
    </sheetView>
  </sheetViews>
  <sheetFormatPr baseColWidth="10" defaultRowHeight="15" x14ac:dyDescent="0.2"/>
  <cols>
    <col min="2" max="2" width="13.5" bestFit="1" customWidth="1"/>
    <col min="3" max="3" width="25.6640625" customWidth="1"/>
    <col min="5" max="5" width="7.1640625" customWidth="1"/>
    <col min="6" max="6" width="12.5" bestFit="1" customWidth="1"/>
    <col min="7" max="7" width="10" customWidth="1"/>
  </cols>
  <sheetData>
    <row r="1" spans="1:7" x14ac:dyDescent="0.2">
      <c r="A1" s="8" t="s">
        <v>1</v>
      </c>
      <c r="B1" s="8" t="s">
        <v>2</v>
      </c>
      <c r="C1" t="s">
        <v>3</v>
      </c>
      <c r="D1" s="8" t="s">
        <v>0</v>
      </c>
    </row>
    <row r="2" spans="1:7" x14ac:dyDescent="0.2">
      <c r="A2" s="15">
        <v>45231</v>
      </c>
      <c r="B2" s="11" t="s">
        <v>5</v>
      </c>
      <c r="C2" t="s">
        <v>18</v>
      </c>
      <c r="D2" s="13">
        <v>13.13</v>
      </c>
    </row>
    <row r="3" spans="1:7" x14ac:dyDescent="0.2">
      <c r="A3" s="15">
        <v>45231</v>
      </c>
      <c r="B3" s="11" t="s">
        <v>6</v>
      </c>
      <c r="C3" t="s">
        <v>791</v>
      </c>
      <c r="D3" s="13">
        <v>5.49</v>
      </c>
    </row>
    <row r="4" spans="1:7" x14ac:dyDescent="0.2">
      <c r="A4" s="15">
        <v>45231</v>
      </c>
      <c r="B4" s="11" t="s">
        <v>6</v>
      </c>
      <c r="C4" t="s">
        <v>23</v>
      </c>
      <c r="D4" s="13">
        <v>2.0499999999999998</v>
      </c>
    </row>
    <row r="5" spans="1:7" x14ac:dyDescent="0.2">
      <c r="A5" s="15">
        <v>45231</v>
      </c>
      <c r="B5" s="11" t="s">
        <v>6</v>
      </c>
      <c r="C5" t="s">
        <v>792</v>
      </c>
      <c r="D5" s="13">
        <v>2.85</v>
      </c>
      <c r="F5" s="9" t="s">
        <v>2</v>
      </c>
      <c r="G5" t="s">
        <v>11</v>
      </c>
    </row>
    <row r="6" spans="1:7" x14ac:dyDescent="0.2">
      <c r="A6" s="15">
        <v>45231</v>
      </c>
      <c r="B6" s="11" t="s">
        <v>6</v>
      </c>
      <c r="C6" t="s">
        <v>25</v>
      </c>
      <c r="D6" s="13">
        <v>1.25</v>
      </c>
      <c r="F6" t="s">
        <v>5</v>
      </c>
      <c r="G6" s="7">
        <v>42.71</v>
      </c>
    </row>
    <row r="7" spans="1:7" x14ac:dyDescent="0.2">
      <c r="A7" s="15">
        <v>45231</v>
      </c>
      <c r="B7" s="11" t="s">
        <v>6</v>
      </c>
      <c r="C7" t="s">
        <v>17</v>
      </c>
      <c r="D7" s="13">
        <v>-2.75</v>
      </c>
      <c r="F7" t="s">
        <v>75</v>
      </c>
      <c r="G7" s="7">
        <v>5977.5</v>
      </c>
    </row>
    <row r="8" spans="1:7" x14ac:dyDescent="0.2">
      <c r="A8" s="15">
        <v>45233</v>
      </c>
      <c r="B8" s="11" t="s">
        <v>6</v>
      </c>
      <c r="C8" t="s">
        <v>71</v>
      </c>
      <c r="D8" s="13">
        <v>8.99</v>
      </c>
      <c r="F8" t="s">
        <v>4</v>
      </c>
      <c r="G8" s="7">
        <v>70.900000000000006</v>
      </c>
    </row>
    <row r="9" spans="1:7" x14ac:dyDescent="0.2">
      <c r="A9" s="15">
        <v>45233</v>
      </c>
      <c r="B9" s="11" t="s">
        <v>9</v>
      </c>
      <c r="C9" t="s">
        <v>793</v>
      </c>
      <c r="D9" s="13">
        <v>-11.25</v>
      </c>
      <c r="F9" t="s">
        <v>6</v>
      </c>
      <c r="G9" s="7">
        <v>315.99000000000007</v>
      </c>
    </row>
    <row r="10" spans="1:7" x14ac:dyDescent="0.2">
      <c r="A10" s="15">
        <v>45233</v>
      </c>
      <c r="B10" s="11" t="s">
        <v>5</v>
      </c>
      <c r="C10" t="s">
        <v>794</v>
      </c>
      <c r="D10" s="13">
        <v>6.1</v>
      </c>
      <c r="F10" t="s">
        <v>13</v>
      </c>
      <c r="G10" s="7">
        <v>39.99</v>
      </c>
    </row>
    <row r="11" spans="1:7" x14ac:dyDescent="0.2">
      <c r="A11" s="15">
        <v>45233</v>
      </c>
      <c r="B11" s="11" t="s">
        <v>6</v>
      </c>
      <c r="C11" t="s">
        <v>795</v>
      </c>
      <c r="D11" s="13">
        <v>1.79</v>
      </c>
      <c r="F11" t="s">
        <v>7</v>
      </c>
      <c r="G11" s="7">
        <v>70.009999999999991</v>
      </c>
    </row>
    <row r="12" spans="1:7" x14ac:dyDescent="0.2">
      <c r="A12" s="15">
        <v>45233</v>
      </c>
      <c r="B12" s="11" t="s">
        <v>6</v>
      </c>
      <c r="C12" t="s">
        <v>29</v>
      </c>
      <c r="D12" s="13">
        <v>2.35</v>
      </c>
      <c r="F12" t="s">
        <v>8</v>
      </c>
      <c r="G12" s="7">
        <v>450</v>
      </c>
    </row>
    <row r="13" spans="1:7" x14ac:dyDescent="0.2">
      <c r="A13" s="15">
        <v>45233</v>
      </c>
      <c r="B13" s="11" t="s">
        <v>6</v>
      </c>
      <c r="C13" t="s">
        <v>164</v>
      </c>
      <c r="D13" s="13">
        <v>6.18</v>
      </c>
      <c r="F13" t="s">
        <v>9</v>
      </c>
      <c r="G13" s="7">
        <v>-11.25</v>
      </c>
    </row>
    <row r="14" spans="1:7" x14ac:dyDescent="0.2">
      <c r="A14" s="15">
        <v>45233</v>
      </c>
      <c r="B14" s="11" t="s">
        <v>6</v>
      </c>
      <c r="C14" t="s">
        <v>99</v>
      </c>
      <c r="D14" s="13">
        <v>2.0499999999999998</v>
      </c>
      <c r="F14" t="s">
        <v>12</v>
      </c>
      <c r="G14" s="7">
        <v>6955.8499999999995</v>
      </c>
    </row>
    <row r="15" spans="1:7" x14ac:dyDescent="0.2">
      <c r="A15" s="15">
        <v>45233</v>
      </c>
      <c r="B15" s="11" t="s">
        <v>6</v>
      </c>
      <c r="C15" t="s">
        <v>796</v>
      </c>
      <c r="D15" s="13">
        <v>1.75</v>
      </c>
    </row>
    <row r="16" spans="1:7" x14ac:dyDescent="0.2">
      <c r="A16" s="15">
        <v>45233</v>
      </c>
      <c r="B16" s="11" t="s">
        <v>6</v>
      </c>
      <c r="C16" t="s">
        <v>43</v>
      </c>
      <c r="D16" s="13">
        <v>1.0900000000000001</v>
      </c>
    </row>
    <row r="17" spans="1:4" x14ac:dyDescent="0.2">
      <c r="A17" s="15">
        <v>45233</v>
      </c>
      <c r="B17" s="11" t="s">
        <v>6</v>
      </c>
      <c r="C17" t="s">
        <v>63</v>
      </c>
      <c r="D17" s="13">
        <v>0.55000000000000004</v>
      </c>
    </row>
    <row r="18" spans="1:4" x14ac:dyDescent="0.2">
      <c r="A18" s="15">
        <v>45233</v>
      </c>
      <c r="B18" s="11" t="s">
        <v>6</v>
      </c>
      <c r="C18" t="s">
        <v>84</v>
      </c>
      <c r="D18" s="13">
        <v>2.38</v>
      </c>
    </row>
    <row r="19" spans="1:4" x14ac:dyDescent="0.2">
      <c r="A19" s="15">
        <v>45233</v>
      </c>
      <c r="B19" s="11" t="s">
        <v>6</v>
      </c>
      <c r="C19" t="s">
        <v>797</v>
      </c>
      <c r="D19" s="13">
        <v>0.49</v>
      </c>
    </row>
    <row r="20" spans="1:4" x14ac:dyDescent="0.2">
      <c r="A20" s="15">
        <v>45234</v>
      </c>
      <c r="B20" s="11" t="s">
        <v>6</v>
      </c>
      <c r="C20" t="s">
        <v>21</v>
      </c>
      <c r="D20" s="13">
        <v>0.95</v>
      </c>
    </row>
    <row r="21" spans="1:4" x14ac:dyDescent="0.2">
      <c r="A21" s="15">
        <v>45234</v>
      </c>
      <c r="B21" s="11" t="s">
        <v>6</v>
      </c>
      <c r="C21" t="s">
        <v>38</v>
      </c>
      <c r="D21" s="13">
        <v>3.99</v>
      </c>
    </row>
    <row r="22" spans="1:4" x14ac:dyDescent="0.2">
      <c r="A22" s="15">
        <v>45234</v>
      </c>
      <c r="B22" s="11" t="s">
        <v>6</v>
      </c>
      <c r="C22" t="s">
        <v>301</v>
      </c>
      <c r="D22" s="13">
        <v>1.99</v>
      </c>
    </row>
    <row r="23" spans="1:4" x14ac:dyDescent="0.2">
      <c r="A23" s="15">
        <v>45234</v>
      </c>
      <c r="B23" s="11" t="s">
        <v>4</v>
      </c>
      <c r="C23" t="s">
        <v>798</v>
      </c>
      <c r="D23" s="13">
        <v>6</v>
      </c>
    </row>
    <row r="24" spans="1:4" x14ac:dyDescent="0.2">
      <c r="A24" s="15">
        <v>45235</v>
      </c>
      <c r="B24" s="11" t="s">
        <v>6</v>
      </c>
      <c r="C24" t="s">
        <v>410</v>
      </c>
      <c r="D24" s="13">
        <v>12.24</v>
      </c>
    </row>
    <row r="25" spans="1:4" x14ac:dyDescent="0.2">
      <c r="A25" s="15">
        <v>45236</v>
      </c>
      <c r="B25" s="11" t="s">
        <v>6</v>
      </c>
      <c r="C25" t="s">
        <v>29</v>
      </c>
      <c r="D25" s="13">
        <v>2.35</v>
      </c>
    </row>
    <row r="26" spans="1:4" x14ac:dyDescent="0.2">
      <c r="A26" s="15">
        <v>45236</v>
      </c>
      <c r="B26" s="11" t="s">
        <v>6</v>
      </c>
      <c r="C26" t="s">
        <v>42</v>
      </c>
      <c r="D26" s="13">
        <v>0.95</v>
      </c>
    </row>
    <row r="27" spans="1:4" x14ac:dyDescent="0.2">
      <c r="A27" s="15">
        <v>45236</v>
      </c>
      <c r="B27" s="11" t="s">
        <v>6</v>
      </c>
      <c r="C27" t="s">
        <v>799</v>
      </c>
      <c r="D27" s="13">
        <v>1.44</v>
      </c>
    </row>
    <row r="28" spans="1:4" x14ac:dyDescent="0.2">
      <c r="A28" s="15">
        <v>45236</v>
      </c>
      <c r="B28" s="11" t="s">
        <v>6</v>
      </c>
      <c r="C28" t="s">
        <v>21</v>
      </c>
      <c r="D28" s="13">
        <v>0.95</v>
      </c>
    </row>
    <row r="29" spans="1:4" x14ac:dyDescent="0.2">
      <c r="A29" s="15">
        <v>45236</v>
      </c>
      <c r="B29" s="11" t="s">
        <v>6</v>
      </c>
      <c r="C29" t="s">
        <v>24</v>
      </c>
      <c r="D29" s="13">
        <v>1.19</v>
      </c>
    </row>
    <row r="30" spans="1:4" x14ac:dyDescent="0.2">
      <c r="A30" s="15">
        <v>45236</v>
      </c>
      <c r="B30" s="11" t="s">
        <v>6</v>
      </c>
      <c r="C30" t="s">
        <v>800</v>
      </c>
      <c r="D30" s="13">
        <v>5.49</v>
      </c>
    </row>
    <row r="31" spans="1:4" x14ac:dyDescent="0.2">
      <c r="A31" s="15">
        <v>45236</v>
      </c>
      <c r="B31" s="11" t="s">
        <v>8</v>
      </c>
      <c r="C31" t="s">
        <v>801</v>
      </c>
      <c r="D31" s="13">
        <v>990</v>
      </c>
    </row>
    <row r="32" spans="1:4" x14ac:dyDescent="0.2">
      <c r="A32" s="15">
        <v>45237</v>
      </c>
      <c r="B32" s="11" t="s">
        <v>75</v>
      </c>
      <c r="C32" t="s">
        <v>88</v>
      </c>
      <c r="D32" s="13">
        <v>5977.5</v>
      </c>
    </row>
    <row r="33" spans="1:4" x14ac:dyDescent="0.2">
      <c r="A33" s="15">
        <v>45237</v>
      </c>
      <c r="B33" s="11" t="s">
        <v>6</v>
      </c>
      <c r="C33" t="s">
        <v>802</v>
      </c>
      <c r="D33" s="13">
        <v>2.25</v>
      </c>
    </row>
    <row r="34" spans="1:4" x14ac:dyDescent="0.2">
      <c r="A34" s="15">
        <v>45238</v>
      </c>
      <c r="B34" s="11" t="s">
        <v>6</v>
      </c>
      <c r="C34" t="s">
        <v>803</v>
      </c>
      <c r="D34" s="13">
        <v>4</v>
      </c>
    </row>
    <row r="35" spans="1:4" x14ac:dyDescent="0.2">
      <c r="A35" s="15">
        <v>45238</v>
      </c>
      <c r="B35" s="11" t="s">
        <v>6</v>
      </c>
      <c r="C35" t="s">
        <v>56</v>
      </c>
      <c r="D35" s="13">
        <v>1.4</v>
      </c>
    </row>
    <row r="36" spans="1:4" x14ac:dyDescent="0.2">
      <c r="A36" s="15">
        <v>45238</v>
      </c>
      <c r="B36" s="11" t="s">
        <v>6</v>
      </c>
      <c r="C36" t="s">
        <v>804</v>
      </c>
      <c r="D36" s="13">
        <v>1.7</v>
      </c>
    </row>
    <row r="37" spans="1:4" x14ac:dyDescent="0.2">
      <c r="A37" s="15">
        <v>45238</v>
      </c>
      <c r="B37" s="11" t="s">
        <v>6</v>
      </c>
      <c r="C37" t="s">
        <v>366</v>
      </c>
      <c r="D37" s="13">
        <v>4.4000000000000004</v>
      </c>
    </row>
    <row r="38" spans="1:4" x14ac:dyDescent="0.2">
      <c r="A38" s="15">
        <v>45238</v>
      </c>
      <c r="B38" s="11" t="s">
        <v>6</v>
      </c>
      <c r="C38" t="s">
        <v>421</v>
      </c>
      <c r="D38" s="13">
        <v>2.1</v>
      </c>
    </row>
    <row r="39" spans="1:4" x14ac:dyDescent="0.2">
      <c r="A39" s="15">
        <v>45238</v>
      </c>
      <c r="B39" s="11" t="s">
        <v>6</v>
      </c>
      <c r="C39" t="s">
        <v>149</v>
      </c>
      <c r="D39" s="13">
        <v>1.1499999999999999</v>
      </c>
    </row>
    <row r="40" spans="1:4" x14ac:dyDescent="0.2">
      <c r="A40" s="15">
        <v>45238</v>
      </c>
      <c r="B40" s="11" t="s">
        <v>4</v>
      </c>
      <c r="C40" t="s">
        <v>122</v>
      </c>
      <c r="D40" s="13">
        <v>13.2</v>
      </c>
    </row>
    <row r="41" spans="1:4" x14ac:dyDescent="0.2">
      <c r="A41" s="15">
        <v>45238</v>
      </c>
      <c r="B41" s="11" t="s">
        <v>6</v>
      </c>
      <c r="C41" t="s">
        <v>805</v>
      </c>
      <c r="D41" s="13">
        <v>1.1499999999999999</v>
      </c>
    </row>
    <row r="42" spans="1:4" x14ac:dyDescent="0.2">
      <c r="A42" s="15">
        <v>45238</v>
      </c>
      <c r="B42" s="11" t="s">
        <v>6</v>
      </c>
      <c r="C42" t="s">
        <v>806</v>
      </c>
      <c r="D42" s="13">
        <v>1.1499999999999999</v>
      </c>
    </row>
    <row r="43" spans="1:4" x14ac:dyDescent="0.2">
      <c r="A43" s="15">
        <v>45238</v>
      </c>
      <c r="B43" s="11" t="s">
        <v>6</v>
      </c>
      <c r="C43" t="s">
        <v>807</v>
      </c>
      <c r="D43" s="13">
        <v>1.1499999999999999</v>
      </c>
    </row>
    <row r="44" spans="1:4" x14ac:dyDescent="0.2">
      <c r="A44" s="15">
        <v>45238</v>
      </c>
      <c r="B44" s="11" t="s">
        <v>6</v>
      </c>
      <c r="C44" t="s">
        <v>57</v>
      </c>
      <c r="D44" s="13">
        <v>2.5499999999999998</v>
      </c>
    </row>
    <row r="45" spans="1:4" x14ac:dyDescent="0.2">
      <c r="A45" s="15">
        <v>45238</v>
      </c>
      <c r="B45" s="11" t="s">
        <v>6</v>
      </c>
      <c r="C45" t="s">
        <v>808</v>
      </c>
      <c r="D45" s="13">
        <v>3</v>
      </c>
    </row>
    <row r="46" spans="1:4" x14ac:dyDescent="0.2">
      <c r="A46" s="15">
        <v>45238</v>
      </c>
      <c r="B46" s="11" t="s">
        <v>4</v>
      </c>
      <c r="C46" t="s">
        <v>16</v>
      </c>
      <c r="D46" s="13">
        <v>2.8</v>
      </c>
    </row>
    <row r="47" spans="1:4" x14ac:dyDescent="0.2">
      <c r="A47" s="15">
        <v>45238</v>
      </c>
      <c r="B47" s="11" t="s">
        <v>4</v>
      </c>
      <c r="C47" t="s">
        <v>809</v>
      </c>
      <c r="D47" s="13">
        <v>0.75</v>
      </c>
    </row>
    <row r="48" spans="1:4" x14ac:dyDescent="0.2">
      <c r="A48" s="15">
        <v>45238</v>
      </c>
      <c r="B48" s="11" t="s">
        <v>13</v>
      </c>
      <c r="C48" t="s">
        <v>810</v>
      </c>
      <c r="D48" s="13">
        <v>18.5</v>
      </c>
    </row>
    <row r="49" spans="1:4" x14ac:dyDescent="0.2">
      <c r="A49" s="15">
        <v>45240</v>
      </c>
      <c r="B49" s="11" t="s">
        <v>7</v>
      </c>
      <c r="C49" t="s">
        <v>37</v>
      </c>
      <c r="D49" s="13">
        <v>2</v>
      </c>
    </row>
    <row r="50" spans="1:4" x14ac:dyDescent="0.2">
      <c r="A50" s="15">
        <v>45241</v>
      </c>
      <c r="B50" s="11" t="s">
        <v>6</v>
      </c>
      <c r="C50" t="s">
        <v>811</v>
      </c>
      <c r="D50" s="13">
        <v>12.5</v>
      </c>
    </row>
    <row r="51" spans="1:4" x14ac:dyDescent="0.2">
      <c r="A51" s="15">
        <v>45241</v>
      </c>
      <c r="B51" s="11" t="s">
        <v>6</v>
      </c>
      <c r="C51" t="s">
        <v>812</v>
      </c>
      <c r="D51" s="13">
        <v>2.85</v>
      </c>
    </row>
    <row r="52" spans="1:4" x14ac:dyDescent="0.2">
      <c r="A52" s="15">
        <v>45241</v>
      </c>
      <c r="B52" s="11" t="s">
        <v>6</v>
      </c>
      <c r="C52" t="s">
        <v>49</v>
      </c>
      <c r="D52" s="13">
        <v>1.3</v>
      </c>
    </row>
    <row r="53" spans="1:4" x14ac:dyDescent="0.2">
      <c r="A53" s="15">
        <v>45241</v>
      </c>
      <c r="B53" s="11" t="s">
        <v>6</v>
      </c>
      <c r="C53" t="s">
        <v>23</v>
      </c>
      <c r="D53" s="13">
        <v>2.0499999999999998</v>
      </c>
    </row>
    <row r="54" spans="1:4" x14ac:dyDescent="0.2">
      <c r="A54" s="15">
        <v>45241</v>
      </c>
      <c r="B54" s="11" t="s">
        <v>6</v>
      </c>
      <c r="C54" t="s">
        <v>17</v>
      </c>
      <c r="D54" s="13">
        <v>-2.8</v>
      </c>
    </row>
    <row r="55" spans="1:4" x14ac:dyDescent="0.2">
      <c r="A55" s="15">
        <v>45241</v>
      </c>
      <c r="B55" s="11" t="s">
        <v>6</v>
      </c>
      <c r="C55" t="s">
        <v>57</v>
      </c>
      <c r="D55" s="13">
        <v>2.5499999999999998</v>
      </c>
    </row>
    <row r="56" spans="1:4" x14ac:dyDescent="0.2">
      <c r="A56" s="15">
        <v>45241</v>
      </c>
      <c r="B56" s="11" t="s">
        <v>6</v>
      </c>
      <c r="C56" t="s">
        <v>23</v>
      </c>
      <c r="D56" s="13">
        <v>1.35</v>
      </c>
    </row>
    <row r="57" spans="1:4" x14ac:dyDescent="0.2">
      <c r="A57" s="15">
        <v>45241</v>
      </c>
      <c r="B57" s="11" t="s">
        <v>6</v>
      </c>
      <c r="C57" t="s">
        <v>813</v>
      </c>
      <c r="D57" s="13">
        <v>3.58</v>
      </c>
    </row>
    <row r="58" spans="1:4" x14ac:dyDescent="0.2">
      <c r="A58" s="15">
        <v>45241</v>
      </c>
      <c r="B58" s="11" t="s">
        <v>5</v>
      </c>
      <c r="C58" t="s">
        <v>814</v>
      </c>
      <c r="D58" s="13">
        <v>9.49</v>
      </c>
    </row>
    <row r="59" spans="1:4" x14ac:dyDescent="0.2">
      <c r="A59" s="15">
        <v>45242</v>
      </c>
      <c r="B59" s="11" t="s">
        <v>6</v>
      </c>
      <c r="C59" t="s">
        <v>23</v>
      </c>
      <c r="D59" s="13">
        <v>1.8</v>
      </c>
    </row>
    <row r="60" spans="1:4" x14ac:dyDescent="0.2">
      <c r="A60" s="15">
        <v>45242</v>
      </c>
      <c r="B60" s="11" t="s">
        <v>6</v>
      </c>
      <c r="C60" t="s">
        <v>83</v>
      </c>
      <c r="D60" s="13">
        <v>1.35</v>
      </c>
    </row>
    <row r="61" spans="1:4" x14ac:dyDescent="0.2">
      <c r="A61" s="15">
        <v>45242</v>
      </c>
      <c r="B61" s="11" t="s">
        <v>6</v>
      </c>
      <c r="C61" t="s">
        <v>762</v>
      </c>
      <c r="D61" s="13">
        <v>3</v>
      </c>
    </row>
    <row r="62" spans="1:4" x14ac:dyDescent="0.2">
      <c r="A62" s="15">
        <v>45242</v>
      </c>
      <c r="B62" s="11" t="s">
        <v>6</v>
      </c>
      <c r="C62" t="s">
        <v>17</v>
      </c>
      <c r="D62" s="13">
        <v>-2.65</v>
      </c>
    </row>
    <row r="63" spans="1:4" x14ac:dyDescent="0.2">
      <c r="A63" s="15">
        <v>45242</v>
      </c>
      <c r="B63" s="11" t="s">
        <v>7</v>
      </c>
      <c r="C63" t="s">
        <v>815</v>
      </c>
      <c r="D63" s="13">
        <v>15</v>
      </c>
    </row>
    <row r="64" spans="1:4" x14ac:dyDescent="0.2">
      <c r="A64" s="15">
        <v>45243</v>
      </c>
      <c r="B64" s="11" t="s">
        <v>8</v>
      </c>
      <c r="C64" t="s">
        <v>816</v>
      </c>
      <c r="D64" s="13">
        <v>-990</v>
      </c>
    </row>
    <row r="65" spans="1:4" x14ac:dyDescent="0.2">
      <c r="A65" s="15">
        <v>45243</v>
      </c>
      <c r="B65" s="11" t="s">
        <v>13</v>
      </c>
      <c r="C65" t="s">
        <v>87</v>
      </c>
      <c r="D65" s="13">
        <v>10.99</v>
      </c>
    </row>
    <row r="66" spans="1:4" x14ac:dyDescent="0.2">
      <c r="A66" s="15">
        <v>45243</v>
      </c>
      <c r="B66" s="11" t="s">
        <v>6</v>
      </c>
      <c r="C66" t="s">
        <v>817</v>
      </c>
      <c r="D66" s="13">
        <v>2.25</v>
      </c>
    </row>
    <row r="67" spans="1:4" x14ac:dyDescent="0.2">
      <c r="A67" s="15">
        <v>45244</v>
      </c>
      <c r="B67" s="11" t="s">
        <v>6</v>
      </c>
      <c r="C67" t="s">
        <v>818</v>
      </c>
      <c r="D67" s="13">
        <v>2.75</v>
      </c>
    </row>
    <row r="68" spans="1:4" x14ac:dyDescent="0.2">
      <c r="A68" s="15">
        <v>45244</v>
      </c>
      <c r="B68" s="11" t="s">
        <v>6</v>
      </c>
      <c r="C68" t="s">
        <v>819</v>
      </c>
      <c r="D68" s="13">
        <v>1.29</v>
      </c>
    </row>
    <row r="69" spans="1:4" x14ac:dyDescent="0.2">
      <c r="A69" s="15">
        <v>45244</v>
      </c>
      <c r="B69" s="11" t="s">
        <v>4</v>
      </c>
      <c r="C69" t="s">
        <v>30</v>
      </c>
      <c r="D69" s="13">
        <v>3.15</v>
      </c>
    </row>
    <row r="70" spans="1:4" x14ac:dyDescent="0.2">
      <c r="A70" s="15">
        <v>45244</v>
      </c>
      <c r="B70" s="11" t="s">
        <v>6</v>
      </c>
      <c r="C70" t="s">
        <v>820</v>
      </c>
      <c r="D70" s="13">
        <v>0.69</v>
      </c>
    </row>
    <row r="71" spans="1:4" x14ac:dyDescent="0.2">
      <c r="A71" s="15">
        <v>45244</v>
      </c>
      <c r="B71" s="11" t="s">
        <v>6</v>
      </c>
      <c r="C71" t="s">
        <v>366</v>
      </c>
      <c r="D71" s="13">
        <v>2.38</v>
      </c>
    </row>
    <row r="72" spans="1:4" x14ac:dyDescent="0.2">
      <c r="A72" s="15">
        <v>45244</v>
      </c>
      <c r="B72" s="11" t="s">
        <v>6</v>
      </c>
      <c r="C72" t="s">
        <v>164</v>
      </c>
      <c r="D72" s="13">
        <v>1.9</v>
      </c>
    </row>
    <row r="73" spans="1:4" x14ac:dyDescent="0.2">
      <c r="A73" s="15">
        <v>45244</v>
      </c>
      <c r="B73" s="11" t="s">
        <v>6</v>
      </c>
      <c r="C73" t="s">
        <v>21</v>
      </c>
      <c r="D73" s="13">
        <v>1.9</v>
      </c>
    </row>
    <row r="74" spans="1:4" x14ac:dyDescent="0.2">
      <c r="A74" s="15">
        <v>45244</v>
      </c>
      <c r="B74" s="11" t="s">
        <v>6</v>
      </c>
      <c r="C74" t="s">
        <v>821</v>
      </c>
      <c r="D74" s="13">
        <v>1.89</v>
      </c>
    </row>
    <row r="75" spans="1:4" x14ac:dyDescent="0.2">
      <c r="A75" s="15">
        <v>45244</v>
      </c>
      <c r="B75" s="11" t="s">
        <v>6</v>
      </c>
      <c r="C75" t="s">
        <v>822</v>
      </c>
      <c r="D75" s="13">
        <v>0.52</v>
      </c>
    </row>
    <row r="76" spans="1:4" x14ac:dyDescent="0.2">
      <c r="A76" s="15">
        <v>45245</v>
      </c>
      <c r="B76" s="11" t="s">
        <v>8</v>
      </c>
      <c r="C76" t="s">
        <v>53</v>
      </c>
      <c r="D76" s="13">
        <v>450</v>
      </c>
    </row>
    <row r="77" spans="1:4" x14ac:dyDescent="0.2">
      <c r="A77" s="15">
        <v>45245</v>
      </c>
      <c r="B77" s="11" t="s">
        <v>6</v>
      </c>
      <c r="C77" t="s">
        <v>107</v>
      </c>
      <c r="D77" s="13">
        <v>8.9499999999999993</v>
      </c>
    </row>
    <row r="78" spans="1:4" x14ac:dyDescent="0.2">
      <c r="A78" s="15">
        <v>45245</v>
      </c>
      <c r="B78" s="11" t="s">
        <v>6</v>
      </c>
      <c r="C78" t="s">
        <v>823</v>
      </c>
      <c r="D78" s="13">
        <v>18.95</v>
      </c>
    </row>
    <row r="79" spans="1:4" x14ac:dyDescent="0.2">
      <c r="A79" s="15">
        <v>45246</v>
      </c>
      <c r="B79" s="11" t="s">
        <v>6</v>
      </c>
      <c r="C79" t="s">
        <v>85</v>
      </c>
      <c r="D79" s="13">
        <v>24.1</v>
      </c>
    </row>
    <row r="80" spans="1:4" x14ac:dyDescent="0.2">
      <c r="A80" s="15">
        <v>45247</v>
      </c>
      <c r="B80" s="11" t="s">
        <v>7</v>
      </c>
      <c r="C80" t="s">
        <v>824</v>
      </c>
      <c r="D80" s="13">
        <v>0.99</v>
      </c>
    </row>
    <row r="81" spans="1:4" x14ac:dyDescent="0.2">
      <c r="A81" s="15">
        <v>45247</v>
      </c>
      <c r="B81" s="11" t="s">
        <v>6</v>
      </c>
      <c r="C81" t="s">
        <v>825</v>
      </c>
      <c r="D81" s="13">
        <v>1.0900000000000001</v>
      </c>
    </row>
    <row r="82" spans="1:4" x14ac:dyDescent="0.2">
      <c r="A82" s="15">
        <v>45247</v>
      </c>
      <c r="B82" s="11" t="s">
        <v>6</v>
      </c>
      <c r="C82" t="s">
        <v>23</v>
      </c>
      <c r="D82" s="13">
        <v>1.35</v>
      </c>
    </row>
    <row r="83" spans="1:4" x14ac:dyDescent="0.2">
      <c r="A83" s="15">
        <v>45247</v>
      </c>
      <c r="B83" s="11" t="s">
        <v>6</v>
      </c>
      <c r="C83" t="s">
        <v>826</v>
      </c>
      <c r="D83" s="13">
        <v>1.49</v>
      </c>
    </row>
    <row r="84" spans="1:4" x14ac:dyDescent="0.2">
      <c r="A84" s="15">
        <v>45247</v>
      </c>
      <c r="B84" s="11" t="s">
        <v>6</v>
      </c>
      <c r="C84" t="s">
        <v>827</v>
      </c>
      <c r="D84" s="13">
        <v>0.89</v>
      </c>
    </row>
    <row r="85" spans="1:4" x14ac:dyDescent="0.2">
      <c r="A85" s="15">
        <v>45247</v>
      </c>
      <c r="B85" s="11" t="s">
        <v>6</v>
      </c>
      <c r="C85" t="s">
        <v>828</v>
      </c>
      <c r="D85" s="13">
        <v>1.29</v>
      </c>
    </row>
    <row r="86" spans="1:4" x14ac:dyDescent="0.2">
      <c r="A86" s="15">
        <v>45247</v>
      </c>
      <c r="B86" s="11" t="s">
        <v>6</v>
      </c>
      <c r="C86" t="s">
        <v>829</v>
      </c>
      <c r="D86" s="13">
        <v>0.99</v>
      </c>
    </row>
    <row r="87" spans="1:4" x14ac:dyDescent="0.2">
      <c r="A87" s="15">
        <v>45247</v>
      </c>
      <c r="B87" s="11" t="s">
        <v>5</v>
      </c>
      <c r="C87" t="s">
        <v>434</v>
      </c>
      <c r="D87" s="13">
        <v>13.99</v>
      </c>
    </row>
    <row r="88" spans="1:4" x14ac:dyDescent="0.2">
      <c r="A88" s="15">
        <v>45248</v>
      </c>
      <c r="B88" s="11" t="s">
        <v>6</v>
      </c>
      <c r="C88" t="s">
        <v>830</v>
      </c>
      <c r="D88" s="13">
        <v>10.95</v>
      </c>
    </row>
    <row r="89" spans="1:4" x14ac:dyDescent="0.2">
      <c r="A89" s="15">
        <v>45248</v>
      </c>
      <c r="B89" s="11" t="s">
        <v>6</v>
      </c>
      <c r="C89" t="s">
        <v>716</v>
      </c>
      <c r="D89" s="13">
        <v>1.9</v>
      </c>
    </row>
    <row r="90" spans="1:4" x14ac:dyDescent="0.2">
      <c r="A90" s="15">
        <v>45248</v>
      </c>
      <c r="B90" s="11" t="s">
        <v>6</v>
      </c>
      <c r="C90" t="s">
        <v>301</v>
      </c>
      <c r="D90" s="13">
        <v>1.69</v>
      </c>
    </row>
    <row r="91" spans="1:4" x14ac:dyDescent="0.2">
      <c r="A91" s="15">
        <v>45250</v>
      </c>
      <c r="B91" s="11" t="s">
        <v>6</v>
      </c>
      <c r="C91" t="s">
        <v>831</v>
      </c>
      <c r="D91" s="13">
        <v>0.44</v>
      </c>
    </row>
    <row r="92" spans="1:4" x14ac:dyDescent="0.2">
      <c r="A92" s="15">
        <v>45251</v>
      </c>
      <c r="B92" s="11" t="s">
        <v>7</v>
      </c>
      <c r="C92" t="s">
        <v>173</v>
      </c>
      <c r="D92" s="13">
        <v>3</v>
      </c>
    </row>
    <row r="93" spans="1:4" x14ac:dyDescent="0.2">
      <c r="A93" s="15">
        <v>45252</v>
      </c>
      <c r="B93" s="11" t="s">
        <v>6</v>
      </c>
      <c r="C93" t="s">
        <v>832</v>
      </c>
      <c r="D93" s="13">
        <v>3.49</v>
      </c>
    </row>
    <row r="94" spans="1:4" x14ac:dyDescent="0.2">
      <c r="A94" s="15">
        <v>45252</v>
      </c>
      <c r="B94" s="11" t="s">
        <v>6</v>
      </c>
      <c r="C94" t="s">
        <v>55</v>
      </c>
      <c r="D94" s="13">
        <v>0.99</v>
      </c>
    </row>
    <row r="95" spans="1:4" x14ac:dyDescent="0.2">
      <c r="A95" s="15">
        <v>45252</v>
      </c>
      <c r="B95" s="11" t="s">
        <v>6</v>
      </c>
      <c r="C95" t="s">
        <v>678</v>
      </c>
      <c r="D95" s="13">
        <v>0.95</v>
      </c>
    </row>
    <row r="96" spans="1:4" x14ac:dyDescent="0.2">
      <c r="A96" s="15">
        <v>45252</v>
      </c>
      <c r="B96" s="11" t="s">
        <v>6</v>
      </c>
      <c r="C96" t="s">
        <v>366</v>
      </c>
      <c r="D96" s="13">
        <v>3.38</v>
      </c>
    </row>
    <row r="97" spans="1:4" x14ac:dyDescent="0.2">
      <c r="A97" s="15">
        <v>45252</v>
      </c>
      <c r="B97" s="11" t="s">
        <v>6</v>
      </c>
      <c r="C97" t="s">
        <v>833</v>
      </c>
      <c r="D97" s="13">
        <v>11.55</v>
      </c>
    </row>
    <row r="98" spans="1:4" x14ac:dyDescent="0.2">
      <c r="A98" s="15">
        <v>45252</v>
      </c>
      <c r="B98" s="11" t="s">
        <v>6</v>
      </c>
      <c r="C98" t="s">
        <v>20</v>
      </c>
      <c r="D98" s="13">
        <v>7.19</v>
      </c>
    </row>
    <row r="99" spans="1:4" x14ac:dyDescent="0.2">
      <c r="A99" s="15">
        <v>45253</v>
      </c>
      <c r="B99" s="11" t="s">
        <v>6</v>
      </c>
      <c r="C99" t="s">
        <v>834</v>
      </c>
      <c r="D99" s="13">
        <v>13.78</v>
      </c>
    </row>
    <row r="100" spans="1:4" x14ac:dyDescent="0.2">
      <c r="A100" s="15">
        <v>45253</v>
      </c>
      <c r="B100" s="11" t="s">
        <v>7</v>
      </c>
      <c r="C100" t="s">
        <v>835</v>
      </c>
      <c r="D100" s="13">
        <v>19.62</v>
      </c>
    </row>
    <row r="101" spans="1:4" x14ac:dyDescent="0.2">
      <c r="A101" s="15">
        <v>45254</v>
      </c>
      <c r="B101" s="11" t="s">
        <v>6</v>
      </c>
      <c r="C101" t="s">
        <v>836</v>
      </c>
      <c r="D101" s="13">
        <v>35.799999999999997</v>
      </c>
    </row>
    <row r="102" spans="1:4" x14ac:dyDescent="0.2">
      <c r="A102" s="15">
        <v>45254</v>
      </c>
      <c r="B102" s="11" t="s">
        <v>6</v>
      </c>
      <c r="C102" t="s">
        <v>802</v>
      </c>
      <c r="D102" s="13">
        <v>2.5</v>
      </c>
    </row>
    <row r="103" spans="1:4" x14ac:dyDescent="0.2">
      <c r="A103" s="15">
        <v>45254</v>
      </c>
      <c r="B103" s="11" t="s">
        <v>13</v>
      </c>
      <c r="C103" t="s">
        <v>60</v>
      </c>
      <c r="D103" s="13">
        <v>10.5</v>
      </c>
    </row>
    <row r="104" spans="1:4" x14ac:dyDescent="0.2">
      <c r="A104" s="15">
        <v>45254</v>
      </c>
      <c r="B104" s="11" t="s">
        <v>7</v>
      </c>
      <c r="C104" t="s">
        <v>837</v>
      </c>
      <c r="D104" s="13">
        <v>24.91</v>
      </c>
    </row>
    <row r="105" spans="1:4" x14ac:dyDescent="0.2">
      <c r="A105" s="15">
        <v>45255</v>
      </c>
      <c r="B105" s="11" t="s">
        <v>6</v>
      </c>
      <c r="C105" t="s">
        <v>47</v>
      </c>
      <c r="D105" s="13">
        <v>2.85</v>
      </c>
    </row>
    <row r="106" spans="1:4" x14ac:dyDescent="0.2">
      <c r="A106" s="15">
        <v>45256</v>
      </c>
      <c r="B106" s="11" t="s">
        <v>6</v>
      </c>
      <c r="C106" t="s">
        <v>491</v>
      </c>
      <c r="D106" s="13">
        <v>15</v>
      </c>
    </row>
    <row r="107" spans="1:4" x14ac:dyDescent="0.2">
      <c r="A107" s="15">
        <v>45256</v>
      </c>
      <c r="B107" s="11" t="s">
        <v>6</v>
      </c>
      <c r="C107" t="s">
        <v>802</v>
      </c>
      <c r="D107" s="13">
        <v>2.75</v>
      </c>
    </row>
    <row r="108" spans="1:4" x14ac:dyDescent="0.2">
      <c r="A108" s="15">
        <v>45257</v>
      </c>
      <c r="B108" s="11" t="s">
        <v>6</v>
      </c>
      <c r="C108" t="s">
        <v>366</v>
      </c>
      <c r="D108" s="13">
        <v>2.58</v>
      </c>
    </row>
    <row r="109" spans="1:4" x14ac:dyDescent="0.2">
      <c r="A109" s="15">
        <v>45257</v>
      </c>
      <c r="B109" s="11" t="s">
        <v>6</v>
      </c>
      <c r="C109" t="s">
        <v>716</v>
      </c>
      <c r="D109" s="13">
        <v>2.1800000000000002</v>
      </c>
    </row>
    <row r="110" spans="1:4" x14ac:dyDescent="0.2">
      <c r="A110" s="15">
        <v>45257</v>
      </c>
      <c r="B110" s="11" t="s">
        <v>6</v>
      </c>
      <c r="C110" t="s">
        <v>838</v>
      </c>
      <c r="D110" s="13">
        <v>3.98</v>
      </c>
    </row>
    <row r="111" spans="1:4" x14ac:dyDescent="0.2">
      <c r="A111" s="15">
        <v>45257</v>
      </c>
      <c r="B111" s="11" t="s">
        <v>4</v>
      </c>
      <c r="C111" t="s">
        <v>106</v>
      </c>
      <c r="D111" s="13">
        <v>9</v>
      </c>
    </row>
    <row r="112" spans="1:4" x14ac:dyDescent="0.2">
      <c r="A112" s="15">
        <v>45258</v>
      </c>
      <c r="B112" s="11" t="s">
        <v>4</v>
      </c>
      <c r="C112" t="s">
        <v>839</v>
      </c>
      <c r="D112" s="13">
        <v>36</v>
      </c>
    </row>
    <row r="113" spans="1:4" x14ac:dyDescent="0.2">
      <c r="A113" s="15">
        <v>45258</v>
      </c>
      <c r="B113" s="11" t="s">
        <v>6</v>
      </c>
      <c r="C113" t="s">
        <v>39</v>
      </c>
      <c r="D113" s="13">
        <v>4.3499999999999996</v>
      </c>
    </row>
    <row r="114" spans="1:4" x14ac:dyDescent="0.2">
      <c r="A114" s="15">
        <v>45258</v>
      </c>
      <c r="B114" s="11" t="s">
        <v>7</v>
      </c>
      <c r="C114" t="s">
        <v>144</v>
      </c>
      <c r="D114" s="13">
        <v>4.49</v>
      </c>
    </row>
    <row r="115" spans="1:4" x14ac:dyDescent="0.2">
      <c r="A115" s="15">
        <v>45260</v>
      </c>
      <c r="B115" s="11" t="s">
        <v>6</v>
      </c>
      <c r="C115" t="s">
        <v>44</v>
      </c>
      <c r="D115" s="13">
        <v>9.99</v>
      </c>
    </row>
    <row r="116" spans="1:4" x14ac:dyDescent="0.2">
      <c r="A116" s="15">
        <v>45260</v>
      </c>
      <c r="B116" s="11" t="s">
        <v>6</v>
      </c>
      <c r="C116" t="s">
        <v>840</v>
      </c>
      <c r="D116" s="13">
        <v>-17.899999999999999</v>
      </c>
    </row>
    <row r="117" spans="1:4" x14ac:dyDescent="0.2">
      <c r="D117" s="18">
        <f>SUBTOTAL(109,November[Cost])</f>
        <v>6955.8499999999967</v>
      </c>
    </row>
  </sheetData>
  <conditionalFormatting sqref="D2:D116">
    <cfRule type="dataBar" priority="432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{2AF7D235-9405-5A43-A73B-09947107E672}</x14:id>
        </ext>
      </extLst>
    </cfRule>
  </conditionalFormatting>
  <pageMargins left="0.7" right="0.7" top="0.75" bottom="0.75" header="0.3" footer="0.3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stopIfTrue="1" operator="equal" id="{7635593D-BB67-034C-B6CB-CC7764308E82}">
            <xm:f>Control!$G$3</xm:f>
            <x14:dxf>
              <font>
                <color theme="0"/>
              </font>
              <fill>
                <patternFill>
                  <fgColor auto="1"/>
                  <bgColor theme="0" tint="-0.499984740745262"/>
                </patternFill>
              </fill>
            </x14:dxf>
          </x14:cfRule>
          <x14:cfRule type="cellIs" priority="10" stopIfTrue="1" operator="equal" id="{F924327C-4F28-4F40-8569-ABC8DEE3639B}">
            <xm:f>Control!$G$6</xm:f>
            <x14:dxf>
              <font>
                <color theme="1"/>
              </font>
              <fill>
                <patternFill>
                  <fgColor auto="1"/>
                  <bgColor rgb="FFFD97FF"/>
                </patternFill>
              </fill>
            </x14:dxf>
          </x14:cfRule>
          <x14:cfRule type="cellIs" priority="11" stopIfTrue="1" operator="equal" id="{72BFF69B-8EDC-374F-BC0D-3043B1A4339B}">
            <xm:f>Control!$G$5</xm:f>
            <x14:dxf>
              <font>
                <color theme="1"/>
              </font>
              <fill>
                <patternFill>
                  <fgColor auto="1"/>
                  <bgColor rgb="FF00B050"/>
                </patternFill>
              </fill>
            </x14:dxf>
          </x14:cfRule>
          <x14:cfRule type="cellIs" priority="12" operator="equal" id="{23CF0F35-434F-764F-83C1-2E25B6432531}">
            <xm:f>Control!$G$4</xm:f>
            <x14:dxf>
              <font>
                <color theme="1"/>
              </font>
              <fill>
                <patternFill>
                  <fgColor auto="1"/>
                  <bgColor rgb="FFFF0000"/>
                </patternFill>
              </fill>
            </x14:dxf>
          </x14:cfRule>
          <x14:cfRule type="cellIs" priority="13" operator="equal" id="{EEA2E57A-A296-364E-92F5-6FD66C02A115}">
            <xm:f>Control!$G$7</xm:f>
            <x14:dxf>
              <font>
                <color theme="1"/>
              </font>
              <fill>
                <patternFill>
                  <fgColor auto="1"/>
                  <bgColor theme="7" tint="0.39994506668294322"/>
                </patternFill>
              </fill>
            </x14:dxf>
          </x14:cfRule>
          <x14:cfRule type="cellIs" priority="14" operator="equal" id="{F60D0A28-E7E9-644A-A21B-9FEFDD30F723}">
            <xm:f>Control!$G$2</xm:f>
            <x14:dxf>
              <font>
                <color theme="0"/>
              </font>
              <fill>
                <patternFill>
                  <fgColor auto="1"/>
                  <bgColor rgb="FF0070C0"/>
                </patternFill>
              </fill>
            </x14:dxf>
          </x14:cfRule>
          <x14:cfRule type="cellIs" priority="15" operator="equal" id="{82E6D4C1-F1BB-E04F-BE16-121D0D6BF41E}">
            <xm:f>Control!$G$8</xm:f>
            <x14:dxf>
              <font>
                <color theme="0"/>
              </font>
              <fill>
                <patternFill>
                  <fgColor auto="1"/>
                  <bgColor theme="7" tint="-0.499984740745262"/>
                </patternFill>
              </fill>
            </x14:dxf>
          </x14:cfRule>
          <x14:cfRule type="cellIs" priority="16" operator="equal" id="{15BCA906-7E1B-2F45-B1AB-E2EC4DC01963}">
            <xm:f>Control!$G$9</xm:f>
            <x14:dxf>
              <font>
                <color theme="0"/>
              </font>
              <fill>
                <patternFill>
                  <fgColor auto="1"/>
                  <bgColor rgb="FF7030A0"/>
                </patternFill>
              </fill>
            </x14:dxf>
          </x14:cfRule>
          <xm:sqref>B2:B116</xm:sqref>
        </x14:conditionalFormatting>
        <x14:conditionalFormatting xmlns:xm="http://schemas.microsoft.com/office/excel/2006/main">
          <x14:cfRule type="dataBar" id="{2AF7D235-9405-5A43-A73B-09947107E6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D2:D116</xm:sqref>
        </x14:conditionalFormatting>
        <x14:conditionalFormatting xmlns:xm="http://schemas.microsoft.com/office/excel/2006/main">
          <x14:cfRule type="cellIs" priority="1" stopIfTrue="1" operator="equal" id="{1D8347A1-798C-2547-9347-433C8722EEE5}">
            <xm:f>Control!$G$3</xm:f>
            <x14:dxf>
              <font>
                <color theme="0"/>
              </font>
              <fill>
                <patternFill>
                  <fgColor auto="1"/>
                  <bgColor theme="0" tint="-0.499984740745262"/>
                </patternFill>
              </fill>
            </x14:dxf>
          </x14:cfRule>
          <x14:cfRule type="cellIs" priority="2" operator="equal" id="{3BD9C5AE-DF5A-BD43-95B5-9945FF9ECC9E}">
            <xm:f>Control!$G$9</xm:f>
            <x14:dxf>
              <font>
                <color theme="0"/>
              </font>
              <fill>
                <patternFill>
                  <fgColor auto="1"/>
                  <bgColor rgb="FF7030A0"/>
                </patternFill>
              </fill>
            </x14:dxf>
          </x14:cfRule>
          <x14:cfRule type="cellIs" priority="3" operator="equal" id="{CAC9FA34-7DFF-EC42-A334-496AF1D0FAEE}">
            <xm:f>Control!$G$8</xm:f>
            <x14:dxf>
              <font>
                <color theme="0"/>
              </font>
              <fill>
                <patternFill>
                  <fgColor auto="1"/>
                  <bgColor theme="7" tint="-0.499984740745262"/>
                </patternFill>
              </fill>
            </x14:dxf>
          </x14:cfRule>
          <x14:cfRule type="cellIs" priority="4" operator="equal" id="{40F2C01D-39E9-3C44-BAD5-07B050C6C1FD}">
            <xm:f>Control!$G$2</xm:f>
            <x14:dxf>
              <font>
                <color theme="0"/>
              </font>
              <fill>
                <patternFill>
                  <fgColor auto="1"/>
                  <bgColor rgb="FF0070C0"/>
                </patternFill>
              </fill>
            </x14:dxf>
          </x14:cfRule>
          <x14:cfRule type="cellIs" priority="5" operator="equal" id="{721A7CA8-DFCD-5846-8E8F-B605EC502AF9}">
            <xm:f>Control!$G$7</xm:f>
            <x14:dxf>
              <font>
                <color theme="1"/>
              </font>
              <fill>
                <patternFill>
                  <fgColor auto="1"/>
                  <bgColor theme="7" tint="0.39994506668294322"/>
                </patternFill>
              </fill>
            </x14:dxf>
          </x14:cfRule>
          <x14:cfRule type="cellIs" priority="6" operator="equal" id="{04407DC6-FFFA-4248-A911-FC6C95975552}">
            <xm:f>Control!$G$4</xm:f>
            <x14:dxf>
              <font>
                <color theme="1"/>
              </font>
              <fill>
                <patternFill>
                  <fgColor auto="1"/>
                  <bgColor rgb="FFFF0000"/>
                </patternFill>
              </fill>
            </x14:dxf>
          </x14:cfRule>
          <x14:cfRule type="cellIs" priority="7" operator="equal" id="{C7844158-AB37-4640-8432-228AB50EF201}">
            <xm:f>Control!$G$5</xm:f>
            <x14:dxf>
              <font>
                <color theme="1"/>
              </font>
              <fill>
                <patternFill>
                  <fgColor auto="1"/>
                  <bgColor rgb="FF00B050"/>
                </patternFill>
              </fill>
            </x14:dxf>
          </x14:cfRule>
          <x14:cfRule type="cellIs" priority="8" operator="equal" id="{A3EBC839-9C74-8340-A173-22D3E107FDE9}">
            <xm:f>Control!$G$6</xm:f>
            <x14:dxf>
              <font>
                <color theme="1"/>
              </font>
              <fill>
                <patternFill>
                  <fgColor auto="1"/>
                  <bgColor rgb="FFFD97FF"/>
                </patternFill>
              </fill>
            </x14:dxf>
          </x14:cfRule>
          <xm:sqref>F4:F16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450997-0EC0-C043-9D15-1B65DBC7D0BB}">
          <x14:formula1>
            <xm:f>Control!$G$2:$G$9</xm:f>
          </x14:formula1>
          <xm:sqref>B2:B116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FE678-CAF3-1840-8188-329FC9E9582E}">
  <dimension ref="A1:G64"/>
  <sheetViews>
    <sheetView topLeftCell="A38" zoomScaleNormal="100" workbookViewId="0">
      <selection activeCell="B1" sqref="B1"/>
    </sheetView>
  </sheetViews>
  <sheetFormatPr baseColWidth="10" defaultRowHeight="15" x14ac:dyDescent="0.2"/>
  <cols>
    <col min="2" max="2" width="13.5" bestFit="1" customWidth="1"/>
    <col min="3" max="3" width="25.6640625" customWidth="1"/>
    <col min="5" max="5" width="7.1640625" customWidth="1"/>
    <col min="6" max="6" width="12.5" bestFit="1" customWidth="1"/>
    <col min="7" max="7" width="10" customWidth="1"/>
  </cols>
  <sheetData>
    <row r="1" spans="1:7" x14ac:dyDescent="0.2">
      <c r="A1" t="s">
        <v>1</v>
      </c>
      <c r="B1" s="8" t="s">
        <v>2</v>
      </c>
      <c r="C1" t="s">
        <v>3</v>
      </c>
      <c r="D1" s="8" t="s">
        <v>0</v>
      </c>
    </row>
    <row r="2" spans="1:7" x14ac:dyDescent="0.2">
      <c r="A2" s="15">
        <v>45261</v>
      </c>
      <c r="B2" s="11" t="s">
        <v>13</v>
      </c>
      <c r="C2" t="s">
        <v>875</v>
      </c>
      <c r="D2" s="8">
        <v>25.9</v>
      </c>
    </row>
    <row r="3" spans="1:7" x14ac:dyDescent="0.2">
      <c r="A3" s="15">
        <v>45261</v>
      </c>
      <c r="B3" s="11" t="s">
        <v>9</v>
      </c>
      <c r="C3" t="s">
        <v>841</v>
      </c>
      <c r="D3" s="8">
        <v>16.989999999999998</v>
      </c>
    </row>
    <row r="4" spans="1:7" x14ac:dyDescent="0.2">
      <c r="A4" s="15">
        <v>45261</v>
      </c>
      <c r="B4" s="12" t="s">
        <v>6</v>
      </c>
      <c r="C4" t="s">
        <v>842</v>
      </c>
      <c r="D4" s="8">
        <v>2.25</v>
      </c>
    </row>
    <row r="5" spans="1:7" x14ac:dyDescent="0.2">
      <c r="A5" s="15">
        <v>45262</v>
      </c>
      <c r="B5" s="12" t="s">
        <v>6</v>
      </c>
      <c r="C5" t="s">
        <v>843</v>
      </c>
      <c r="D5" s="8">
        <v>3</v>
      </c>
      <c r="F5" s="9" t="s">
        <v>2</v>
      </c>
      <c r="G5" t="s">
        <v>11</v>
      </c>
    </row>
    <row r="6" spans="1:7" x14ac:dyDescent="0.2">
      <c r="A6" s="15">
        <v>45262</v>
      </c>
      <c r="B6" s="12" t="s">
        <v>6</v>
      </c>
      <c r="C6" t="s">
        <v>844</v>
      </c>
      <c r="D6" s="8">
        <v>2.35</v>
      </c>
      <c r="F6" t="s">
        <v>5</v>
      </c>
      <c r="G6" s="7">
        <v>105.47</v>
      </c>
    </row>
    <row r="7" spans="1:7" x14ac:dyDescent="0.2">
      <c r="A7" s="15">
        <v>45262</v>
      </c>
      <c r="B7" s="12" t="s">
        <v>6</v>
      </c>
      <c r="C7" t="s">
        <v>845</v>
      </c>
      <c r="D7" s="8">
        <v>3</v>
      </c>
      <c r="F7" t="s">
        <v>4</v>
      </c>
      <c r="G7" s="7">
        <v>22.29</v>
      </c>
    </row>
    <row r="8" spans="1:7" x14ac:dyDescent="0.2">
      <c r="A8" s="15">
        <v>45262</v>
      </c>
      <c r="B8" s="12" t="s">
        <v>6</v>
      </c>
      <c r="C8" t="s">
        <v>846</v>
      </c>
      <c r="D8" s="8">
        <v>4.2</v>
      </c>
      <c r="F8" t="s">
        <v>6</v>
      </c>
      <c r="G8" s="7">
        <v>203.3</v>
      </c>
    </row>
    <row r="9" spans="1:7" x14ac:dyDescent="0.2">
      <c r="A9" s="15">
        <v>45262</v>
      </c>
      <c r="B9" s="12" t="s">
        <v>6</v>
      </c>
      <c r="C9" t="s">
        <v>847</v>
      </c>
      <c r="D9" s="8">
        <v>2.4</v>
      </c>
      <c r="F9" t="s">
        <v>13</v>
      </c>
      <c r="G9" s="7">
        <v>69.69</v>
      </c>
    </row>
    <row r="10" spans="1:7" x14ac:dyDescent="0.2">
      <c r="A10" s="15">
        <v>45262</v>
      </c>
      <c r="B10" s="12" t="s">
        <v>13</v>
      </c>
      <c r="C10" t="s">
        <v>848</v>
      </c>
      <c r="D10" s="8">
        <v>32.799999999999997</v>
      </c>
      <c r="F10" t="s">
        <v>7</v>
      </c>
      <c r="G10" s="7">
        <v>197.16000000000003</v>
      </c>
    </row>
    <row r="11" spans="1:7" x14ac:dyDescent="0.2">
      <c r="A11" s="15">
        <v>45262</v>
      </c>
      <c r="B11" s="12" t="s">
        <v>7</v>
      </c>
      <c r="C11" t="s">
        <v>849</v>
      </c>
      <c r="D11" s="8">
        <v>49.99</v>
      </c>
      <c r="F11" t="s">
        <v>8</v>
      </c>
      <c r="G11" s="7">
        <v>450</v>
      </c>
    </row>
    <row r="12" spans="1:7" x14ac:dyDescent="0.2">
      <c r="A12" s="15">
        <v>45262</v>
      </c>
      <c r="B12" s="12" t="s">
        <v>6</v>
      </c>
      <c r="C12" t="s">
        <v>850</v>
      </c>
      <c r="D12" s="8">
        <v>7</v>
      </c>
      <c r="F12" t="s">
        <v>9</v>
      </c>
      <c r="G12" s="7">
        <v>142.65</v>
      </c>
    </row>
    <row r="13" spans="1:7" x14ac:dyDescent="0.2">
      <c r="A13" s="15">
        <v>45262</v>
      </c>
      <c r="B13" s="12" t="s">
        <v>9</v>
      </c>
      <c r="C13" t="s">
        <v>683</v>
      </c>
      <c r="D13" s="8">
        <v>13.25</v>
      </c>
      <c r="F13" t="s">
        <v>12</v>
      </c>
      <c r="G13" s="7">
        <v>1190.5600000000002</v>
      </c>
    </row>
    <row r="14" spans="1:7" x14ac:dyDescent="0.2">
      <c r="A14" s="15">
        <v>45262</v>
      </c>
      <c r="B14" s="12" t="s">
        <v>7</v>
      </c>
      <c r="C14" t="s">
        <v>851</v>
      </c>
      <c r="D14" s="8">
        <v>18.399999999999999</v>
      </c>
    </row>
    <row r="15" spans="1:7" x14ac:dyDescent="0.2">
      <c r="A15" s="15">
        <v>45263</v>
      </c>
      <c r="B15" s="12" t="s">
        <v>7</v>
      </c>
      <c r="C15" t="s">
        <v>852</v>
      </c>
      <c r="D15" s="8">
        <v>2.25</v>
      </c>
    </row>
    <row r="16" spans="1:7" x14ac:dyDescent="0.2">
      <c r="A16" s="15">
        <v>45263</v>
      </c>
      <c r="B16" s="12" t="s">
        <v>7</v>
      </c>
      <c r="C16" t="s">
        <v>853</v>
      </c>
      <c r="D16" s="8">
        <v>1</v>
      </c>
    </row>
    <row r="17" spans="1:4" x14ac:dyDescent="0.2">
      <c r="A17" s="15">
        <v>45263</v>
      </c>
      <c r="B17" s="12" t="s">
        <v>7</v>
      </c>
      <c r="C17" t="s">
        <v>854</v>
      </c>
      <c r="D17" s="8">
        <v>2.25</v>
      </c>
    </row>
    <row r="18" spans="1:4" x14ac:dyDescent="0.2">
      <c r="A18" s="15">
        <v>45264</v>
      </c>
      <c r="B18" s="12" t="s">
        <v>6</v>
      </c>
      <c r="C18" t="s">
        <v>817</v>
      </c>
      <c r="D18" s="8">
        <v>2.25</v>
      </c>
    </row>
    <row r="19" spans="1:4" x14ac:dyDescent="0.2">
      <c r="A19" s="15">
        <v>45265</v>
      </c>
      <c r="B19" s="12" t="s">
        <v>6</v>
      </c>
      <c r="C19" t="s">
        <v>432</v>
      </c>
      <c r="D19" s="8">
        <v>7</v>
      </c>
    </row>
    <row r="20" spans="1:4" x14ac:dyDescent="0.2">
      <c r="A20" s="15">
        <v>45265</v>
      </c>
      <c r="B20" s="12" t="s">
        <v>6</v>
      </c>
      <c r="C20" t="s">
        <v>818</v>
      </c>
      <c r="D20" s="8">
        <v>2.25</v>
      </c>
    </row>
    <row r="21" spans="1:4" x14ac:dyDescent="0.2">
      <c r="A21" s="15">
        <v>45265</v>
      </c>
      <c r="B21" s="12" t="s">
        <v>6</v>
      </c>
      <c r="C21" t="s">
        <v>410</v>
      </c>
      <c r="D21" s="8">
        <v>3.96</v>
      </c>
    </row>
    <row r="22" spans="1:4" x14ac:dyDescent="0.2">
      <c r="A22" s="15">
        <v>45265</v>
      </c>
      <c r="B22" s="12" t="s">
        <v>6</v>
      </c>
      <c r="C22" t="s">
        <v>855</v>
      </c>
      <c r="D22" s="8">
        <v>17.989999999999998</v>
      </c>
    </row>
    <row r="23" spans="1:4" x14ac:dyDescent="0.2">
      <c r="A23" s="15">
        <v>45266</v>
      </c>
      <c r="B23" s="12" t="s">
        <v>6</v>
      </c>
      <c r="C23" t="s">
        <v>719</v>
      </c>
      <c r="D23" s="8">
        <v>14.1</v>
      </c>
    </row>
    <row r="24" spans="1:4" x14ac:dyDescent="0.2">
      <c r="A24" s="15">
        <v>45266</v>
      </c>
      <c r="B24" s="12" t="s">
        <v>6</v>
      </c>
      <c r="C24" t="s">
        <v>544</v>
      </c>
      <c r="D24" s="8">
        <v>4.38</v>
      </c>
    </row>
    <row r="25" spans="1:4" x14ac:dyDescent="0.2">
      <c r="A25" s="15">
        <v>45266</v>
      </c>
      <c r="B25" s="12" t="s">
        <v>6</v>
      </c>
      <c r="C25" t="s">
        <v>716</v>
      </c>
      <c r="D25" s="8">
        <v>1.98</v>
      </c>
    </row>
    <row r="26" spans="1:4" x14ac:dyDescent="0.2">
      <c r="A26" s="15">
        <v>45266</v>
      </c>
      <c r="B26" s="12" t="s">
        <v>6</v>
      </c>
      <c r="C26" t="s">
        <v>366</v>
      </c>
      <c r="D26" s="8">
        <v>3.38</v>
      </c>
    </row>
    <row r="27" spans="1:4" x14ac:dyDescent="0.2">
      <c r="A27" s="15">
        <v>45267</v>
      </c>
      <c r="B27" s="12" t="s">
        <v>6</v>
      </c>
      <c r="C27" t="s">
        <v>410</v>
      </c>
      <c r="D27" s="8">
        <v>14.22</v>
      </c>
    </row>
    <row r="28" spans="1:4" x14ac:dyDescent="0.2">
      <c r="A28" s="15">
        <v>45267</v>
      </c>
      <c r="B28" s="12" t="s">
        <v>6</v>
      </c>
      <c r="C28" t="s">
        <v>847</v>
      </c>
      <c r="D28" s="8">
        <v>2.4</v>
      </c>
    </row>
    <row r="29" spans="1:4" x14ac:dyDescent="0.2">
      <c r="A29" s="15">
        <v>45267</v>
      </c>
      <c r="B29" s="12" t="s">
        <v>6</v>
      </c>
      <c r="C29" t="s">
        <v>856</v>
      </c>
      <c r="D29" s="8">
        <v>1.3</v>
      </c>
    </row>
    <row r="30" spans="1:4" x14ac:dyDescent="0.2">
      <c r="A30" s="15">
        <v>45267</v>
      </c>
      <c r="B30" s="12" t="s">
        <v>6</v>
      </c>
      <c r="C30" t="s">
        <v>857</v>
      </c>
      <c r="D30" s="8">
        <v>4.75</v>
      </c>
    </row>
    <row r="31" spans="1:4" x14ac:dyDescent="0.2">
      <c r="A31" s="15">
        <v>45267</v>
      </c>
      <c r="B31" s="12" t="s">
        <v>6</v>
      </c>
      <c r="C31" t="s">
        <v>858</v>
      </c>
      <c r="D31" s="8">
        <v>1.1499999999999999</v>
      </c>
    </row>
    <row r="32" spans="1:4" x14ac:dyDescent="0.2">
      <c r="A32" s="15">
        <v>45267</v>
      </c>
      <c r="B32" s="12" t="s">
        <v>6</v>
      </c>
      <c r="C32" t="s">
        <v>23</v>
      </c>
      <c r="D32" s="8">
        <v>1.7</v>
      </c>
    </row>
    <row r="33" spans="1:4" x14ac:dyDescent="0.2">
      <c r="A33" s="15">
        <v>45267</v>
      </c>
      <c r="B33" s="12" t="s">
        <v>6</v>
      </c>
      <c r="C33" t="s">
        <v>17</v>
      </c>
      <c r="D33" s="8">
        <v>-2.75</v>
      </c>
    </row>
    <row r="34" spans="1:4" x14ac:dyDescent="0.2">
      <c r="A34" s="15">
        <v>45267</v>
      </c>
      <c r="B34" s="12" t="s">
        <v>4</v>
      </c>
      <c r="C34" t="s">
        <v>859</v>
      </c>
      <c r="D34" s="8">
        <v>16.899999999999999</v>
      </c>
    </row>
    <row r="35" spans="1:4" x14ac:dyDescent="0.2">
      <c r="A35" s="15">
        <v>45267</v>
      </c>
      <c r="B35" s="12" t="s">
        <v>7</v>
      </c>
      <c r="C35" t="s">
        <v>860</v>
      </c>
      <c r="D35" s="8">
        <v>3.79</v>
      </c>
    </row>
    <row r="36" spans="1:4" x14ac:dyDescent="0.2">
      <c r="A36" s="15">
        <v>45268</v>
      </c>
      <c r="B36" s="12" t="s">
        <v>6</v>
      </c>
      <c r="C36" t="s">
        <v>802</v>
      </c>
      <c r="D36" s="8">
        <v>2.75</v>
      </c>
    </row>
    <row r="37" spans="1:4" x14ac:dyDescent="0.2">
      <c r="A37" s="15">
        <v>45268</v>
      </c>
      <c r="B37" s="12" t="s">
        <v>9</v>
      </c>
      <c r="C37" t="s">
        <v>683</v>
      </c>
      <c r="D37" s="8">
        <v>5.85</v>
      </c>
    </row>
    <row r="38" spans="1:4" x14ac:dyDescent="0.2">
      <c r="A38" s="15">
        <v>45269</v>
      </c>
      <c r="B38" s="12" t="s">
        <v>6</v>
      </c>
      <c r="C38" t="s">
        <v>861</v>
      </c>
      <c r="D38" s="8">
        <v>4.5</v>
      </c>
    </row>
    <row r="39" spans="1:4" x14ac:dyDescent="0.2">
      <c r="A39" s="15">
        <v>45269</v>
      </c>
      <c r="B39" s="12" t="s">
        <v>6</v>
      </c>
      <c r="C39" t="s">
        <v>862</v>
      </c>
      <c r="D39" s="8">
        <v>4.5999999999999996</v>
      </c>
    </row>
    <row r="40" spans="1:4" x14ac:dyDescent="0.2">
      <c r="A40" s="15">
        <v>45270</v>
      </c>
      <c r="B40" s="12" t="s">
        <v>5</v>
      </c>
      <c r="C40" t="s">
        <v>863</v>
      </c>
      <c r="D40" s="8">
        <v>14</v>
      </c>
    </row>
    <row r="41" spans="1:4" x14ac:dyDescent="0.2">
      <c r="A41" s="15">
        <v>45270</v>
      </c>
      <c r="B41" s="12" t="s">
        <v>6</v>
      </c>
      <c r="C41" t="s">
        <v>864</v>
      </c>
      <c r="D41" s="8">
        <v>5.85</v>
      </c>
    </row>
    <row r="42" spans="1:4" x14ac:dyDescent="0.2">
      <c r="A42" s="15">
        <v>45270</v>
      </c>
      <c r="B42" s="12" t="s">
        <v>6</v>
      </c>
      <c r="C42" t="s">
        <v>733</v>
      </c>
      <c r="D42" s="8">
        <v>3.5</v>
      </c>
    </row>
    <row r="43" spans="1:4" x14ac:dyDescent="0.2">
      <c r="A43" s="15">
        <v>45272</v>
      </c>
      <c r="B43" s="12" t="s">
        <v>7</v>
      </c>
      <c r="C43" t="s">
        <v>37</v>
      </c>
      <c r="D43" s="8">
        <v>2</v>
      </c>
    </row>
    <row r="44" spans="1:4" x14ac:dyDescent="0.2">
      <c r="A44" s="15">
        <v>45272</v>
      </c>
      <c r="B44" s="12" t="s">
        <v>6</v>
      </c>
      <c r="C44" t="s">
        <v>865</v>
      </c>
      <c r="D44" s="8">
        <v>4.55</v>
      </c>
    </row>
    <row r="45" spans="1:4" x14ac:dyDescent="0.2">
      <c r="A45" s="15">
        <v>45272</v>
      </c>
      <c r="B45" s="12" t="s">
        <v>6</v>
      </c>
      <c r="C45" t="s">
        <v>866</v>
      </c>
      <c r="D45" s="8">
        <v>19.149999999999999</v>
      </c>
    </row>
    <row r="46" spans="1:4" x14ac:dyDescent="0.2">
      <c r="A46" s="15">
        <v>45273</v>
      </c>
      <c r="B46" s="12" t="s">
        <v>13</v>
      </c>
      <c r="C46" t="s">
        <v>87</v>
      </c>
      <c r="D46" s="8">
        <v>10.99</v>
      </c>
    </row>
    <row r="47" spans="1:4" x14ac:dyDescent="0.2">
      <c r="A47" s="15">
        <v>45274</v>
      </c>
      <c r="B47" s="12" t="s">
        <v>4</v>
      </c>
      <c r="C47" t="s">
        <v>867</v>
      </c>
      <c r="D47" s="8">
        <v>5.39</v>
      </c>
    </row>
    <row r="48" spans="1:4" x14ac:dyDescent="0.2">
      <c r="A48" s="15">
        <v>45274</v>
      </c>
      <c r="B48" s="12" t="s">
        <v>6</v>
      </c>
      <c r="C48" t="s">
        <v>338</v>
      </c>
      <c r="D48" s="8">
        <v>5.5</v>
      </c>
    </row>
    <row r="49" spans="1:4" x14ac:dyDescent="0.2">
      <c r="A49" s="15">
        <v>45275</v>
      </c>
      <c r="B49" s="12" t="s">
        <v>8</v>
      </c>
      <c r="C49" t="s">
        <v>53</v>
      </c>
      <c r="D49" s="8">
        <v>450</v>
      </c>
    </row>
    <row r="50" spans="1:4" x14ac:dyDescent="0.2">
      <c r="A50" s="15">
        <v>45275</v>
      </c>
      <c r="B50" s="12" t="s">
        <v>6</v>
      </c>
      <c r="C50" t="s">
        <v>413</v>
      </c>
      <c r="D50" s="8">
        <v>5</v>
      </c>
    </row>
    <row r="51" spans="1:4" x14ac:dyDescent="0.2">
      <c r="A51" s="15">
        <v>45275</v>
      </c>
      <c r="B51" s="12" t="s">
        <v>6</v>
      </c>
      <c r="C51" t="s">
        <v>90</v>
      </c>
      <c r="D51" s="8">
        <v>24.3</v>
      </c>
    </row>
    <row r="52" spans="1:4" x14ac:dyDescent="0.2">
      <c r="A52" s="15">
        <v>45275</v>
      </c>
      <c r="B52" s="12" t="s">
        <v>6</v>
      </c>
      <c r="C52" t="s">
        <v>868</v>
      </c>
      <c r="D52" s="8">
        <v>3.5</v>
      </c>
    </row>
    <row r="53" spans="1:4" x14ac:dyDescent="0.2">
      <c r="A53" s="15">
        <v>45276</v>
      </c>
      <c r="B53" s="12" t="s">
        <v>5</v>
      </c>
      <c r="C53" t="s">
        <v>869</v>
      </c>
      <c r="D53" s="8">
        <v>91.47</v>
      </c>
    </row>
    <row r="54" spans="1:4" x14ac:dyDescent="0.2">
      <c r="A54" s="15">
        <v>45276</v>
      </c>
      <c r="B54" s="12" t="s">
        <v>9</v>
      </c>
      <c r="C54" t="s">
        <v>618</v>
      </c>
      <c r="D54" s="8">
        <v>13.3</v>
      </c>
    </row>
    <row r="55" spans="1:4" x14ac:dyDescent="0.2">
      <c r="A55" s="15">
        <v>45276</v>
      </c>
      <c r="B55" s="12" t="s">
        <v>9</v>
      </c>
      <c r="C55" t="s">
        <v>618</v>
      </c>
      <c r="D55" s="8">
        <v>8.1</v>
      </c>
    </row>
    <row r="56" spans="1:4" x14ac:dyDescent="0.2">
      <c r="A56" s="15">
        <v>45276</v>
      </c>
      <c r="B56" s="12" t="s">
        <v>9</v>
      </c>
      <c r="C56" t="s">
        <v>870</v>
      </c>
      <c r="D56" s="8">
        <v>59.99</v>
      </c>
    </row>
    <row r="57" spans="1:4" x14ac:dyDescent="0.2">
      <c r="A57" s="15">
        <v>45276</v>
      </c>
      <c r="B57" s="12" t="s">
        <v>6</v>
      </c>
      <c r="C57" t="s">
        <v>871</v>
      </c>
      <c r="D57" s="8">
        <v>10.94</v>
      </c>
    </row>
    <row r="58" spans="1:4" x14ac:dyDescent="0.2">
      <c r="A58" s="15">
        <v>45276</v>
      </c>
      <c r="B58" s="12" t="s">
        <v>6</v>
      </c>
      <c r="C58" t="s">
        <v>124</v>
      </c>
      <c r="D58" s="8">
        <v>4.9000000000000004</v>
      </c>
    </row>
    <row r="59" spans="1:4" x14ac:dyDescent="0.2">
      <c r="A59" s="15">
        <v>45276</v>
      </c>
      <c r="B59" s="12" t="s">
        <v>7</v>
      </c>
      <c r="C59" t="s">
        <v>872</v>
      </c>
      <c r="D59" s="8">
        <v>60</v>
      </c>
    </row>
    <row r="60" spans="1:4" x14ac:dyDescent="0.2">
      <c r="A60" s="15">
        <v>45281</v>
      </c>
      <c r="B60" s="12" t="s">
        <v>7</v>
      </c>
      <c r="C60" t="s">
        <v>173</v>
      </c>
      <c r="D60" s="8">
        <v>3</v>
      </c>
    </row>
    <row r="61" spans="1:4" x14ac:dyDescent="0.2">
      <c r="A61" s="15">
        <v>45281</v>
      </c>
      <c r="B61" s="12" t="s">
        <v>7</v>
      </c>
      <c r="C61" t="s">
        <v>873</v>
      </c>
      <c r="D61" s="8">
        <v>49.99</v>
      </c>
    </row>
    <row r="62" spans="1:4" x14ac:dyDescent="0.2">
      <c r="A62" s="15">
        <v>45282</v>
      </c>
      <c r="B62" s="12" t="s">
        <v>9</v>
      </c>
      <c r="C62" t="s">
        <v>874</v>
      </c>
      <c r="D62" s="8">
        <v>25.17</v>
      </c>
    </row>
    <row r="63" spans="1:4" x14ac:dyDescent="0.2">
      <c r="A63" s="15">
        <v>45288</v>
      </c>
      <c r="B63" s="12" t="s">
        <v>7</v>
      </c>
      <c r="C63" t="s">
        <v>166</v>
      </c>
      <c r="D63" s="8">
        <v>4.49</v>
      </c>
    </row>
    <row r="64" spans="1:4" x14ac:dyDescent="0.2">
      <c r="A64" s="17"/>
      <c r="B64" s="17"/>
      <c r="C64" s="17"/>
      <c r="D64" s="7">
        <f>SUBTOTAL(109,December[Cost])</f>
        <v>1190.5600000000002</v>
      </c>
    </row>
  </sheetData>
  <conditionalFormatting sqref="D2:D63">
    <cfRule type="dataBar" priority="508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{418F95AB-1EDE-0049-A10B-33437908924B}</x14:id>
        </ext>
      </extLst>
    </cfRule>
  </conditionalFormatting>
  <pageMargins left="0.7" right="0.7" top="0.75" bottom="0.75" header="0.3" footer="0.3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stopIfTrue="1" operator="equal" id="{0BEE190D-AEE8-894C-8D4D-0B22DE87F054}">
            <xm:f>Control!$G$3</xm:f>
            <x14:dxf>
              <font>
                <color theme="0"/>
              </font>
              <fill>
                <patternFill>
                  <fgColor auto="1"/>
                  <bgColor theme="0" tint="-0.499984740745262"/>
                </patternFill>
              </fill>
            </x14:dxf>
          </x14:cfRule>
          <x14:cfRule type="cellIs" priority="10" stopIfTrue="1" operator="equal" id="{66579C24-B171-A746-827E-DC352DCB5B65}">
            <xm:f>Control!$G$6</xm:f>
            <x14:dxf>
              <font>
                <color theme="1"/>
              </font>
              <fill>
                <patternFill>
                  <fgColor auto="1"/>
                  <bgColor rgb="FFFD97FF"/>
                </patternFill>
              </fill>
            </x14:dxf>
          </x14:cfRule>
          <x14:cfRule type="cellIs" priority="11" stopIfTrue="1" operator="equal" id="{512836A1-FD4E-114B-B0CC-3AFF091E0018}">
            <xm:f>Control!$G$5</xm:f>
            <x14:dxf>
              <font>
                <color theme="1"/>
              </font>
              <fill>
                <patternFill>
                  <fgColor auto="1"/>
                  <bgColor rgb="FF00B050"/>
                </patternFill>
              </fill>
            </x14:dxf>
          </x14:cfRule>
          <x14:cfRule type="cellIs" priority="12" operator="equal" id="{B2986B1B-417C-4643-B353-A2E8F751418D}">
            <xm:f>Control!$G$4</xm:f>
            <x14:dxf>
              <font>
                <color theme="1"/>
              </font>
              <fill>
                <patternFill>
                  <fgColor auto="1"/>
                  <bgColor rgb="FFFF0000"/>
                </patternFill>
              </fill>
            </x14:dxf>
          </x14:cfRule>
          <x14:cfRule type="cellIs" priority="13" operator="equal" id="{ACD64219-E6E9-4145-910B-5BC15966F00C}">
            <xm:f>Control!$G$7</xm:f>
            <x14:dxf>
              <font>
                <color theme="1"/>
              </font>
              <fill>
                <patternFill>
                  <fgColor auto="1"/>
                  <bgColor theme="7" tint="0.39994506668294322"/>
                </patternFill>
              </fill>
            </x14:dxf>
          </x14:cfRule>
          <x14:cfRule type="cellIs" priority="14" operator="equal" id="{18B422B6-EA6A-2648-AD6C-F31A75820CCF}">
            <xm:f>Control!$G$2</xm:f>
            <x14:dxf>
              <font>
                <color theme="0"/>
              </font>
              <fill>
                <patternFill>
                  <fgColor auto="1"/>
                  <bgColor rgb="FF0070C0"/>
                </patternFill>
              </fill>
            </x14:dxf>
          </x14:cfRule>
          <x14:cfRule type="cellIs" priority="15" operator="equal" id="{4A338B9B-53D2-FE44-B0C9-A8F07BA28CD4}">
            <xm:f>Control!$G$8</xm:f>
            <x14:dxf>
              <font>
                <color theme="0"/>
              </font>
              <fill>
                <patternFill>
                  <fgColor auto="1"/>
                  <bgColor theme="7" tint="-0.499984740745262"/>
                </patternFill>
              </fill>
            </x14:dxf>
          </x14:cfRule>
          <x14:cfRule type="cellIs" priority="16" operator="equal" id="{5D1BFC19-955B-E646-A00D-C109F218EF88}">
            <xm:f>Control!$G$9</xm:f>
            <x14:dxf>
              <font>
                <color theme="0"/>
              </font>
              <fill>
                <patternFill>
                  <fgColor auto="1"/>
                  <bgColor rgb="FF7030A0"/>
                </patternFill>
              </fill>
            </x14:dxf>
          </x14:cfRule>
          <xm:sqref>B2:B63</xm:sqref>
        </x14:conditionalFormatting>
        <x14:conditionalFormatting xmlns:xm="http://schemas.microsoft.com/office/excel/2006/main">
          <x14:cfRule type="dataBar" id="{418F95AB-1EDE-0049-A10B-3343790892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D2:D63</xm:sqref>
        </x14:conditionalFormatting>
        <x14:conditionalFormatting xmlns:xm="http://schemas.microsoft.com/office/excel/2006/main">
          <x14:cfRule type="cellIs" priority="1" stopIfTrue="1" operator="equal" id="{80E8AB75-A4B5-5E46-8FCD-BE2C161E32EE}">
            <xm:f>Control!$G$3</xm:f>
            <x14:dxf>
              <font>
                <color theme="0"/>
              </font>
              <fill>
                <patternFill>
                  <fgColor auto="1"/>
                  <bgColor theme="0" tint="-0.499984740745262"/>
                </patternFill>
              </fill>
            </x14:dxf>
          </x14:cfRule>
          <x14:cfRule type="cellIs" priority="2" operator="equal" id="{526A3568-2AD5-B749-A489-D72BA3DDF166}">
            <xm:f>Control!$G$9</xm:f>
            <x14:dxf>
              <font>
                <color theme="0"/>
              </font>
              <fill>
                <patternFill>
                  <fgColor auto="1"/>
                  <bgColor rgb="FF7030A0"/>
                </patternFill>
              </fill>
            </x14:dxf>
          </x14:cfRule>
          <x14:cfRule type="cellIs" priority="3" operator="equal" id="{E5D77C11-9FD8-5D43-866D-77ED93333B7C}">
            <xm:f>Control!$G$8</xm:f>
            <x14:dxf>
              <font>
                <color theme="0"/>
              </font>
              <fill>
                <patternFill>
                  <fgColor auto="1"/>
                  <bgColor theme="7" tint="-0.499984740745262"/>
                </patternFill>
              </fill>
            </x14:dxf>
          </x14:cfRule>
          <x14:cfRule type="cellIs" priority="4" operator="equal" id="{A3BB9AD9-F45F-784A-8E4A-1761F398592E}">
            <xm:f>Control!$G$2</xm:f>
            <x14:dxf>
              <font>
                <color theme="0"/>
              </font>
              <fill>
                <patternFill>
                  <fgColor auto="1"/>
                  <bgColor rgb="FF0070C0"/>
                </patternFill>
              </fill>
            </x14:dxf>
          </x14:cfRule>
          <x14:cfRule type="cellIs" priority="5" operator="equal" id="{9ED189E7-2157-3E40-A813-017FCFBA3C3C}">
            <xm:f>Control!$G$7</xm:f>
            <x14:dxf>
              <font>
                <color theme="1"/>
              </font>
              <fill>
                <patternFill>
                  <fgColor auto="1"/>
                  <bgColor theme="7" tint="0.39994506668294322"/>
                </patternFill>
              </fill>
            </x14:dxf>
          </x14:cfRule>
          <x14:cfRule type="cellIs" priority="6" operator="equal" id="{2DD930EA-5EF3-8644-BEAC-D5565857B116}">
            <xm:f>Control!$G$4</xm:f>
            <x14:dxf>
              <font>
                <color theme="1"/>
              </font>
              <fill>
                <patternFill>
                  <fgColor auto="1"/>
                  <bgColor rgb="FFFF0000"/>
                </patternFill>
              </fill>
            </x14:dxf>
          </x14:cfRule>
          <x14:cfRule type="cellIs" priority="7" operator="equal" id="{D6201099-B17C-9C48-8EC3-B562F17F315C}">
            <xm:f>Control!$G$5</xm:f>
            <x14:dxf>
              <font>
                <color theme="1"/>
              </font>
              <fill>
                <patternFill>
                  <fgColor auto="1"/>
                  <bgColor rgb="FF00B050"/>
                </patternFill>
              </fill>
            </x14:dxf>
          </x14:cfRule>
          <x14:cfRule type="cellIs" priority="8" operator="equal" id="{20E7E83E-9B42-4743-AC83-C3BF089361A6}">
            <xm:f>Control!$G$6</xm:f>
            <x14:dxf>
              <font>
                <color theme="1"/>
              </font>
              <fill>
                <patternFill>
                  <fgColor auto="1"/>
                  <bgColor rgb="FFFD97FF"/>
                </patternFill>
              </fill>
            </x14:dxf>
          </x14:cfRule>
          <xm:sqref>F4:F15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97528AA-4429-534C-A23A-81CD25FE6D59}">
          <x14:formula1>
            <xm:f>Control!$G$2:$G$9</xm:f>
          </x14:formula1>
          <xm:sqref>B2:B63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B35D7-C2D3-E543-BA58-064219EE0EAF}">
  <dimension ref="F1:K20"/>
  <sheetViews>
    <sheetView tabSelected="1" workbookViewId="0">
      <selection activeCell="F3" sqref="F3"/>
    </sheetView>
  </sheetViews>
  <sheetFormatPr baseColWidth="10" defaultRowHeight="15" x14ac:dyDescent="0.2"/>
  <cols>
    <col min="7" max="7" width="14.6640625" customWidth="1"/>
  </cols>
  <sheetData>
    <row r="1" spans="6:7" x14ac:dyDescent="0.2">
      <c r="F1" s="19" t="s">
        <v>10</v>
      </c>
      <c r="G1" s="19"/>
    </row>
    <row r="2" spans="6:7" x14ac:dyDescent="0.2">
      <c r="F2" s="1"/>
      <c r="G2" t="s">
        <v>5</v>
      </c>
    </row>
    <row r="3" spans="6:7" x14ac:dyDescent="0.2">
      <c r="F3" s="16"/>
      <c r="G3" t="s">
        <v>75</v>
      </c>
    </row>
    <row r="4" spans="6:7" x14ac:dyDescent="0.2">
      <c r="F4" s="2"/>
      <c r="G4" t="s">
        <v>4</v>
      </c>
    </row>
    <row r="5" spans="6:7" x14ac:dyDescent="0.2">
      <c r="F5" s="3"/>
      <c r="G5" t="s">
        <v>6</v>
      </c>
    </row>
    <row r="6" spans="6:7" x14ac:dyDescent="0.2">
      <c r="F6" s="10"/>
      <c r="G6" t="s">
        <v>13</v>
      </c>
    </row>
    <row r="7" spans="6:7" x14ac:dyDescent="0.2">
      <c r="F7" s="4"/>
      <c r="G7" t="s">
        <v>7</v>
      </c>
    </row>
    <row r="8" spans="6:7" x14ac:dyDescent="0.2">
      <c r="F8" s="6"/>
      <c r="G8" t="s">
        <v>8</v>
      </c>
    </row>
    <row r="9" spans="6:7" x14ac:dyDescent="0.2">
      <c r="F9" s="5"/>
      <c r="G9" t="s">
        <v>9</v>
      </c>
    </row>
    <row r="20" spans="11:11" x14ac:dyDescent="0.2">
      <c r="K20" t="s">
        <v>14</v>
      </c>
    </row>
  </sheetData>
  <mergeCells count="1"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CDD6E-D6E1-C848-B348-3B681A231610}">
  <dimension ref="A1:G97"/>
  <sheetViews>
    <sheetView workbookViewId="0">
      <selection activeCell="F4" sqref="F4"/>
    </sheetView>
  </sheetViews>
  <sheetFormatPr baseColWidth="10" defaultRowHeight="15" x14ac:dyDescent="0.2"/>
  <cols>
    <col min="2" max="2" width="13.5" bestFit="1" customWidth="1"/>
    <col min="3" max="3" width="25.6640625" customWidth="1"/>
    <col min="5" max="5" width="7.1640625" customWidth="1"/>
    <col min="6" max="6" width="12.5" bestFit="1" customWidth="1"/>
    <col min="7" max="7" width="10" customWidth="1"/>
  </cols>
  <sheetData>
    <row r="1" spans="1:7" x14ac:dyDescent="0.2">
      <c r="A1" t="s">
        <v>1</v>
      </c>
      <c r="B1" s="8" t="s">
        <v>2</v>
      </c>
      <c r="C1" t="s">
        <v>3</v>
      </c>
      <c r="D1" s="8" t="s">
        <v>0</v>
      </c>
    </row>
    <row r="2" spans="1:7" x14ac:dyDescent="0.2">
      <c r="A2" s="15">
        <v>44958</v>
      </c>
      <c r="B2" s="11" t="s">
        <v>6</v>
      </c>
      <c r="C2" t="s">
        <v>23</v>
      </c>
      <c r="D2" s="8">
        <v>1.5</v>
      </c>
    </row>
    <row r="3" spans="1:7" x14ac:dyDescent="0.2">
      <c r="A3" s="15">
        <v>44958</v>
      </c>
      <c r="B3" s="11" t="s">
        <v>6</v>
      </c>
      <c r="C3" t="s">
        <v>25</v>
      </c>
      <c r="D3" s="8">
        <v>1.1499999999999999</v>
      </c>
    </row>
    <row r="4" spans="1:7" x14ac:dyDescent="0.2">
      <c r="A4" s="15">
        <v>44958</v>
      </c>
      <c r="B4" s="11" t="s">
        <v>6</v>
      </c>
      <c r="C4" t="s">
        <v>212</v>
      </c>
      <c r="D4" s="8">
        <v>2.8</v>
      </c>
    </row>
    <row r="5" spans="1:7" x14ac:dyDescent="0.2">
      <c r="A5" s="15">
        <v>44958</v>
      </c>
      <c r="B5" s="11" t="s">
        <v>6</v>
      </c>
      <c r="C5" t="s">
        <v>17</v>
      </c>
      <c r="D5" s="8">
        <v>-2.0499999999999998</v>
      </c>
      <c r="F5" s="9" t="s">
        <v>2</v>
      </c>
      <c r="G5" t="s">
        <v>11</v>
      </c>
    </row>
    <row r="6" spans="1:7" x14ac:dyDescent="0.2">
      <c r="A6" s="15">
        <v>44958</v>
      </c>
      <c r="B6" s="11" t="s">
        <v>6</v>
      </c>
      <c r="C6" t="s">
        <v>213</v>
      </c>
      <c r="D6" s="8">
        <v>1.9</v>
      </c>
      <c r="F6" t="s">
        <v>5</v>
      </c>
      <c r="G6" s="7">
        <v>80.040000000000006</v>
      </c>
    </row>
    <row r="7" spans="1:7" x14ac:dyDescent="0.2">
      <c r="A7" s="15">
        <v>44958</v>
      </c>
      <c r="B7" s="11" t="s">
        <v>6</v>
      </c>
      <c r="C7" t="s">
        <v>214</v>
      </c>
      <c r="D7" s="8">
        <v>2.19</v>
      </c>
      <c r="F7" t="s">
        <v>4</v>
      </c>
      <c r="G7" s="7">
        <v>19.310000000000002</v>
      </c>
    </row>
    <row r="8" spans="1:7" x14ac:dyDescent="0.2">
      <c r="A8" s="15">
        <v>44958</v>
      </c>
      <c r="B8" s="11" t="s">
        <v>4</v>
      </c>
      <c r="C8" t="s">
        <v>30</v>
      </c>
      <c r="D8" s="8">
        <v>1.79</v>
      </c>
      <c r="F8" t="s">
        <v>6</v>
      </c>
      <c r="G8" s="7">
        <v>586.90999999999985</v>
      </c>
    </row>
    <row r="9" spans="1:7" x14ac:dyDescent="0.2">
      <c r="A9" s="15">
        <v>44959</v>
      </c>
      <c r="B9" s="11" t="s">
        <v>13</v>
      </c>
      <c r="C9" t="s">
        <v>215</v>
      </c>
      <c r="D9" s="8">
        <v>9</v>
      </c>
      <c r="F9" t="s">
        <v>13</v>
      </c>
      <c r="G9" s="7">
        <v>131</v>
      </c>
    </row>
    <row r="10" spans="1:7" x14ac:dyDescent="0.2">
      <c r="A10" s="15">
        <v>44960</v>
      </c>
      <c r="B10" s="11" t="s">
        <v>6</v>
      </c>
      <c r="C10" t="s">
        <v>177</v>
      </c>
      <c r="D10" s="8">
        <v>2.5</v>
      </c>
      <c r="F10" t="s">
        <v>7</v>
      </c>
      <c r="G10" s="7">
        <v>-952.59</v>
      </c>
    </row>
    <row r="11" spans="1:7" x14ac:dyDescent="0.2">
      <c r="A11" s="15">
        <v>44960</v>
      </c>
      <c r="B11" s="11" t="s">
        <v>6</v>
      </c>
      <c r="C11" t="s">
        <v>216</v>
      </c>
      <c r="D11" s="8">
        <v>1.95</v>
      </c>
      <c r="F11" t="s">
        <v>8</v>
      </c>
      <c r="G11" s="7">
        <v>762</v>
      </c>
    </row>
    <row r="12" spans="1:7" x14ac:dyDescent="0.2">
      <c r="A12" s="15">
        <v>44960</v>
      </c>
      <c r="B12" s="11" t="s">
        <v>6</v>
      </c>
      <c r="C12" t="s">
        <v>217</v>
      </c>
      <c r="D12" s="8">
        <v>1.95</v>
      </c>
      <c r="F12" t="s">
        <v>9</v>
      </c>
      <c r="G12" s="7">
        <v>93.15</v>
      </c>
    </row>
    <row r="13" spans="1:7" x14ac:dyDescent="0.2">
      <c r="A13" s="15">
        <v>44960</v>
      </c>
      <c r="B13" s="11" t="s">
        <v>5</v>
      </c>
      <c r="C13" t="s">
        <v>218</v>
      </c>
      <c r="D13" s="8">
        <v>5.5</v>
      </c>
      <c r="F13" t="s">
        <v>12</v>
      </c>
      <c r="G13" s="7">
        <v>719.81999999999982</v>
      </c>
    </row>
    <row r="14" spans="1:7" x14ac:dyDescent="0.2">
      <c r="A14" s="15">
        <v>44960</v>
      </c>
      <c r="B14" s="11" t="s">
        <v>5</v>
      </c>
      <c r="C14" t="s">
        <v>219</v>
      </c>
      <c r="D14" s="8">
        <v>6.5</v>
      </c>
    </row>
    <row r="15" spans="1:7" x14ac:dyDescent="0.2">
      <c r="A15" s="15">
        <v>44960</v>
      </c>
      <c r="B15" s="11" t="s">
        <v>5</v>
      </c>
      <c r="C15" t="s">
        <v>220</v>
      </c>
      <c r="D15" s="8">
        <v>7.99</v>
      </c>
    </row>
    <row r="16" spans="1:7" x14ac:dyDescent="0.2">
      <c r="A16" s="15">
        <v>44960</v>
      </c>
      <c r="B16" s="11" t="s">
        <v>6</v>
      </c>
      <c r="C16" t="s">
        <v>221</v>
      </c>
      <c r="D16" s="8">
        <v>1.75</v>
      </c>
    </row>
    <row r="17" spans="1:4" x14ac:dyDescent="0.2">
      <c r="A17" s="15">
        <v>44961</v>
      </c>
      <c r="B17" s="11" t="s">
        <v>6</v>
      </c>
      <c r="C17" t="s">
        <v>222</v>
      </c>
      <c r="D17" s="8">
        <v>4.05</v>
      </c>
    </row>
    <row r="18" spans="1:4" x14ac:dyDescent="0.2">
      <c r="A18" s="15">
        <v>44961</v>
      </c>
      <c r="B18" s="11" t="s">
        <v>6</v>
      </c>
      <c r="C18" t="s">
        <v>223</v>
      </c>
      <c r="D18" s="8">
        <v>2.78</v>
      </c>
    </row>
    <row r="19" spans="1:4" x14ac:dyDescent="0.2">
      <c r="A19" s="15">
        <v>44961</v>
      </c>
      <c r="B19" s="11" t="s">
        <v>6</v>
      </c>
      <c r="C19" t="s">
        <v>224</v>
      </c>
      <c r="D19" s="8">
        <v>3.5</v>
      </c>
    </row>
    <row r="20" spans="1:4" x14ac:dyDescent="0.2">
      <c r="A20" s="15">
        <v>44961</v>
      </c>
      <c r="B20" s="11" t="s">
        <v>6</v>
      </c>
      <c r="C20" t="s">
        <v>225</v>
      </c>
      <c r="D20" s="8">
        <v>4.25</v>
      </c>
    </row>
    <row r="21" spans="1:4" x14ac:dyDescent="0.2">
      <c r="A21" s="15">
        <v>44961</v>
      </c>
      <c r="B21" s="11" t="s">
        <v>6</v>
      </c>
      <c r="C21" t="s">
        <v>876</v>
      </c>
      <c r="D21" s="8">
        <v>3.19</v>
      </c>
    </row>
    <row r="22" spans="1:4" x14ac:dyDescent="0.2">
      <c r="A22" s="15">
        <v>44961</v>
      </c>
      <c r="B22" s="11" t="s">
        <v>6</v>
      </c>
      <c r="C22" t="s">
        <v>226</v>
      </c>
      <c r="D22" s="8">
        <v>1.99</v>
      </c>
    </row>
    <row r="23" spans="1:4" x14ac:dyDescent="0.2">
      <c r="A23" s="15">
        <v>44961</v>
      </c>
      <c r="B23" s="11" t="s">
        <v>6</v>
      </c>
      <c r="C23" t="s">
        <v>227</v>
      </c>
      <c r="D23" s="8">
        <v>11.79</v>
      </c>
    </row>
    <row r="24" spans="1:4" x14ac:dyDescent="0.2">
      <c r="A24" s="15">
        <v>44961</v>
      </c>
      <c r="B24" s="11" t="s">
        <v>6</v>
      </c>
      <c r="C24" t="s">
        <v>228</v>
      </c>
      <c r="D24" s="8">
        <v>30.56</v>
      </c>
    </row>
    <row r="25" spans="1:4" x14ac:dyDescent="0.2">
      <c r="A25" s="15">
        <v>44963</v>
      </c>
      <c r="B25" s="11" t="s">
        <v>6</v>
      </c>
      <c r="C25" t="s">
        <v>229</v>
      </c>
      <c r="D25" s="8">
        <v>3.2</v>
      </c>
    </row>
    <row r="26" spans="1:4" x14ac:dyDescent="0.2">
      <c r="A26" s="15">
        <v>44964</v>
      </c>
      <c r="B26" s="11" t="s">
        <v>6</v>
      </c>
      <c r="C26" t="s">
        <v>189</v>
      </c>
      <c r="D26" s="8">
        <v>1.3</v>
      </c>
    </row>
    <row r="27" spans="1:4" x14ac:dyDescent="0.2">
      <c r="A27" s="15">
        <v>44964</v>
      </c>
      <c r="B27" s="11" t="s">
        <v>6</v>
      </c>
      <c r="C27" t="s">
        <v>230</v>
      </c>
      <c r="D27" s="8">
        <v>1.39</v>
      </c>
    </row>
    <row r="28" spans="1:4" x14ac:dyDescent="0.2">
      <c r="A28" s="15">
        <v>44964</v>
      </c>
      <c r="B28" s="11" t="s">
        <v>6</v>
      </c>
      <c r="C28" t="s">
        <v>231</v>
      </c>
      <c r="D28" s="8">
        <v>1.39</v>
      </c>
    </row>
    <row r="29" spans="1:4" x14ac:dyDescent="0.2">
      <c r="A29" s="15">
        <v>44964</v>
      </c>
      <c r="B29" s="11" t="s">
        <v>6</v>
      </c>
      <c r="C29" t="s">
        <v>232</v>
      </c>
      <c r="D29" s="8">
        <v>0.45</v>
      </c>
    </row>
    <row r="30" spans="1:4" x14ac:dyDescent="0.2">
      <c r="A30" s="15">
        <v>44964</v>
      </c>
      <c r="B30" s="11" t="s">
        <v>6</v>
      </c>
      <c r="C30" t="s">
        <v>233</v>
      </c>
      <c r="D30" s="8">
        <v>0.72</v>
      </c>
    </row>
    <row r="31" spans="1:4" x14ac:dyDescent="0.2">
      <c r="A31" s="15">
        <v>44964</v>
      </c>
      <c r="B31" s="11" t="s">
        <v>6</v>
      </c>
      <c r="C31" t="s">
        <v>234</v>
      </c>
      <c r="D31" s="8">
        <v>5.49</v>
      </c>
    </row>
    <row r="32" spans="1:4" x14ac:dyDescent="0.2">
      <c r="A32" s="15">
        <v>44964</v>
      </c>
      <c r="B32" s="11" t="s">
        <v>6</v>
      </c>
      <c r="C32" t="s">
        <v>82</v>
      </c>
      <c r="D32" s="8">
        <v>1.45</v>
      </c>
    </row>
    <row r="33" spans="1:4" x14ac:dyDescent="0.2">
      <c r="A33" s="15">
        <v>44964</v>
      </c>
      <c r="B33" s="11" t="s">
        <v>6</v>
      </c>
      <c r="C33" t="s">
        <v>101</v>
      </c>
      <c r="D33" s="8">
        <v>0.95</v>
      </c>
    </row>
    <row r="34" spans="1:4" x14ac:dyDescent="0.2">
      <c r="A34" s="15">
        <v>44964</v>
      </c>
      <c r="B34" s="11" t="s">
        <v>6</v>
      </c>
      <c r="C34" t="s">
        <v>235</v>
      </c>
      <c r="D34" s="8">
        <v>41.3</v>
      </c>
    </row>
    <row r="35" spans="1:4" x14ac:dyDescent="0.2">
      <c r="A35" s="15">
        <v>44964</v>
      </c>
      <c r="B35" s="11" t="s">
        <v>7</v>
      </c>
      <c r="C35" t="s">
        <v>236</v>
      </c>
      <c r="D35" s="8">
        <v>9.99</v>
      </c>
    </row>
    <row r="36" spans="1:4" x14ac:dyDescent="0.2">
      <c r="A36" s="15">
        <v>44964</v>
      </c>
      <c r="B36" s="11" t="s">
        <v>13</v>
      </c>
      <c r="C36" t="s">
        <v>237</v>
      </c>
      <c r="D36" s="8">
        <v>100</v>
      </c>
    </row>
    <row r="37" spans="1:4" x14ac:dyDescent="0.2">
      <c r="A37" s="15">
        <v>44964</v>
      </c>
      <c r="B37" s="11" t="s">
        <v>6</v>
      </c>
      <c r="C37" t="s">
        <v>238</v>
      </c>
      <c r="D37" s="8">
        <v>20</v>
      </c>
    </row>
    <row r="38" spans="1:4" x14ac:dyDescent="0.2">
      <c r="A38" s="15">
        <v>44964</v>
      </c>
      <c r="B38" s="11" t="s">
        <v>7</v>
      </c>
      <c r="C38" t="s">
        <v>239</v>
      </c>
      <c r="D38" s="8">
        <v>40.39</v>
      </c>
    </row>
    <row r="39" spans="1:4" x14ac:dyDescent="0.2">
      <c r="A39" s="15">
        <v>44965</v>
      </c>
      <c r="B39" s="11" t="s">
        <v>9</v>
      </c>
      <c r="C39" t="s">
        <v>125</v>
      </c>
      <c r="D39" s="8">
        <v>6.14</v>
      </c>
    </row>
    <row r="40" spans="1:4" x14ac:dyDescent="0.2">
      <c r="A40" s="15">
        <v>44965</v>
      </c>
      <c r="B40" s="11" t="s">
        <v>5</v>
      </c>
      <c r="C40" t="s">
        <v>240</v>
      </c>
      <c r="D40" s="8">
        <v>15</v>
      </c>
    </row>
    <row r="41" spans="1:4" x14ac:dyDescent="0.2">
      <c r="A41" s="15">
        <v>44965</v>
      </c>
      <c r="B41" s="11" t="s">
        <v>7</v>
      </c>
      <c r="C41" t="s">
        <v>37</v>
      </c>
      <c r="D41" s="8">
        <v>2</v>
      </c>
    </row>
    <row r="42" spans="1:4" x14ac:dyDescent="0.2">
      <c r="A42" s="15">
        <v>44966</v>
      </c>
      <c r="B42" s="11" t="s">
        <v>5</v>
      </c>
      <c r="C42" t="s">
        <v>241</v>
      </c>
      <c r="D42" s="8">
        <v>27.15</v>
      </c>
    </row>
    <row r="43" spans="1:4" x14ac:dyDescent="0.2">
      <c r="A43" s="15">
        <v>44966</v>
      </c>
      <c r="B43" s="11" t="s">
        <v>9</v>
      </c>
      <c r="C43" t="s">
        <v>242</v>
      </c>
      <c r="D43" s="8">
        <v>79.14</v>
      </c>
    </row>
    <row r="44" spans="1:4" x14ac:dyDescent="0.2">
      <c r="A44" s="15">
        <v>44966</v>
      </c>
      <c r="B44" s="11" t="s">
        <v>4</v>
      </c>
      <c r="C44" t="s">
        <v>243</v>
      </c>
      <c r="D44" s="8">
        <v>3.75</v>
      </c>
    </row>
    <row r="45" spans="1:4" x14ac:dyDescent="0.2">
      <c r="A45" s="15">
        <v>44966</v>
      </c>
      <c r="B45" s="11" t="s">
        <v>4</v>
      </c>
      <c r="C45" t="s">
        <v>194</v>
      </c>
      <c r="D45" s="8">
        <v>7.19</v>
      </c>
    </row>
    <row r="46" spans="1:4" x14ac:dyDescent="0.2">
      <c r="A46" s="15">
        <v>44967</v>
      </c>
      <c r="B46" s="11" t="s">
        <v>6</v>
      </c>
      <c r="C46" t="s">
        <v>244</v>
      </c>
      <c r="D46" s="8">
        <v>16.5</v>
      </c>
    </row>
    <row r="47" spans="1:4" x14ac:dyDescent="0.2">
      <c r="A47" s="15">
        <v>44967</v>
      </c>
      <c r="B47" s="11" t="s">
        <v>6</v>
      </c>
      <c r="C47" t="s">
        <v>245</v>
      </c>
      <c r="D47" s="8">
        <v>34.07</v>
      </c>
    </row>
    <row r="48" spans="1:4" x14ac:dyDescent="0.2">
      <c r="A48" s="15">
        <v>44967</v>
      </c>
      <c r="B48" s="11" t="s">
        <v>9</v>
      </c>
      <c r="C48" t="s">
        <v>246</v>
      </c>
      <c r="D48" s="8">
        <v>3</v>
      </c>
    </row>
    <row r="49" spans="1:4" x14ac:dyDescent="0.2">
      <c r="A49" s="15">
        <v>44968</v>
      </c>
      <c r="B49" s="11" t="s">
        <v>6</v>
      </c>
      <c r="C49" t="s">
        <v>247</v>
      </c>
      <c r="D49" s="8">
        <v>41.4</v>
      </c>
    </row>
    <row r="50" spans="1:4" x14ac:dyDescent="0.2">
      <c r="A50" s="15">
        <v>44970</v>
      </c>
      <c r="B50" s="11" t="s">
        <v>6</v>
      </c>
      <c r="C50" t="s">
        <v>31</v>
      </c>
      <c r="D50" s="8">
        <v>1.99</v>
      </c>
    </row>
    <row r="51" spans="1:4" x14ac:dyDescent="0.2">
      <c r="A51" s="15">
        <v>44970</v>
      </c>
      <c r="B51" s="11" t="s">
        <v>6</v>
      </c>
      <c r="C51" t="s">
        <v>248</v>
      </c>
      <c r="D51" s="8">
        <v>5.49</v>
      </c>
    </row>
    <row r="52" spans="1:4" x14ac:dyDescent="0.2">
      <c r="A52" s="15">
        <v>44970</v>
      </c>
      <c r="B52" s="11" t="s">
        <v>6</v>
      </c>
      <c r="C52" t="s">
        <v>136</v>
      </c>
      <c r="D52" s="8">
        <v>0.75</v>
      </c>
    </row>
    <row r="53" spans="1:4" x14ac:dyDescent="0.2">
      <c r="A53" s="15">
        <v>44970</v>
      </c>
      <c r="B53" s="11" t="s">
        <v>6</v>
      </c>
      <c r="C53" t="s">
        <v>24</v>
      </c>
      <c r="D53" s="8">
        <v>1.79</v>
      </c>
    </row>
    <row r="54" spans="1:4" x14ac:dyDescent="0.2">
      <c r="A54" s="15">
        <v>44970</v>
      </c>
      <c r="B54" s="11" t="s">
        <v>6</v>
      </c>
      <c r="C54" t="s">
        <v>249</v>
      </c>
      <c r="D54" s="8">
        <v>6.19</v>
      </c>
    </row>
    <row r="55" spans="1:4" x14ac:dyDescent="0.2">
      <c r="A55" s="15">
        <v>44970</v>
      </c>
      <c r="B55" s="11" t="s">
        <v>6</v>
      </c>
      <c r="C55" t="s">
        <v>250</v>
      </c>
      <c r="D55" s="8">
        <v>3.09</v>
      </c>
    </row>
    <row r="56" spans="1:4" x14ac:dyDescent="0.2">
      <c r="A56" s="15">
        <v>44970</v>
      </c>
      <c r="B56" s="11" t="s">
        <v>13</v>
      </c>
      <c r="C56" t="s">
        <v>251</v>
      </c>
      <c r="D56" s="8">
        <v>8</v>
      </c>
    </row>
    <row r="57" spans="1:4" x14ac:dyDescent="0.2">
      <c r="A57" s="15">
        <v>44970</v>
      </c>
      <c r="B57" s="11" t="s">
        <v>8</v>
      </c>
      <c r="C57" t="s">
        <v>252</v>
      </c>
      <c r="D57" s="8">
        <v>312</v>
      </c>
    </row>
    <row r="58" spans="1:4" x14ac:dyDescent="0.2">
      <c r="A58" s="15">
        <v>44971</v>
      </c>
      <c r="B58" s="11" t="s">
        <v>6</v>
      </c>
      <c r="C58" t="s">
        <v>162</v>
      </c>
      <c r="D58" s="8">
        <v>36.4</v>
      </c>
    </row>
    <row r="59" spans="1:4" x14ac:dyDescent="0.2">
      <c r="A59" s="15">
        <v>44971</v>
      </c>
      <c r="B59" s="11" t="s">
        <v>8</v>
      </c>
      <c r="C59" t="s">
        <v>53</v>
      </c>
      <c r="D59" s="8">
        <v>450</v>
      </c>
    </row>
    <row r="60" spans="1:4" x14ac:dyDescent="0.2">
      <c r="A60" s="15">
        <v>44972</v>
      </c>
      <c r="B60" s="11" t="s">
        <v>6</v>
      </c>
      <c r="C60" t="s">
        <v>253</v>
      </c>
      <c r="D60" s="8">
        <v>7</v>
      </c>
    </row>
    <row r="61" spans="1:4" x14ac:dyDescent="0.2">
      <c r="A61" s="15">
        <v>44973</v>
      </c>
      <c r="B61" s="11" t="s">
        <v>6</v>
      </c>
      <c r="C61" t="s">
        <v>39</v>
      </c>
      <c r="D61" s="8">
        <v>8.0500000000000007</v>
      </c>
    </row>
    <row r="62" spans="1:4" x14ac:dyDescent="0.2">
      <c r="A62" s="15">
        <v>44974</v>
      </c>
      <c r="B62" s="11" t="s">
        <v>6</v>
      </c>
      <c r="C62" t="s">
        <v>44</v>
      </c>
      <c r="D62" s="8">
        <v>3.99</v>
      </c>
    </row>
    <row r="63" spans="1:4" x14ac:dyDescent="0.2">
      <c r="A63" s="15">
        <v>44974</v>
      </c>
      <c r="B63" s="11" t="s">
        <v>5</v>
      </c>
      <c r="C63" t="s">
        <v>108</v>
      </c>
      <c r="D63" s="8">
        <v>6.72</v>
      </c>
    </row>
    <row r="64" spans="1:4" x14ac:dyDescent="0.2">
      <c r="A64" s="15">
        <v>44974</v>
      </c>
      <c r="B64" s="11" t="s">
        <v>6</v>
      </c>
      <c r="C64" t="s">
        <v>33</v>
      </c>
      <c r="D64" s="8">
        <v>4.09</v>
      </c>
    </row>
    <row r="65" spans="1:4" x14ac:dyDescent="0.2">
      <c r="A65" s="15">
        <v>44974</v>
      </c>
      <c r="B65" s="11" t="s">
        <v>13</v>
      </c>
      <c r="C65" t="s">
        <v>254</v>
      </c>
      <c r="D65" s="8">
        <v>14</v>
      </c>
    </row>
    <row r="66" spans="1:4" x14ac:dyDescent="0.2">
      <c r="A66" s="15">
        <v>44974</v>
      </c>
      <c r="B66" s="11" t="s">
        <v>7</v>
      </c>
      <c r="C66" t="s">
        <v>255</v>
      </c>
      <c r="D66" s="8">
        <v>-1007.97</v>
      </c>
    </row>
    <row r="67" spans="1:4" x14ac:dyDescent="0.2">
      <c r="A67" s="15">
        <v>44975</v>
      </c>
      <c r="B67" s="11" t="s">
        <v>6</v>
      </c>
      <c r="C67" t="s">
        <v>256</v>
      </c>
      <c r="D67" s="8">
        <v>15</v>
      </c>
    </row>
    <row r="68" spans="1:4" x14ac:dyDescent="0.2">
      <c r="A68" s="15">
        <v>44975</v>
      </c>
      <c r="B68" s="11" t="s">
        <v>6</v>
      </c>
      <c r="C68" t="s">
        <v>50</v>
      </c>
      <c r="D68" s="8">
        <v>2</v>
      </c>
    </row>
    <row r="69" spans="1:4" x14ac:dyDescent="0.2">
      <c r="A69" s="15">
        <v>44975</v>
      </c>
      <c r="B69" s="11" t="s">
        <v>6</v>
      </c>
      <c r="C69" t="s">
        <v>23</v>
      </c>
      <c r="D69" s="8">
        <v>1.5</v>
      </c>
    </row>
    <row r="70" spans="1:4" x14ac:dyDescent="0.2">
      <c r="A70" s="15">
        <v>44975</v>
      </c>
      <c r="B70" s="11" t="s">
        <v>6</v>
      </c>
      <c r="C70" t="s">
        <v>109</v>
      </c>
      <c r="D70" s="8">
        <v>0.27</v>
      </c>
    </row>
    <row r="71" spans="1:4" x14ac:dyDescent="0.2">
      <c r="A71" s="15">
        <v>44975</v>
      </c>
      <c r="B71" s="11" t="s">
        <v>6</v>
      </c>
      <c r="C71" t="s">
        <v>17</v>
      </c>
      <c r="D71" s="8">
        <v>-0.37</v>
      </c>
    </row>
    <row r="72" spans="1:4" x14ac:dyDescent="0.2">
      <c r="A72" s="15">
        <v>44975</v>
      </c>
      <c r="B72" s="11" t="s">
        <v>5</v>
      </c>
      <c r="C72" t="s">
        <v>257</v>
      </c>
      <c r="D72" s="8">
        <v>7.5</v>
      </c>
    </row>
    <row r="73" spans="1:4" x14ac:dyDescent="0.2">
      <c r="A73" s="15">
        <v>44976</v>
      </c>
      <c r="B73" s="11" t="s">
        <v>6</v>
      </c>
      <c r="C73" t="s">
        <v>32</v>
      </c>
      <c r="D73" s="8">
        <v>1.5</v>
      </c>
    </row>
    <row r="74" spans="1:4" x14ac:dyDescent="0.2">
      <c r="A74" s="15">
        <v>44976</v>
      </c>
      <c r="B74" s="11" t="s">
        <v>6</v>
      </c>
      <c r="C74" t="s">
        <v>50</v>
      </c>
      <c r="D74" s="8">
        <v>2.5</v>
      </c>
    </row>
    <row r="75" spans="1:4" x14ac:dyDescent="0.2">
      <c r="A75" s="15">
        <v>44976</v>
      </c>
      <c r="B75" s="11" t="s">
        <v>6</v>
      </c>
      <c r="C75" t="s">
        <v>81</v>
      </c>
      <c r="D75" s="8">
        <v>1.1499999999999999</v>
      </c>
    </row>
    <row r="76" spans="1:4" x14ac:dyDescent="0.2">
      <c r="A76" s="15">
        <v>44976</v>
      </c>
      <c r="B76" s="11" t="s">
        <v>6</v>
      </c>
      <c r="C76" t="s">
        <v>17</v>
      </c>
      <c r="D76" s="8">
        <v>-1.75</v>
      </c>
    </row>
    <row r="77" spans="1:4" x14ac:dyDescent="0.2">
      <c r="A77" s="15">
        <v>44976</v>
      </c>
      <c r="B77" s="11" t="s">
        <v>6</v>
      </c>
      <c r="C77" t="s">
        <v>146</v>
      </c>
      <c r="D77" s="8">
        <v>9.49</v>
      </c>
    </row>
    <row r="78" spans="1:4" x14ac:dyDescent="0.2">
      <c r="A78" s="15">
        <v>44976</v>
      </c>
      <c r="B78" s="11" t="s">
        <v>6</v>
      </c>
      <c r="C78" t="s">
        <v>150</v>
      </c>
      <c r="D78" s="8">
        <v>4.99</v>
      </c>
    </row>
    <row r="79" spans="1:4" x14ac:dyDescent="0.2">
      <c r="A79" s="15">
        <v>44976</v>
      </c>
      <c r="B79" s="11" t="s">
        <v>6</v>
      </c>
      <c r="C79" t="s">
        <v>258</v>
      </c>
      <c r="D79" s="8">
        <v>1.5</v>
      </c>
    </row>
    <row r="80" spans="1:4" x14ac:dyDescent="0.2">
      <c r="A80" s="15">
        <v>44977</v>
      </c>
      <c r="B80" s="11" t="s">
        <v>4</v>
      </c>
      <c r="C80" t="s">
        <v>30</v>
      </c>
      <c r="D80" s="8">
        <v>3.39</v>
      </c>
    </row>
    <row r="81" spans="1:4" x14ac:dyDescent="0.2">
      <c r="A81" s="15">
        <v>44977</v>
      </c>
      <c r="B81" s="11" t="s">
        <v>4</v>
      </c>
      <c r="C81" t="s">
        <v>259</v>
      </c>
      <c r="D81" s="8">
        <v>3.19</v>
      </c>
    </row>
    <row r="82" spans="1:4" x14ac:dyDescent="0.2">
      <c r="A82" s="15">
        <v>44977</v>
      </c>
      <c r="B82" s="11" t="s">
        <v>6</v>
      </c>
      <c r="C82" t="s">
        <v>102</v>
      </c>
      <c r="D82" s="8">
        <v>2.4</v>
      </c>
    </row>
    <row r="83" spans="1:4" x14ac:dyDescent="0.2">
      <c r="A83" s="15">
        <v>44977</v>
      </c>
      <c r="B83" s="11" t="s">
        <v>6</v>
      </c>
      <c r="C83" t="s">
        <v>260</v>
      </c>
      <c r="D83" s="8">
        <v>0.85</v>
      </c>
    </row>
    <row r="84" spans="1:4" x14ac:dyDescent="0.2">
      <c r="A84" s="15">
        <v>44977</v>
      </c>
      <c r="B84" s="11" t="s">
        <v>6</v>
      </c>
      <c r="C84" t="s">
        <v>82</v>
      </c>
      <c r="D84" s="8">
        <v>1.45</v>
      </c>
    </row>
    <row r="85" spans="1:4" x14ac:dyDescent="0.2">
      <c r="A85" s="15">
        <v>44977</v>
      </c>
      <c r="B85" s="11" t="s">
        <v>6</v>
      </c>
      <c r="C85" t="s">
        <v>136</v>
      </c>
      <c r="D85" s="8">
        <v>0.75</v>
      </c>
    </row>
    <row r="86" spans="1:4" x14ac:dyDescent="0.2">
      <c r="A86" s="15">
        <v>44978</v>
      </c>
      <c r="B86" s="11" t="s">
        <v>6</v>
      </c>
      <c r="C86" t="s">
        <v>140</v>
      </c>
      <c r="D86" s="8">
        <v>3</v>
      </c>
    </row>
    <row r="87" spans="1:4" x14ac:dyDescent="0.2">
      <c r="A87" s="15">
        <v>44978</v>
      </c>
      <c r="B87" s="11" t="s">
        <v>7</v>
      </c>
      <c r="C87" t="s">
        <v>173</v>
      </c>
      <c r="D87" s="8">
        <v>3</v>
      </c>
    </row>
    <row r="88" spans="1:4" x14ac:dyDescent="0.2">
      <c r="A88" s="15">
        <v>44979</v>
      </c>
      <c r="B88" s="11" t="s">
        <v>9</v>
      </c>
      <c r="C88" t="s">
        <v>261</v>
      </c>
      <c r="D88" s="8">
        <v>4.87</v>
      </c>
    </row>
    <row r="89" spans="1:4" x14ac:dyDescent="0.2">
      <c r="A89" s="15">
        <v>44982</v>
      </c>
      <c r="B89" s="11" t="s">
        <v>6</v>
      </c>
      <c r="C89" t="s">
        <v>262</v>
      </c>
      <c r="D89" s="8">
        <v>41</v>
      </c>
    </row>
    <row r="90" spans="1:4" x14ac:dyDescent="0.2">
      <c r="A90" s="15">
        <v>44982</v>
      </c>
      <c r="B90" s="11" t="s">
        <v>6</v>
      </c>
      <c r="C90" t="s">
        <v>74</v>
      </c>
      <c r="D90" s="8">
        <v>100</v>
      </c>
    </row>
    <row r="91" spans="1:4" x14ac:dyDescent="0.2">
      <c r="A91" s="15">
        <v>44983</v>
      </c>
      <c r="B91" s="11" t="s">
        <v>6</v>
      </c>
      <c r="C91" t="s">
        <v>263</v>
      </c>
      <c r="D91" s="8">
        <v>4.49</v>
      </c>
    </row>
    <row r="92" spans="1:4" x14ac:dyDescent="0.2">
      <c r="A92" s="15">
        <v>44983</v>
      </c>
      <c r="B92" s="11" t="s">
        <v>6</v>
      </c>
      <c r="C92" t="s">
        <v>264</v>
      </c>
      <c r="D92" s="8">
        <v>7.99</v>
      </c>
    </row>
    <row r="93" spans="1:4" x14ac:dyDescent="0.2">
      <c r="A93" s="15">
        <v>44983</v>
      </c>
      <c r="B93" s="11" t="s">
        <v>6</v>
      </c>
      <c r="C93" t="s">
        <v>265</v>
      </c>
      <c r="D93" s="8">
        <v>23.91</v>
      </c>
    </row>
    <row r="94" spans="1:4" x14ac:dyDescent="0.2">
      <c r="A94" s="15">
        <v>44984</v>
      </c>
      <c r="B94" s="11" t="s">
        <v>6</v>
      </c>
      <c r="C94" t="s">
        <v>266</v>
      </c>
      <c r="D94" s="8">
        <v>9.57</v>
      </c>
    </row>
    <row r="95" spans="1:4" x14ac:dyDescent="0.2">
      <c r="A95" s="15">
        <v>44985</v>
      </c>
      <c r="B95" s="11" t="s">
        <v>6</v>
      </c>
      <c r="C95" t="s">
        <v>267</v>
      </c>
      <c r="D95" s="8">
        <v>27.53</v>
      </c>
    </row>
    <row r="96" spans="1:4" x14ac:dyDescent="0.2">
      <c r="A96" s="15">
        <v>44985</v>
      </c>
      <c r="B96" s="11" t="s">
        <v>5</v>
      </c>
      <c r="C96" t="s">
        <v>268</v>
      </c>
      <c r="D96" s="8">
        <v>3.68</v>
      </c>
    </row>
    <row r="97" spans="1:4" x14ac:dyDescent="0.2">
      <c r="A97" s="17"/>
      <c r="D97" s="7">
        <f>SUBTOTAL(109,February[Cost])</f>
        <v>719.81999999999994</v>
      </c>
    </row>
  </sheetData>
  <conditionalFormatting sqref="D2:D96">
    <cfRule type="dataBar" priority="424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{48FBA703-BC1F-7147-95FE-F3D1D5B7F0DD}</x14:id>
        </ext>
      </extLst>
    </cfRule>
  </conditionalFormatting>
  <pageMargins left="0.7" right="0.7" top="0.75" bottom="0.75" header="0.3" footer="0.3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stopIfTrue="1" operator="equal" id="{DEC9D877-7ABE-3543-8D77-9773838119DF}">
            <xm:f>Control!$G$3</xm:f>
            <x14:dxf>
              <font>
                <color theme="0"/>
              </font>
              <fill>
                <patternFill>
                  <fgColor auto="1"/>
                  <bgColor theme="0" tint="-0.499984740745262"/>
                </patternFill>
              </fill>
            </x14:dxf>
          </x14:cfRule>
          <x14:cfRule type="cellIs" priority="2" stopIfTrue="1" operator="equal" id="{AA609980-FFED-244D-938D-C4614A19744D}">
            <xm:f>Control!$G$6</xm:f>
            <x14:dxf>
              <font>
                <color theme="1"/>
              </font>
              <fill>
                <patternFill>
                  <fgColor auto="1"/>
                  <bgColor rgb="FFFD97FF"/>
                </patternFill>
              </fill>
            </x14:dxf>
          </x14:cfRule>
          <x14:cfRule type="cellIs" priority="3" stopIfTrue="1" operator="equal" id="{7709A86D-2171-5B43-AD3C-9A067DC3B351}">
            <xm:f>Control!$G$5</xm:f>
            <x14:dxf>
              <font>
                <color theme="1"/>
              </font>
              <fill>
                <patternFill>
                  <fgColor auto="1"/>
                  <bgColor rgb="FF00B050"/>
                </patternFill>
              </fill>
            </x14:dxf>
          </x14:cfRule>
          <x14:cfRule type="cellIs" priority="4" operator="equal" id="{20E4D043-D7EF-194C-A8AE-B5C19A7EF871}">
            <xm:f>Control!$G$4</xm:f>
            <x14:dxf>
              <font>
                <color theme="1"/>
              </font>
              <fill>
                <patternFill>
                  <fgColor auto="1"/>
                  <bgColor rgb="FFFF0000"/>
                </patternFill>
              </fill>
            </x14:dxf>
          </x14:cfRule>
          <x14:cfRule type="cellIs" priority="5" operator="equal" id="{A434E675-87FF-3C4C-910B-1A075B983688}">
            <xm:f>Control!$G$7</xm:f>
            <x14:dxf>
              <font>
                <color theme="1"/>
              </font>
              <fill>
                <patternFill>
                  <fgColor auto="1"/>
                  <bgColor theme="7" tint="0.39994506668294322"/>
                </patternFill>
              </fill>
            </x14:dxf>
          </x14:cfRule>
          <x14:cfRule type="cellIs" priority="6" operator="equal" id="{5011AC95-833C-FE46-B1B5-4FF2D24EAC41}">
            <xm:f>Control!$G$2</xm:f>
            <x14:dxf>
              <font>
                <color theme="0"/>
              </font>
              <fill>
                <patternFill>
                  <fgColor auto="1"/>
                  <bgColor rgb="FF0070C0"/>
                </patternFill>
              </fill>
            </x14:dxf>
          </x14:cfRule>
          <x14:cfRule type="cellIs" priority="7" operator="equal" id="{CCA00F41-6363-3E4E-AF05-C0D40D343BDA}">
            <xm:f>Control!$G$8</xm:f>
            <x14:dxf>
              <font>
                <color theme="0"/>
              </font>
              <fill>
                <patternFill>
                  <fgColor auto="1"/>
                  <bgColor theme="7" tint="-0.499984740745262"/>
                </patternFill>
              </fill>
            </x14:dxf>
          </x14:cfRule>
          <x14:cfRule type="cellIs" priority="8" operator="equal" id="{6FBFF6EB-8483-024C-AC73-CC70864D8FFC}">
            <xm:f>Control!$G$9</xm:f>
            <x14:dxf>
              <font>
                <color theme="0"/>
              </font>
              <fill>
                <patternFill>
                  <fgColor auto="1"/>
                  <bgColor rgb="FF7030A0"/>
                </patternFill>
              </fill>
            </x14:dxf>
          </x14:cfRule>
          <xm:sqref>B2:B96</xm:sqref>
        </x14:conditionalFormatting>
        <x14:conditionalFormatting xmlns:xm="http://schemas.microsoft.com/office/excel/2006/main">
          <x14:cfRule type="dataBar" id="{48FBA703-BC1F-7147-95FE-F3D1D5B7F0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D2:D96</xm:sqref>
        </x14:conditionalFormatting>
        <x14:conditionalFormatting xmlns:xm="http://schemas.microsoft.com/office/excel/2006/main">
          <x14:cfRule type="cellIs" priority="18" operator="equal" id="{6633BA7D-1054-D444-9D78-816EEBF475A1}">
            <xm:f>Control!$G$9</xm:f>
            <x14:dxf>
              <font>
                <color theme="0"/>
              </font>
              <fill>
                <patternFill>
                  <fgColor auto="1"/>
                  <bgColor rgb="FF7030A0"/>
                </patternFill>
              </fill>
            </x14:dxf>
          </x14:cfRule>
          <x14:cfRule type="cellIs" priority="19" operator="equal" id="{41AA63DB-760C-BD48-8D09-24CDB219BF1D}">
            <xm:f>Control!$G$8</xm:f>
            <x14:dxf>
              <font>
                <color theme="0"/>
              </font>
              <fill>
                <patternFill>
                  <fgColor auto="1"/>
                  <bgColor theme="7" tint="-0.499984740745262"/>
                </patternFill>
              </fill>
            </x14:dxf>
          </x14:cfRule>
          <x14:cfRule type="cellIs" priority="20" operator="equal" id="{377FE37B-0403-2548-971D-6676DB66C635}">
            <xm:f>Control!$G$2</xm:f>
            <x14:dxf>
              <font>
                <color theme="0"/>
              </font>
              <fill>
                <patternFill>
                  <fgColor auto="1"/>
                  <bgColor rgb="FF0070C0"/>
                </patternFill>
              </fill>
            </x14:dxf>
          </x14:cfRule>
          <x14:cfRule type="cellIs" priority="21" operator="equal" id="{8AE28D76-5EA3-CF47-945B-97E6D6F778DD}">
            <xm:f>Control!$G$7</xm:f>
            <x14:dxf>
              <font>
                <color theme="1"/>
              </font>
              <fill>
                <patternFill>
                  <fgColor auto="1"/>
                  <bgColor theme="7" tint="0.39994506668294322"/>
                </patternFill>
              </fill>
            </x14:dxf>
          </x14:cfRule>
          <x14:cfRule type="cellIs" priority="22" operator="equal" id="{96449A31-7839-CF48-8533-76346943EB0A}">
            <xm:f>Control!$G$4</xm:f>
            <x14:dxf>
              <font>
                <color theme="1"/>
              </font>
              <fill>
                <patternFill>
                  <fgColor auto="1"/>
                  <bgColor rgb="FFFF0000"/>
                </patternFill>
              </fill>
            </x14:dxf>
          </x14:cfRule>
          <x14:cfRule type="cellIs" priority="23" operator="equal" id="{96C851F7-5170-F444-BBF6-6FA781C50926}">
            <xm:f>Control!$G$5</xm:f>
            <x14:dxf>
              <font>
                <color theme="1"/>
              </font>
              <fill>
                <patternFill>
                  <fgColor auto="1"/>
                  <bgColor rgb="FF00B050"/>
                </patternFill>
              </fill>
            </x14:dxf>
          </x14:cfRule>
          <x14:cfRule type="cellIs" priority="24" operator="equal" id="{DE017C75-D2A9-EC4A-8C16-3B82A7D71737}">
            <xm:f>Control!$G$6</xm:f>
            <x14:dxf>
              <font>
                <color theme="1"/>
              </font>
              <fill>
                <patternFill>
                  <fgColor auto="1"/>
                  <bgColor rgb="FFFD97FF"/>
                </patternFill>
              </fill>
            </x14:dxf>
          </x14:cfRule>
          <xm:sqref>F1:F1048576</xm:sqref>
        </x14:conditionalFormatting>
        <x14:conditionalFormatting xmlns:xm="http://schemas.microsoft.com/office/excel/2006/main">
          <x14:cfRule type="cellIs" priority="17" stopIfTrue="1" operator="equal" id="{E3004333-EC13-8647-88B7-B7E065A6C959}">
            <xm:f>Control!$G$3</xm:f>
            <x14:dxf>
              <font>
                <color theme="0"/>
              </font>
              <fill>
                <patternFill>
                  <fgColor auto="1"/>
                  <bgColor theme="0" tint="-0.499984740745262"/>
                </patternFill>
              </fill>
            </x14:dxf>
          </x14:cfRule>
          <xm:sqref>F6:F13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60AB9D-79BC-EF41-8395-C9BBC33F7684}">
          <x14:formula1>
            <xm:f>Control!$G$2:$G$9</xm:f>
          </x14:formula1>
          <xm:sqref>B2:B96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ED233-56C5-1748-A38E-2F087D54B441}">
  <dimension ref="A1:G168"/>
  <sheetViews>
    <sheetView workbookViewId="0">
      <selection activeCell="R15" sqref="R15"/>
    </sheetView>
  </sheetViews>
  <sheetFormatPr baseColWidth="10" defaultRowHeight="15" x14ac:dyDescent="0.2"/>
  <cols>
    <col min="2" max="2" width="13.5" bestFit="1" customWidth="1"/>
    <col min="3" max="3" width="25.6640625" customWidth="1"/>
    <col min="5" max="5" width="7.1640625" customWidth="1"/>
    <col min="6" max="6" width="12.5" bestFit="1" customWidth="1"/>
    <col min="7" max="7" width="10" customWidth="1"/>
  </cols>
  <sheetData>
    <row r="1" spans="1:7" x14ac:dyDescent="0.2">
      <c r="A1" t="s">
        <v>1</v>
      </c>
      <c r="B1" t="s">
        <v>2</v>
      </c>
      <c r="C1" t="s">
        <v>3</v>
      </c>
      <c r="D1" t="s">
        <v>0</v>
      </c>
    </row>
    <row r="2" spans="1:7" x14ac:dyDescent="0.2">
      <c r="A2" s="15">
        <v>44986</v>
      </c>
      <c r="B2" s="11" t="s">
        <v>9</v>
      </c>
      <c r="C2" t="s">
        <v>363</v>
      </c>
      <c r="D2" s="8">
        <v>10.58</v>
      </c>
    </row>
    <row r="3" spans="1:7" x14ac:dyDescent="0.2">
      <c r="A3" s="15">
        <v>44986</v>
      </c>
      <c r="B3" s="11" t="s">
        <v>7</v>
      </c>
      <c r="C3" t="s">
        <v>269</v>
      </c>
      <c r="D3" s="8">
        <v>18.63</v>
      </c>
    </row>
    <row r="4" spans="1:7" x14ac:dyDescent="0.2">
      <c r="A4" s="15">
        <v>44986</v>
      </c>
      <c r="B4" s="11" t="s">
        <v>6</v>
      </c>
      <c r="C4" t="s">
        <v>270</v>
      </c>
      <c r="D4" s="8">
        <v>5.62</v>
      </c>
    </row>
    <row r="5" spans="1:7" x14ac:dyDescent="0.2">
      <c r="A5" s="15">
        <v>44987</v>
      </c>
      <c r="B5" s="11" t="s">
        <v>13</v>
      </c>
      <c r="C5" t="s">
        <v>271</v>
      </c>
      <c r="D5" s="8">
        <v>10.17</v>
      </c>
      <c r="F5" s="9" t="s">
        <v>2</v>
      </c>
      <c r="G5" t="s">
        <v>11</v>
      </c>
    </row>
    <row r="6" spans="1:7" x14ac:dyDescent="0.2">
      <c r="A6" s="15">
        <v>44987</v>
      </c>
      <c r="B6" s="11" t="s">
        <v>13</v>
      </c>
      <c r="C6" t="s">
        <v>272</v>
      </c>
      <c r="D6" s="8">
        <v>20</v>
      </c>
      <c r="F6" t="s">
        <v>5</v>
      </c>
      <c r="G6" s="7">
        <v>50.290000000000006</v>
      </c>
    </row>
    <row r="7" spans="1:7" x14ac:dyDescent="0.2">
      <c r="A7" s="15">
        <v>44987</v>
      </c>
      <c r="B7" s="11" t="s">
        <v>6</v>
      </c>
      <c r="C7" t="s">
        <v>44</v>
      </c>
      <c r="D7" s="8">
        <v>9.17</v>
      </c>
      <c r="F7" t="s">
        <v>75</v>
      </c>
      <c r="G7" s="7">
        <v>5977.5</v>
      </c>
    </row>
    <row r="8" spans="1:7" x14ac:dyDescent="0.2">
      <c r="A8" s="15">
        <v>44988</v>
      </c>
      <c r="B8" s="11" t="s">
        <v>7</v>
      </c>
      <c r="C8" t="s">
        <v>74</v>
      </c>
      <c r="D8" s="8">
        <v>95.19</v>
      </c>
      <c r="F8" t="s">
        <v>4</v>
      </c>
      <c r="G8" s="7">
        <v>56.989999999999995</v>
      </c>
    </row>
    <row r="9" spans="1:7" x14ac:dyDescent="0.2">
      <c r="A9" s="15">
        <v>44988</v>
      </c>
      <c r="B9" s="11" t="s">
        <v>13</v>
      </c>
      <c r="C9" t="s">
        <v>273</v>
      </c>
      <c r="D9" s="8">
        <v>16.46</v>
      </c>
      <c r="F9" t="s">
        <v>6</v>
      </c>
      <c r="G9" s="7">
        <v>411.38000000000011</v>
      </c>
    </row>
    <row r="10" spans="1:7" x14ac:dyDescent="0.2">
      <c r="A10" s="15">
        <v>44988</v>
      </c>
      <c r="B10" s="11" t="s">
        <v>7</v>
      </c>
      <c r="C10" t="s">
        <v>95</v>
      </c>
      <c r="D10" s="8">
        <v>4.8099999999999996</v>
      </c>
      <c r="F10" t="s">
        <v>13</v>
      </c>
      <c r="G10" s="7">
        <v>161.35</v>
      </c>
    </row>
    <row r="11" spans="1:7" x14ac:dyDescent="0.2">
      <c r="A11" s="15">
        <v>44989</v>
      </c>
      <c r="B11" s="11" t="s">
        <v>13</v>
      </c>
      <c r="C11" t="s">
        <v>274</v>
      </c>
      <c r="D11" s="8">
        <v>38</v>
      </c>
      <c r="F11" t="s">
        <v>7</v>
      </c>
      <c r="G11" s="7">
        <v>140.01</v>
      </c>
    </row>
    <row r="12" spans="1:7" x14ac:dyDescent="0.2">
      <c r="A12" s="15">
        <v>44989</v>
      </c>
      <c r="B12" s="11" t="s">
        <v>13</v>
      </c>
      <c r="C12" t="s">
        <v>70</v>
      </c>
      <c r="D12" s="8">
        <v>-29</v>
      </c>
      <c r="F12" t="s">
        <v>8</v>
      </c>
      <c r="G12" s="7">
        <v>450</v>
      </c>
    </row>
    <row r="13" spans="1:7" x14ac:dyDescent="0.2">
      <c r="A13" s="15">
        <v>44989</v>
      </c>
      <c r="B13" s="11" t="s">
        <v>4</v>
      </c>
      <c r="C13" t="s">
        <v>106</v>
      </c>
      <c r="D13" s="8">
        <v>9</v>
      </c>
      <c r="F13" t="s">
        <v>9</v>
      </c>
      <c r="G13" s="7">
        <v>25.67</v>
      </c>
    </row>
    <row r="14" spans="1:7" x14ac:dyDescent="0.2">
      <c r="A14" s="15">
        <v>44989</v>
      </c>
      <c r="B14" s="11" t="s">
        <v>9</v>
      </c>
      <c r="C14" t="s">
        <v>275</v>
      </c>
      <c r="D14" s="8">
        <v>10.38</v>
      </c>
      <c r="F14" t="s">
        <v>12</v>
      </c>
      <c r="G14" s="7">
        <v>7273.1900000000005</v>
      </c>
    </row>
    <row r="15" spans="1:7" x14ac:dyDescent="0.2">
      <c r="A15" s="15">
        <v>44989</v>
      </c>
      <c r="B15" s="11" t="s">
        <v>13</v>
      </c>
      <c r="C15" t="s">
        <v>276</v>
      </c>
      <c r="D15" s="8">
        <v>14.9</v>
      </c>
    </row>
    <row r="16" spans="1:7" x14ac:dyDescent="0.2">
      <c r="A16" s="15">
        <v>44989</v>
      </c>
      <c r="B16" s="11" t="s">
        <v>6</v>
      </c>
      <c r="C16" t="s">
        <v>277</v>
      </c>
      <c r="D16" s="8">
        <v>23.08</v>
      </c>
    </row>
    <row r="17" spans="1:4" x14ac:dyDescent="0.2">
      <c r="A17" s="15">
        <v>44989</v>
      </c>
      <c r="B17" s="11" t="s">
        <v>6</v>
      </c>
      <c r="C17" t="s">
        <v>278</v>
      </c>
      <c r="D17" s="8">
        <v>18.21</v>
      </c>
    </row>
    <row r="18" spans="1:4" x14ac:dyDescent="0.2">
      <c r="A18" s="15">
        <v>44989</v>
      </c>
      <c r="B18" s="11" t="s">
        <v>6</v>
      </c>
      <c r="C18" t="s">
        <v>279</v>
      </c>
      <c r="D18" s="8">
        <v>6.86</v>
      </c>
    </row>
    <row r="19" spans="1:4" x14ac:dyDescent="0.2">
      <c r="A19" s="15">
        <v>44989</v>
      </c>
      <c r="B19" s="11" t="s">
        <v>13</v>
      </c>
      <c r="C19" t="s">
        <v>280</v>
      </c>
      <c r="D19" s="8">
        <v>15.03</v>
      </c>
    </row>
    <row r="20" spans="1:4" x14ac:dyDescent="0.2">
      <c r="A20" s="15">
        <v>44990</v>
      </c>
      <c r="B20" s="11" t="s">
        <v>7</v>
      </c>
      <c r="C20" t="s">
        <v>281</v>
      </c>
      <c r="D20" s="8">
        <v>16.329999999999998</v>
      </c>
    </row>
    <row r="21" spans="1:4" x14ac:dyDescent="0.2">
      <c r="A21" s="15">
        <v>44990</v>
      </c>
      <c r="B21" s="11" t="s">
        <v>9</v>
      </c>
      <c r="C21" t="s">
        <v>275</v>
      </c>
      <c r="D21" s="8">
        <v>4.71</v>
      </c>
    </row>
    <row r="22" spans="1:4" x14ac:dyDescent="0.2">
      <c r="A22" s="15">
        <v>44990</v>
      </c>
      <c r="B22" s="11" t="s">
        <v>6</v>
      </c>
      <c r="C22" t="s">
        <v>282</v>
      </c>
      <c r="D22" s="8">
        <v>14.54</v>
      </c>
    </row>
    <row r="23" spans="1:4" x14ac:dyDescent="0.2">
      <c r="A23" s="15">
        <v>44990</v>
      </c>
      <c r="B23" s="11" t="s">
        <v>6</v>
      </c>
      <c r="C23" t="s">
        <v>283</v>
      </c>
      <c r="D23" s="8">
        <v>5.44</v>
      </c>
    </row>
    <row r="24" spans="1:4" x14ac:dyDescent="0.2">
      <c r="A24" s="15">
        <v>44991</v>
      </c>
      <c r="B24" s="11" t="s">
        <v>6</v>
      </c>
      <c r="C24" t="s">
        <v>117</v>
      </c>
      <c r="D24" s="8">
        <v>1.65</v>
      </c>
    </row>
    <row r="25" spans="1:4" x14ac:dyDescent="0.2">
      <c r="A25" s="15">
        <v>44991</v>
      </c>
      <c r="B25" s="11" t="s">
        <v>6</v>
      </c>
      <c r="C25" t="s">
        <v>163</v>
      </c>
      <c r="D25" s="8">
        <v>1.45</v>
      </c>
    </row>
    <row r="26" spans="1:4" x14ac:dyDescent="0.2">
      <c r="A26" s="15">
        <v>44991</v>
      </c>
      <c r="B26" s="11" t="s">
        <v>4</v>
      </c>
      <c r="C26" t="s">
        <v>28</v>
      </c>
      <c r="D26" s="8">
        <v>0.75</v>
      </c>
    </row>
    <row r="27" spans="1:4" x14ac:dyDescent="0.2">
      <c r="A27" s="15">
        <v>44991</v>
      </c>
      <c r="B27" s="11" t="s">
        <v>6</v>
      </c>
      <c r="C27" t="s">
        <v>284</v>
      </c>
      <c r="D27" s="8">
        <v>0.24</v>
      </c>
    </row>
    <row r="28" spans="1:4" x14ac:dyDescent="0.2">
      <c r="A28" s="15">
        <v>44991</v>
      </c>
      <c r="B28" s="11" t="s">
        <v>6</v>
      </c>
      <c r="C28" t="s">
        <v>285</v>
      </c>
      <c r="D28" s="8">
        <v>1.75</v>
      </c>
    </row>
    <row r="29" spans="1:4" x14ac:dyDescent="0.2">
      <c r="A29" s="15">
        <v>44991</v>
      </c>
      <c r="B29" s="11" t="s">
        <v>6</v>
      </c>
      <c r="C29" t="s">
        <v>76</v>
      </c>
      <c r="D29" s="8">
        <v>6.29</v>
      </c>
    </row>
    <row r="30" spans="1:4" x14ac:dyDescent="0.2">
      <c r="A30" s="15">
        <v>44991</v>
      </c>
      <c r="B30" s="11" t="s">
        <v>6</v>
      </c>
      <c r="C30" t="s">
        <v>136</v>
      </c>
      <c r="D30" s="8">
        <v>0.75</v>
      </c>
    </row>
    <row r="31" spans="1:4" x14ac:dyDescent="0.2">
      <c r="A31" s="15">
        <v>44991</v>
      </c>
      <c r="B31" s="11" t="s">
        <v>6</v>
      </c>
      <c r="C31" t="s">
        <v>77</v>
      </c>
      <c r="D31" s="8">
        <v>0.85</v>
      </c>
    </row>
    <row r="32" spans="1:4" x14ac:dyDescent="0.2">
      <c r="A32" s="15">
        <v>44991</v>
      </c>
      <c r="B32" s="11" t="s">
        <v>6</v>
      </c>
      <c r="C32" t="s">
        <v>286</v>
      </c>
      <c r="D32" s="8">
        <v>12.94</v>
      </c>
    </row>
    <row r="33" spans="1:4" x14ac:dyDescent="0.2">
      <c r="A33" s="15">
        <v>44992</v>
      </c>
      <c r="B33" s="11" t="s">
        <v>6</v>
      </c>
      <c r="C33" t="s">
        <v>287</v>
      </c>
      <c r="D33" s="8">
        <v>2.4</v>
      </c>
    </row>
    <row r="34" spans="1:4" x14ac:dyDescent="0.2">
      <c r="A34" s="15">
        <v>44992</v>
      </c>
      <c r="B34" s="11" t="s">
        <v>6</v>
      </c>
      <c r="C34" t="s">
        <v>260</v>
      </c>
      <c r="D34" s="8">
        <v>1.29</v>
      </c>
    </row>
    <row r="35" spans="1:4" x14ac:dyDescent="0.2">
      <c r="A35" s="15">
        <v>44992</v>
      </c>
      <c r="B35" s="11" t="s">
        <v>6</v>
      </c>
      <c r="C35" t="s">
        <v>35</v>
      </c>
      <c r="D35" s="8">
        <v>10.5</v>
      </c>
    </row>
    <row r="36" spans="1:4" x14ac:dyDescent="0.2">
      <c r="A36" s="15">
        <v>44993</v>
      </c>
      <c r="B36" s="11" t="s">
        <v>7</v>
      </c>
      <c r="C36" t="s">
        <v>37</v>
      </c>
      <c r="D36" s="8">
        <v>2</v>
      </c>
    </row>
    <row r="37" spans="1:4" x14ac:dyDescent="0.2">
      <c r="A37" s="15">
        <v>44993</v>
      </c>
      <c r="B37" s="11" t="s">
        <v>6</v>
      </c>
      <c r="C37" t="s">
        <v>288</v>
      </c>
      <c r="D37" s="8">
        <v>4.1500000000000004</v>
      </c>
    </row>
    <row r="38" spans="1:4" x14ac:dyDescent="0.2">
      <c r="A38" s="15">
        <v>44993</v>
      </c>
      <c r="B38" s="11" t="s">
        <v>6</v>
      </c>
      <c r="C38" t="s">
        <v>289</v>
      </c>
      <c r="D38" s="8">
        <v>2.7</v>
      </c>
    </row>
    <row r="39" spans="1:4" x14ac:dyDescent="0.2">
      <c r="A39" s="15">
        <v>44993</v>
      </c>
      <c r="B39" s="11" t="s">
        <v>6</v>
      </c>
      <c r="C39" t="s">
        <v>290</v>
      </c>
      <c r="D39" s="8">
        <v>3</v>
      </c>
    </row>
    <row r="40" spans="1:4" x14ac:dyDescent="0.2">
      <c r="A40" s="15">
        <v>44993</v>
      </c>
      <c r="B40" s="11" t="s">
        <v>6</v>
      </c>
      <c r="C40" t="s">
        <v>291</v>
      </c>
      <c r="D40" s="8">
        <v>2.25</v>
      </c>
    </row>
    <row r="41" spans="1:4" x14ac:dyDescent="0.2">
      <c r="A41" s="15">
        <v>44993</v>
      </c>
      <c r="B41" s="11" t="s">
        <v>6</v>
      </c>
      <c r="C41" t="s">
        <v>292</v>
      </c>
      <c r="D41" s="8">
        <v>4.2</v>
      </c>
    </row>
    <row r="42" spans="1:4" x14ac:dyDescent="0.2">
      <c r="A42" s="15">
        <v>44993</v>
      </c>
      <c r="B42" s="11" t="s">
        <v>6</v>
      </c>
      <c r="C42" t="s">
        <v>293</v>
      </c>
      <c r="D42" s="8">
        <v>3.15</v>
      </c>
    </row>
    <row r="43" spans="1:4" x14ac:dyDescent="0.2">
      <c r="A43" s="15">
        <v>44994</v>
      </c>
      <c r="B43" s="11" t="s">
        <v>6</v>
      </c>
      <c r="C43" t="s">
        <v>294</v>
      </c>
      <c r="D43" s="8">
        <v>12.5</v>
      </c>
    </row>
    <row r="44" spans="1:4" x14ac:dyDescent="0.2">
      <c r="A44" s="15">
        <v>44995</v>
      </c>
      <c r="B44" s="11" t="s">
        <v>4</v>
      </c>
      <c r="C44" t="s">
        <v>120</v>
      </c>
      <c r="D44" s="8">
        <v>28</v>
      </c>
    </row>
    <row r="45" spans="1:4" x14ac:dyDescent="0.2">
      <c r="A45" s="15">
        <v>44996</v>
      </c>
      <c r="B45" s="11" t="s">
        <v>6</v>
      </c>
      <c r="C45" t="s">
        <v>295</v>
      </c>
      <c r="D45" s="8">
        <v>1.5</v>
      </c>
    </row>
    <row r="46" spans="1:4" x14ac:dyDescent="0.2">
      <c r="A46" s="15">
        <v>44996</v>
      </c>
      <c r="B46" s="11" t="s">
        <v>6</v>
      </c>
      <c r="C46" t="s">
        <v>296</v>
      </c>
      <c r="D46" s="8">
        <v>1.25</v>
      </c>
    </row>
    <row r="47" spans="1:4" x14ac:dyDescent="0.2">
      <c r="A47" s="15">
        <v>44996</v>
      </c>
      <c r="B47" s="11" t="s">
        <v>6</v>
      </c>
      <c r="C47" t="s">
        <v>132</v>
      </c>
      <c r="D47" s="8">
        <v>2.75</v>
      </c>
    </row>
    <row r="48" spans="1:4" x14ac:dyDescent="0.2">
      <c r="A48" s="15">
        <v>44996</v>
      </c>
      <c r="B48" s="11" t="s">
        <v>6</v>
      </c>
      <c r="C48" t="s">
        <v>17</v>
      </c>
      <c r="D48" s="8">
        <v>-2.1</v>
      </c>
    </row>
    <row r="49" spans="1:4" x14ac:dyDescent="0.2">
      <c r="A49" s="15">
        <v>44996</v>
      </c>
      <c r="B49" s="11" t="s">
        <v>6</v>
      </c>
      <c r="C49" t="s">
        <v>297</v>
      </c>
      <c r="D49" s="8">
        <v>10.8</v>
      </c>
    </row>
    <row r="50" spans="1:4" x14ac:dyDescent="0.2">
      <c r="A50" s="15">
        <v>44997</v>
      </c>
      <c r="B50" s="11" t="s">
        <v>6</v>
      </c>
      <c r="C50" t="s">
        <v>298</v>
      </c>
      <c r="D50" s="8">
        <v>11.5</v>
      </c>
    </row>
    <row r="51" spans="1:4" x14ac:dyDescent="0.2">
      <c r="A51" s="15">
        <v>44997</v>
      </c>
      <c r="B51" s="11" t="s">
        <v>13</v>
      </c>
      <c r="C51" t="s">
        <v>87</v>
      </c>
      <c r="D51" s="8">
        <v>9.99</v>
      </c>
    </row>
    <row r="52" spans="1:4" x14ac:dyDescent="0.2">
      <c r="A52" s="15">
        <v>44997</v>
      </c>
      <c r="B52" s="11" t="s">
        <v>6</v>
      </c>
      <c r="C52" t="s">
        <v>299</v>
      </c>
      <c r="D52" s="8">
        <v>1.99</v>
      </c>
    </row>
    <row r="53" spans="1:4" x14ac:dyDescent="0.2">
      <c r="A53" s="15">
        <v>44997</v>
      </c>
      <c r="B53" s="11" t="s">
        <v>6</v>
      </c>
      <c r="C53" t="s">
        <v>136</v>
      </c>
      <c r="D53" s="8">
        <v>0.75</v>
      </c>
    </row>
    <row r="54" spans="1:4" x14ac:dyDescent="0.2">
      <c r="A54" s="15">
        <v>44997</v>
      </c>
      <c r="B54" s="11" t="s">
        <v>6</v>
      </c>
      <c r="C54" t="s">
        <v>300</v>
      </c>
      <c r="D54" s="8">
        <v>2.09</v>
      </c>
    </row>
    <row r="55" spans="1:4" x14ac:dyDescent="0.2">
      <c r="A55" s="15">
        <v>44997</v>
      </c>
      <c r="B55" s="11" t="s">
        <v>6</v>
      </c>
      <c r="C55" t="s">
        <v>301</v>
      </c>
      <c r="D55" s="8">
        <v>0.99</v>
      </c>
    </row>
    <row r="56" spans="1:4" x14ac:dyDescent="0.2">
      <c r="A56" s="15">
        <v>44997</v>
      </c>
      <c r="B56" s="11" t="s">
        <v>6</v>
      </c>
      <c r="C56" t="s">
        <v>302</v>
      </c>
      <c r="D56" s="8">
        <v>0.89</v>
      </c>
    </row>
    <row r="57" spans="1:4" x14ac:dyDescent="0.2">
      <c r="A57" s="15">
        <v>44997</v>
      </c>
      <c r="B57" s="11" t="s">
        <v>6</v>
      </c>
      <c r="C57" t="s">
        <v>61</v>
      </c>
      <c r="D57" s="8">
        <v>1.39</v>
      </c>
    </row>
    <row r="58" spans="1:4" x14ac:dyDescent="0.2">
      <c r="A58" s="15">
        <v>44997</v>
      </c>
      <c r="B58" s="11" t="s">
        <v>6</v>
      </c>
      <c r="C58" t="s">
        <v>163</v>
      </c>
      <c r="D58" s="8">
        <v>1.45</v>
      </c>
    </row>
    <row r="59" spans="1:4" x14ac:dyDescent="0.2">
      <c r="A59" s="15">
        <v>44997</v>
      </c>
      <c r="B59" s="11" t="s">
        <v>5</v>
      </c>
      <c r="C59" t="s">
        <v>303</v>
      </c>
      <c r="D59" s="8">
        <v>5</v>
      </c>
    </row>
    <row r="60" spans="1:4" x14ac:dyDescent="0.2">
      <c r="A60" s="15">
        <v>44998</v>
      </c>
      <c r="B60" s="11" t="s">
        <v>13</v>
      </c>
      <c r="C60" t="s">
        <v>304</v>
      </c>
      <c r="D60" s="8">
        <v>30</v>
      </c>
    </row>
    <row r="61" spans="1:4" x14ac:dyDescent="0.2">
      <c r="A61" s="15">
        <v>44998</v>
      </c>
      <c r="B61" s="11" t="s">
        <v>6</v>
      </c>
      <c r="C61" t="s">
        <v>45</v>
      </c>
      <c r="D61" s="8">
        <v>1.3</v>
      </c>
    </row>
    <row r="62" spans="1:4" x14ac:dyDescent="0.2">
      <c r="A62" s="15">
        <v>44998</v>
      </c>
      <c r="B62" s="11" t="s">
        <v>6</v>
      </c>
      <c r="C62" t="s">
        <v>305</v>
      </c>
      <c r="D62" s="8">
        <v>5.58</v>
      </c>
    </row>
    <row r="63" spans="1:4" x14ac:dyDescent="0.2">
      <c r="A63" s="15">
        <v>44999</v>
      </c>
      <c r="B63" s="11" t="s">
        <v>6</v>
      </c>
      <c r="C63" t="s">
        <v>157</v>
      </c>
      <c r="D63" s="8">
        <v>18.899999999999999</v>
      </c>
    </row>
    <row r="64" spans="1:4" x14ac:dyDescent="0.2">
      <c r="A64" s="15">
        <v>44999</v>
      </c>
      <c r="B64" s="11" t="s">
        <v>8</v>
      </c>
      <c r="C64" t="s">
        <v>53</v>
      </c>
      <c r="D64" s="8">
        <v>450</v>
      </c>
    </row>
    <row r="65" spans="1:4" x14ac:dyDescent="0.2">
      <c r="A65" s="15">
        <v>45000</v>
      </c>
      <c r="B65" s="11" t="s">
        <v>6</v>
      </c>
      <c r="C65" t="s">
        <v>85</v>
      </c>
      <c r="D65" s="8">
        <v>23.8</v>
      </c>
    </row>
    <row r="66" spans="1:4" x14ac:dyDescent="0.2">
      <c r="A66" s="15">
        <v>45000</v>
      </c>
      <c r="B66" s="11" t="s">
        <v>13</v>
      </c>
      <c r="C66" t="s">
        <v>306</v>
      </c>
      <c r="D66" s="8">
        <v>26.8</v>
      </c>
    </row>
    <row r="67" spans="1:4" x14ac:dyDescent="0.2">
      <c r="A67" s="15">
        <v>45000</v>
      </c>
      <c r="B67" s="11" t="s">
        <v>6</v>
      </c>
      <c r="C67" t="s">
        <v>301</v>
      </c>
      <c r="D67" s="8">
        <v>1.49</v>
      </c>
    </row>
    <row r="68" spans="1:4" x14ac:dyDescent="0.2">
      <c r="A68" s="15">
        <v>45000</v>
      </c>
      <c r="B68" s="11" t="s">
        <v>6</v>
      </c>
      <c r="C68" t="s">
        <v>300</v>
      </c>
      <c r="D68" s="8">
        <v>2.09</v>
      </c>
    </row>
    <row r="69" spans="1:4" x14ac:dyDescent="0.2">
      <c r="A69" s="15">
        <v>45000</v>
      </c>
      <c r="B69" s="11" t="s">
        <v>6</v>
      </c>
      <c r="C69" t="s">
        <v>136</v>
      </c>
      <c r="D69" s="8">
        <v>0.75</v>
      </c>
    </row>
    <row r="70" spans="1:4" x14ac:dyDescent="0.2">
      <c r="A70" s="15">
        <v>45000</v>
      </c>
      <c r="B70" s="11" t="s">
        <v>6</v>
      </c>
      <c r="C70" t="s">
        <v>163</v>
      </c>
      <c r="D70" s="8">
        <v>1.45</v>
      </c>
    </row>
    <row r="71" spans="1:4" x14ac:dyDescent="0.2">
      <c r="A71" s="15">
        <v>45001</v>
      </c>
      <c r="B71" s="11" t="s">
        <v>7</v>
      </c>
      <c r="C71" t="s">
        <v>307</v>
      </c>
      <c r="D71" s="8">
        <v>-4.95</v>
      </c>
    </row>
    <row r="72" spans="1:4" x14ac:dyDescent="0.2">
      <c r="A72" s="15">
        <v>45001</v>
      </c>
      <c r="B72" s="11" t="s">
        <v>4</v>
      </c>
      <c r="C72" t="s">
        <v>308</v>
      </c>
      <c r="D72" s="8">
        <v>3.19</v>
      </c>
    </row>
    <row r="73" spans="1:4" x14ac:dyDescent="0.2">
      <c r="A73" s="15">
        <v>45001</v>
      </c>
      <c r="B73" s="11" t="s">
        <v>75</v>
      </c>
      <c r="C73" t="s">
        <v>88</v>
      </c>
      <c r="D73" s="8">
        <v>5977.5</v>
      </c>
    </row>
    <row r="74" spans="1:4" x14ac:dyDescent="0.2">
      <c r="A74" s="15">
        <v>45001</v>
      </c>
      <c r="B74" s="11" t="s">
        <v>4</v>
      </c>
      <c r="C74" t="s">
        <v>309</v>
      </c>
      <c r="D74" s="8">
        <v>3.19</v>
      </c>
    </row>
    <row r="75" spans="1:4" x14ac:dyDescent="0.2">
      <c r="A75" s="15">
        <v>45001</v>
      </c>
      <c r="B75" s="11" t="s">
        <v>6</v>
      </c>
      <c r="C75" t="s">
        <v>310</v>
      </c>
      <c r="D75" s="8">
        <v>7.57</v>
      </c>
    </row>
    <row r="76" spans="1:4" x14ac:dyDescent="0.2">
      <c r="A76" s="15">
        <v>45003</v>
      </c>
      <c r="B76" s="11" t="s">
        <v>6</v>
      </c>
      <c r="C76" t="s">
        <v>311</v>
      </c>
      <c r="D76" s="8">
        <v>4.5</v>
      </c>
    </row>
    <row r="77" spans="1:4" x14ac:dyDescent="0.2">
      <c r="A77" s="15">
        <v>45004</v>
      </c>
      <c r="B77" s="11" t="s">
        <v>6</v>
      </c>
      <c r="C77" t="s">
        <v>141</v>
      </c>
      <c r="D77" s="8">
        <v>2.4</v>
      </c>
    </row>
    <row r="78" spans="1:4" x14ac:dyDescent="0.2">
      <c r="A78" s="15">
        <v>45004</v>
      </c>
      <c r="B78" s="11" t="s">
        <v>6</v>
      </c>
      <c r="C78" t="s">
        <v>312</v>
      </c>
      <c r="D78" s="8">
        <v>2.6</v>
      </c>
    </row>
    <row r="79" spans="1:4" x14ac:dyDescent="0.2">
      <c r="A79" s="15">
        <v>45004</v>
      </c>
      <c r="B79" s="11" t="s">
        <v>6</v>
      </c>
      <c r="C79" t="s">
        <v>133</v>
      </c>
      <c r="D79" s="8">
        <v>1.25</v>
      </c>
    </row>
    <row r="80" spans="1:4" x14ac:dyDescent="0.2">
      <c r="A80" s="15">
        <v>45004</v>
      </c>
      <c r="B80" s="11" t="s">
        <v>6</v>
      </c>
      <c r="C80" t="s">
        <v>313</v>
      </c>
      <c r="D80" s="8">
        <v>2.8</v>
      </c>
    </row>
    <row r="81" spans="1:4" x14ac:dyDescent="0.2">
      <c r="A81" s="15">
        <v>45004</v>
      </c>
      <c r="B81" s="11" t="s">
        <v>6</v>
      </c>
      <c r="C81" t="s">
        <v>314</v>
      </c>
      <c r="D81" s="8">
        <v>2.5</v>
      </c>
    </row>
    <row r="82" spans="1:4" x14ac:dyDescent="0.2">
      <c r="A82" s="15">
        <v>45004</v>
      </c>
      <c r="B82" s="11" t="s">
        <v>6</v>
      </c>
      <c r="C82" t="s">
        <v>315</v>
      </c>
      <c r="D82" s="8">
        <v>1.25</v>
      </c>
    </row>
    <row r="83" spans="1:4" x14ac:dyDescent="0.2">
      <c r="A83" s="15">
        <v>45004</v>
      </c>
      <c r="B83" s="11" t="s">
        <v>6</v>
      </c>
      <c r="C83" t="s">
        <v>316</v>
      </c>
      <c r="D83" s="8">
        <v>2.6</v>
      </c>
    </row>
    <row r="84" spans="1:4" x14ac:dyDescent="0.2">
      <c r="A84" s="15">
        <v>45004</v>
      </c>
      <c r="B84" s="11" t="s">
        <v>6</v>
      </c>
      <c r="C84" t="s">
        <v>317</v>
      </c>
      <c r="D84" s="8">
        <v>1.85</v>
      </c>
    </row>
    <row r="85" spans="1:4" x14ac:dyDescent="0.2">
      <c r="A85" s="15">
        <v>45004</v>
      </c>
      <c r="B85" s="11" t="s">
        <v>6</v>
      </c>
      <c r="C85" t="s">
        <v>17</v>
      </c>
      <c r="D85" s="8">
        <v>-3.19</v>
      </c>
    </row>
    <row r="86" spans="1:4" x14ac:dyDescent="0.2">
      <c r="A86" s="15">
        <v>45004</v>
      </c>
      <c r="B86" s="11" t="s">
        <v>6</v>
      </c>
      <c r="C86" t="s">
        <v>17</v>
      </c>
      <c r="D86" s="8">
        <v>-3.01</v>
      </c>
    </row>
    <row r="87" spans="1:4" x14ac:dyDescent="0.2">
      <c r="A87" s="15">
        <v>45005</v>
      </c>
      <c r="B87" s="11" t="s">
        <v>6</v>
      </c>
      <c r="C87" t="s">
        <v>318</v>
      </c>
      <c r="D87" s="8">
        <v>2.5</v>
      </c>
    </row>
    <row r="88" spans="1:4" x14ac:dyDescent="0.2">
      <c r="A88" s="15">
        <v>45005</v>
      </c>
      <c r="B88" s="11" t="s">
        <v>6</v>
      </c>
      <c r="C88" t="s">
        <v>319</v>
      </c>
      <c r="D88" s="8">
        <v>1.25</v>
      </c>
    </row>
    <row r="89" spans="1:4" x14ac:dyDescent="0.2">
      <c r="A89" s="15">
        <v>45005</v>
      </c>
      <c r="B89" s="11" t="s">
        <v>6</v>
      </c>
      <c r="C89" t="s">
        <v>320</v>
      </c>
      <c r="D89" s="8">
        <v>2.5</v>
      </c>
    </row>
    <row r="90" spans="1:4" x14ac:dyDescent="0.2">
      <c r="A90" s="15">
        <v>45005</v>
      </c>
      <c r="B90" s="11" t="s">
        <v>6</v>
      </c>
      <c r="C90" t="s">
        <v>321</v>
      </c>
      <c r="D90" s="8">
        <v>1.1499999999999999</v>
      </c>
    </row>
    <row r="91" spans="1:4" x14ac:dyDescent="0.2">
      <c r="A91" s="15">
        <v>45005</v>
      </c>
      <c r="B91" s="11" t="s">
        <v>6</v>
      </c>
      <c r="C91" t="s">
        <v>141</v>
      </c>
      <c r="D91" s="8">
        <v>2.4</v>
      </c>
    </row>
    <row r="92" spans="1:4" x14ac:dyDescent="0.2">
      <c r="A92" s="15">
        <v>45005</v>
      </c>
      <c r="B92" s="11" t="s">
        <v>6</v>
      </c>
      <c r="C92" t="s">
        <v>23</v>
      </c>
      <c r="D92" s="8">
        <v>1.5</v>
      </c>
    </row>
    <row r="93" spans="1:4" x14ac:dyDescent="0.2">
      <c r="A93" s="15">
        <v>45005</v>
      </c>
      <c r="B93" s="11" t="s">
        <v>6</v>
      </c>
      <c r="C93" t="s">
        <v>17</v>
      </c>
      <c r="D93" s="8">
        <v>-1.79</v>
      </c>
    </row>
    <row r="94" spans="1:4" x14ac:dyDescent="0.2">
      <c r="A94" s="15">
        <v>45005</v>
      </c>
      <c r="B94" s="11" t="s">
        <v>6</v>
      </c>
      <c r="C94" t="s">
        <v>17</v>
      </c>
      <c r="D94" s="8">
        <v>-2.71</v>
      </c>
    </row>
    <row r="95" spans="1:4" x14ac:dyDescent="0.2">
      <c r="A95" s="15">
        <v>45005</v>
      </c>
      <c r="B95" s="11" t="s">
        <v>4</v>
      </c>
      <c r="C95" t="s">
        <v>322</v>
      </c>
      <c r="D95" s="8">
        <v>0.74</v>
      </c>
    </row>
    <row r="96" spans="1:4" x14ac:dyDescent="0.2">
      <c r="A96" s="15">
        <v>45005</v>
      </c>
      <c r="B96" s="11" t="s">
        <v>6</v>
      </c>
      <c r="C96" t="s">
        <v>323</v>
      </c>
      <c r="D96" s="8">
        <v>2.25</v>
      </c>
    </row>
    <row r="97" spans="1:4" x14ac:dyDescent="0.2">
      <c r="A97" s="15">
        <v>45005</v>
      </c>
      <c r="B97" s="11" t="s">
        <v>6</v>
      </c>
      <c r="C97" t="s">
        <v>324</v>
      </c>
      <c r="D97" s="8">
        <v>1.99</v>
      </c>
    </row>
    <row r="98" spans="1:4" x14ac:dyDescent="0.2">
      <c r="A98" s="15">
        <v>45005</v>
      </c>
      <c r="B98" s="11" t="s">
        <v>6</v>
      </c>
      <c r="C98" t="s">
        <v>325</v>
      </c>
      <c r="D98" s="8">
        <v>1.99</v>
      </c>
    </row>
    <row r="99" spans="1:4" x14ac:dyDescent="0.2">
      <c r="A99" s="15">
        <v>45005</v>
      </c>
      <c r="B99" s="11" t="s">
        <v>6</v>
      </c>
      <c r="C99" t="s">
        <v>189</v>
      </c>
      <c r="D99" s="8">
        <v>1.5</v>
      </c>
    </row>
    <row r="100" spans="1:4" x14ac:dyDescent="0.2">
      <c r="A100" s="15">
        <v>45005</v>
      </c>
      <c r="B100" s="11" t="s">
        <v>6</v>
      </c>
      <c r="C100" t="s">
        <v>324</v>
      </c>
      <c r="D100" s="8">
        <v>1.99</v>
      </c>
    </row>
    <row r="101" spans="1:4" x14ac:dyDescent="0.2">
      <c r="A101" s="15">
        <v>45005</v>
      </c>
      <c r="B101" s="11" t="s">
        <v>6</v>
      </c>
      <c r="C101" t="s">
        <v>143</v>
      </c>
      <c r="D101" s="8">
        <v>1.49</v>
      </c>
    </row>
    <row r="102" spans="1:4" x14ac:dyDescent="0.2">
      <c r="A102" s="15">
        <v>45005</v>
      </c>
      <c r="B102" s="11" t="s">
        <v>6</v>
      </c>
      <c r="C102" t="s">
        <v>32</v>
      </c>
      <c r="D102" s="8">
        <v>1.45</v>
      </c>
    </row>
    <row r="103" spans="1:4" x14ac:dyDescent="0.2">
      <c r="A103" s="15">
        <v>45005</v>
      </c>
      <c r="B103" s="11" t="s">
        <v>6</v>
      </c>
      <c r="C103" t="s">
        <v>326</v>
      </c>
      <c r="D103" s="8">
        <v>4.32</v>
      </c>
    </row>
    <row r="104" spans="1:4" x14ac:dyDescent="0.2">
      <c r="A104" s="15">
        <v>45006</v>
      </c>
      <c r="B104" s="11" t="s">
        <v>6</v>
      </c>
      <c r="C104" t="s">
        <v>327</v>
      </c>
      <c r="D104" s="8">
        <v>1.29</v>
      </c>
    </row>
    <row r="105" spans="1:4" x14ac:dyDescent="0.2">
      <c r="A105" s="15">
        <v>45006</v>
      </c>
      <c r="B105" s="11" t="s">
        <v>6</v>
      </c>
      <c r="C105" t="s">
        <v>328</v>
      </c>
      <c r="D105" s="8">
        <v>0.85</v>
      </c>
    </row>
    <row r="106" spans="1:4" x14ac:dyDescent="0.2">
      <c r="A106" s="15">
        <v>45006</v>
      </c>
      <c r="B106" s="11" t="s">
        <v>6</v>
      </c>
      <c r="C106" t="s">
        <v>163</v>
      </c>
      <c r="D106" s="8">
        <v>1.45</v>
      </c>
    </row>
    <row r="107" spans="1:4" x14ac:dyDescent="0.2">
      <c r="A107" s="15">
        <v>45006</v>
      </c>
      <c r="B107" s="11" t="s">
        <v>5</v>
      </c>
      <c r="C107" t="s">
        <v>329</v>
      </c>
      <c r="D107" s="8">
        <v>13.99</v>
      </c>
    </row>
    <row r="108" spans="1:4" x14ac:dyDescent="0.2">
      <c r="A108" s="15">
        <v>45006</v>
      </c>
      <c r="B108" s="11" t="s">
        <v>7</v>
      </c>
      <c r="C108" t="s">
        <v>173</v>
      </c>
      <c r="D108" s="8">
        <v>3</v>
      </c>
    </row>
    <row r="109" spans="1:4" x14ac:dyDescent="0.2">
      <c r="A109" s="15">
        <v>45007</v>
      </c>
      <c r="B109" s="11" t="s">
        <v>6</v>
      </c>
      <c r="C109" t="s">
        <v>45</v>
      </c>
      <c r="D109" s="8">
        <v>1.3</v>
      </c>
    </row>
    <row r="110" spans="1:4" x14ac:dyDescent="0.2">
      <c r="A110" s="15">
        <v>45007</v>
      </c>
      <c r="B110" s="11" t="s">
        <v>5</v>
      </c>
      <c r="C110" t="s">
        <v>330</v>
      </c>
      <c r="D110" s="8">
        <v>19</v>
      </c>
    </row>
    <row r="111" spans="1:4" x14ac:dyDescent="0.2">
      <c r="A111" s="15">
        <v>45008</v>
      </c>
      <c r="B111" s="11" t="s">
        <v>6</v>
      </c>
      <c r="C111" t="s">
        <v>51</v>
      </c>
      <c r="D111" s="8">
        <v>1.1000000000000001</v>
      </c>
    </row>
    <row r="112" spans="1:4" x14ac:dyDescent="0.2">
      <c r="A112" s="15">
        <v>45008</v>
      </c>
      <c r="B112" s="11" t="s">
        <v>6</v>
      </c>
      <c r="C112" t="s">
        <v>331</v>
      </c>
      <c r="D112" s="8">
        <v>2.6</v>
      </c>
    </row>
    <row r="113" spans="1:4" x14ac:dyDescent="0.2">
      <c r="A113" s="15">
        <v>45008</v>
      </c>
      <c r="B113" s="11" t="s">
        <v>6</v>
      </c>
      <c r="C113" t="s">
        <v>332</v>
      </c>
      <c r="D113" s="8">
        <v>1.85</v>
      </c>
    </row>
    <row r="114" spans="1:4" x14ac:dyDescent="0.2">
      <c r="A114" s="15">
        <v>45008</v>
      </c>
      <c r="B114" s="11" t="s">
        <v>6</v>
      </c>
      <c r="C114" t="s">
        <v>333</v>
      </c>
      <c r="D114" s="8">
        <v>1.25</v>
      </c>
    </row>
    <row r="115" spans="1:4" x14ac:dyDescent="0.2">
      <c r="A115" s="15">
        <v>45008</v>
      </c>
      <c r="B115" s="11" t="s">
        <v>6</v>
      </c>
      <c r="C115" t="s">
        <v>334</v>
      </c>
      <c r="D115" s="8">
        <v>1.25</v>
      </c>
    </row>
    <row r="116" spans="1:4" x14ac:dyDescent="0.2">
      <c r="A116" s="15">
        <v>45008</v>
      </c>
      <c r="B116" s="11" t="s">
        <v>6</v>
      </c>
      <c r="C116" t="s">
        <v>335</v>
      </c>
      <c r="D116" s="8">
        <v>1</v>
      </c>
    </row>
    <row r="117" spans="1:4" x14ac:dyDescent="0.2">
      <c r="A117" s="15">
        <v>45008</v>
      </c>
      <c r="B117" s="11" t="s">
        <v>6</v>
      </c>
      <c r="C117" t="s">
        <v>336</v>
      </c>
      <c r="D117" s="8">
        <v>1</v>
      </c>
    </row>
    <row r="118" spans="1:4" x14ac:dyDescent="0.2">
      <c r="A118" s="15">
        <v>45008</v>
      </c>
      <c r="B118" s="11" t="s">
        <v>13</v>
      </c>
      <c r="C118" t="s">
        <v>337</v>
      </c>
      <c r="D118" s="8">
        <v>9</v>
      </c>
    </row>
    <row r="119" spans="1:4" x14ac:dyDescent="0.2">
      <c r="A119" s="15">
        <v>45008</v>
      </c>
      <c r="B119" s="11" t="s">
        <v>6</v>
      </c>
      <c r="C119" t="s">
        <v>338</v>
      </c>
      <c r="D119" s="8">
        <v>1.7</v>
      </c>
    </row>
    <row r="120" spans="1:4" x14ac:dyDescent="0.2">
      <c r="A120" s="15">
        <v>45009</v>
      </c>
      <c r="B120" s="11" t="s">
        <v>7</v>
      </c>
      <c r="C120" t="s">
        <v>339</v>
      </c>
      <c r="D120" s="8">
        <v>5</v>
      </c>
    </row>
    <row r="121" spans="1:4" x14ac:dyDescent="0.2">
      <c r="A121" s="15">
        <v>45010</v>
      </c>
      <c r="B121" s="11" t="s">
        <v>6</v>
      </c>
      <c r="C121" t="s">
        <v>340</v>
      </c>
      <c r="D121" s="8">
        <v>2.9</v>
      </c>
    </row>
    <row r="122" spans="1:4" x14ac:dyDescent="0.2">
      <c r="A122" s="15">
        <v>45010</v>
      </c>
      <c r="B122" s="11" t="s">
        <v>6</v>
      </c>
      <c r="C122" t="s">
        <v>66</v>
      </c>
      <c r="D122" s="8">
        <v>2.75</v>
      </c>
    </row>
    <row r="123" spans="1:4" x14ac:dyDescent="0.2">
      <c r="A123" s="15">
        <v>45010</v>
      </c>
      <c r="B123" s="11" t="s">
        <v>6</v>
      </c>
      <c r="C123" t="s">
        <v>81</v>
      </c>
      <c r="D123" s="8">
        <v>1.1499999999999999</v>
      </c>
    </row>
    <row r="124" spans="1:4" x14ac:dyDescent="0.2">
      <c r="A124" s="15">
        <v>45010</v>
      </c>
      <c r="B124" s="11" t="s">
        <v>6</v>
      </c>
      <c r="C124" t="s">
        <v>341</v>
      </c>
      <c r="D124" s="8">
        <v>2.6</v>
      </c>
    </row>
    <row r="125" spans="1:4" x14ac:dyDescent="0.2">
      <c r="A125" s="15">
        <v>45010</v>
      </c>
      <c r="B125" s="11" t="s">
        <v>6</v>
      </c>
      <c r="C125" t="s">
        <v>17</v>
      </c>
      <c r="D125" s="8">
        <v>-3.1</v>
      </c>
    </row>
    <row r="126" spans="1:4" x14ac:dyDescent="0.2">
      <c r="A126" s="15">
        <v>45010</v>
      </c>
      <c r="B126" s="11" t="s">
        <v>6</v>
      </c>
      <c r="C126" t="s">
        <v>20</v>
      </c>
      <c r="D126" s="8">
        <v>8.99</v>
      </c>
    </row>
    <row r="127" spans="1:4" x14ac:dyDescent="0.2">
      <c r="A127" s="15">
        <v>45010</v>
      </c>
      <c r="B127" s="11" t="s">
        <v>5</v>
      </c>
      <c r="C127" t="s">
        <v>342</v>
      </c>
      <c r="D127" s="8">
        <v>12.3</v>
      </c>
    </row>
    <row r="128" spans="1:4" x14ac:dyDescent="0.2">
      <c r="A128" s="15">
        <v>45011</v>
      </c>
      <c r="B128" s="11" t="s">
        <v>6</v>
      </c>
      <c r="C128" t="s">
        <v>343</v>
      </c>
      <c r="D128" s="8">
        <v>1.75</v>
      </c>
    </row>
    <row r="129" spans="1:4" x14ac:dyDescent="0.2">
      <c r="A129" s="15">
        <v>45011</v>
      </c>
      <c r="B129" s="11" t="s">
        <v>6</v>
      </c>
      <c r="C129" t="s">
        <v>341</v>
      </c>
      <c r="D129" s="8">
        <v>2.6</v>
      </c>
    </row>
    <row r="130" spans="1:4" x14ac:dyDescent="0.2">
      <c r="A130" s="15">
        <v>45011</v>
      </c>
      <c r="B130" s="11" t="s">
        <v>6</v>
      </c>
      <c r="C130" t="s">
        <v>81</v>
      </c>
      <c r="D130" s="8">
        <v>1.1499999999999999</v>
      </c>
    </row>
    <row r="131" spans="1:4" x14ac:dyDescent="0.2">
      <c r="A131" s="15">
        <v>45011</v>
      </c>
      <c r="B131" s="11" t="s">
        <v>6</v>
      </c>
      <c r="C131" t="s">
        <v>66</v>
      </c>
      <c r="D131" s="8">
        <v>2.75</v>
      </c>
    </row>
    <row r="132" spans="1:4" x14ac:dyDescent="0.2">
      <c r="A132" s="15">
        <v>45011</v>
      </c>
      <c r="B132" s="11" t="s">
        <v>6</v>
      </c>
      <c r="C132" t="s">
        <v>17</v>
      </c>
      <c r="D132" s="8">
        <v>-3.1</v>
      </c>
    </row>
    <row r="133" spans="1:4" x14ac:dyDescent="0.2">
      <c r="A133" s="15">
        <v>45012</v>
      </c>
      <c r="B133" s="11" t="s">
        <v>6</v>
      </c>
      <c r="C133" t="s">
        <v>41</v>
      </c>
      <c r="D133" s="8">
        <v>2.69</v>
      </c>
    </row>
    <row r="134" spans="1:4" x14ac:dyDescent="0.2">
      <c r="A134" s="15">
        <v>45012</v>
      </c>
      <c r="B134" s="11" t="s">
        <v>6</v>
      </c>
      <c r="C134" t="s">
        <v>300</v>
      </c>
      <c r="D134" s="8">
        <v>2.09</v>
      </c>
    </row>
    <row r="135" spans="1:4" x14ac:dyDescent="0.2">
      <c r="A135" s="15">
        <v>45012</v>
      </c>
      <c r="B135" s="11" t="s">
        <v>6</v>
      </c>
      <c r="C135" t="s">
        <v>301</v>
      </c>
      <c r="D135" s="8">
        <v>1.69</v>
      </c>
    </row>
    <row r="136" spans="1:4" x14ac:dyDescent="0.2">
      <c r="A136" s="15">
        <v>45012</v>
      </c>
      <c r="B136" s="11" t="s">
        <v>6</v>
      </c>
      <c r="C136" t="s">
        <v>344</v>
      </c>
      <c r="D136" s="8">
        <v>0.85</v>
      </c>
    </row>
    <row r="137" spans="1:4" x14ac:dyDescent="0.2">
      <c r="A137" s="15">
        <v>45012</v>
      </c>
      <c r="B137" s="11" t="s">
        <v>6</v>
      </c>
      <c r="C137" t="s">
        <v>136</v>
      </c>
      <c r="D137" s="8">
        <v>0.75</v>
      </c>
    </row>
    <row r="138" spans="1:4" x14ac:dyDescent="0.2">
      <c r="A138" s="15">
        <v>45012</v>
      </c>
      <c r="B138" s="11" t="s">
        <v>6</v>
      </c>
      <c r="C138" t="s">
        <v>163</v>
      </c>
      <c r="D138" s="8">
        <v>1.45</v>
      </c>
    </row>
    <row r="139" spans="1:4" x14ac:dyDescent="0.2">
      <c r="A139" s="15">
        <v>45012</v>
      </c>
      <c r="B139" s="11" t="s">
        <v>6</v>
      </c>
      <c r="C139" t="s">
        <v>68</v>
      </c>
      <c r="D139" s="8">
        <v>1.35</v>
      </c>
    </row>
    <row r="140" spans="1:4" x14ac:dyDescent="0.2">
      <c r="A140" s="15">
        <v>45012</v>
      </c>
      <c r="B140" s="11" t="s">
        <v>4</v>
      </c>
      <c r="C140" t="s">
        <v>73</v>
      </c>
      <c r="D140" s="8">
        <v>3.19</v>
      </c>
    </row>
    <row r="141" spans="1:4" x14ac:dyDescent="0.2">
      <c r="A141" s="15">
        <v>45012</v>
      </c>
      <c r="B141" s="11" t="s">
        <v>6</v>
      </c>
      <c r="C141" t="s">
        <v>264</v>
      </c>
      <c r="D141" s="8">
        <v>7.99</v>
      </c>
    </row>
    <row r="142" spans="1:4" x14ac:dyDescent="0.2">
      <c r="A142" s="15">
        <v>45013</v>
      </c>
      <c r="B142" s="11" t="s">
        <v>6</v>
      </c>
      <c r="C142" t="s">
        <v>345</v>
      </c>
      <c r="D142" s="8">
        <v>1.99</v>
      </c>
    </row>
    <row r="143" spans="1:4" x14ac:dyDescent="0.2">
      <c r="A143" s="15">
        <v>45013</v>
      </c>
      <c r="B143" s="11" t="s">
        <v>6</v>
      </c>
      <c r="C143" t="s">
        <v>346</v>
      </c>
      <c r="D143" s="8">
        <v>3.98</v>
      </c>
    </row>
    <row r="144" spans="1:4" x14ac:dyDescent="0.2">
      <c r="A144" s="15">
        <v>45013</v>
      </c>
      <c r="B144" s="11" t="s">
        <v>6</v>
      </c>
      <c r="C144" t="s">
        <v>347</v>
      </c>
      <c r="D144" s="8">
        <v>0.99</v>
      </c>
    </row>
    <row r="145" spans="1:4" x14ac:dyDescent="0.2">
      <c r="A145" s="15">
        <v>45013</v>
      </c>
      <c r="B145" s="11" t="s">
        <v>6</v>
      </c>
      <c r="C145" t="s">
        <v>91</v>
      </c>
      <c r="D145" s="8">
        <v>1.1499999999999999</v>
      </c>
    </row>
    <row r="146" spans="1:4" x14ac:dyDescent="0.2">
      <c r="A146" s="15">
        <v>45013</v>
      </c>
      <c r="B146" s="11" t="s">
        <v>6</v>
      </c>
      <c r="C146" t="s">
        <v>348</v>
      </c>
      <c r="D146" s="8">
        <v>4.1900000000000004</v>
      </c>
    </row>
    <row r="147" spans="1:4" x14ac:dyDescent="0.2">
      <c r="A147" s="15">
        <v>45013</v>
      </c>
      <c r="B147" s="11" t="s">
        <v>4</v>
      </c>
      <c r="C147" t="s">
        <v>349</v>
      </c>
      <c r="D147" s="8">
        <v>4.79</v>
      </c>
    </row>
    <row r="148" spans="1:4" x14ac:dyDescent="0.2">
      <c r="A148" s="15">
        <v>45013</v>
      </c>
      <c r="B148" s="11" t="s">
        <v>6</v>
      </c>
      <c r="C148" t="s">
        <v>350</v>
      </c>
      <c r="D148" s="8">
        <v>3.3</v>
      </c>
    </row>
    <row r="149" spans="1:4" x14ac:dyDescent="0.2">
      <c r="A149" s="15">
        <v>45014</v>
      </c>
      <c r="B149" s="11" t="s">
        <v>6</v>
      </c>
      <c r="C149" t="s">
        <v>351</v>
      </c>
      <c r="D149" s="8">
        <v>9.5</v>
      </c>
    </row>
    <row r="150" spans="1:4" x14ac:dyDescent="0.2">
      <c r="A150" s="15">
        <v>45014</v>
      </c>
      <c r="B150" s="11" t="s">
        <v>6</v>
      </c>
      <c r="C150" t="s">
        <v>352</v>
      </c>
      <c r="D150" s="8">
        <v>4.95</v>
      </c>
    </row>
    <row r="151" spans="1:4" x14ac:dyDescent="0.2">
      <c r="A151" s="15">
        <v>45014</v>
      </c>
      <c r="B151" s="11" t="s">
        <v>6</v>
      </c>
      <c r="C151" t="s">
        <v>27</v>
      </c>
      <c r="D151" s="8">
        <v>1.59</v>
      </c>
    </row>
    <row r="152" spans="1:4" x14ac:dyDescent="0.2">
      <c r="A152" s="15">
        <v>45014</v>
      </c>
      <c r="B152" s="11" t="s">
        <v>6</v>
      </c>
      <c r="C152" t="s">
        <v>136</v>
      </c>
      <c r="D152" s="8">
        <v>0.85</v>
      </c>
    </row>
    <row r="153" spans="1:4" x14ac:dyDescent="0.2">
      <c r="A153" s="15">
        <v>45014</v>
      </c>
      <c r="B153" s="11" t="s">
        <v>6</v>
      </c>
      <c r="C153" t="s">
        <v>61</v>
      </c>
      <c r="D153" s="8">
        <v>1.39</v>
      </c>
    </row>
    <row r="154" spans="1:4" x14ac:dyDescent="0.2">
      <c r="A154" s="15">
        <v>45014</v>
      </c>
      <c r="B154" s="11" t="s">
        <v>6</v>
      </c>
      <c r="C154" t="s">
        <v>353</v>
      </c>
      <c r="D154" s="8">
        <v>3.69</v>
      </c>
    </row>
    <row r="155" spans="1:4" x14ac:dyDescent="0.2">
      <c r="A155" s="15">
        <v>45014</v>
      </c>
      <c r="B155" s="11" t="s">
        <v>6</v>
      </c>
      <c r="C155" t="s">
        <v>354</v>
      </c>
      <c r="D155" s="8">
        <v>2.19</v>
      </c>
    </row>
    <row r="156" spans="1:4" x14ac:dyDescent="0.2">
      <c r="A156" s="15">
        <v>45014</v>
      </c>
      <c r="B156" s="11" t="s">
        <v>4</v>
      </c>
      <c r="C156" t="s">
        <v>355</v>
      </c>
      <c r="D156" s="8">
        <v>3.39</v>
      </c>
    </row>
    <row r="157" spans="1:4" x14ac:dyDescent="0.2">
      <c r="A157" s="15">
        <v>45014</v>
      </c>
      <c r="B157" s="11" t="s">
        <v>4</v>
      </c>
      <c r="C157" t="s">
        <v>28</v>
      </c>
      <c r="D157" s="8">
        <v>0.75</v>
      </c>
    </row>
    <row r="158" spans="1:4" x14ac:dyDescent="0.2">
      <c r="A158" s="15">
        <v>45015</v>
      </c>
      <c r="B158" s="11" t="s">
        <v>6</v>
      </c>
      <c r="C158" t="s">
        <v>356</v>
      </c>
      <c r="D158" s="8">
        <v>2</v>
      </c>
    </row>
    <row r="159" spans="1:4" x14ac:dyDescent="0.2">
      <c r="A159" s="15">
        <v>45015</v>
      </c>
      <c r="B159" s="11" t="s">
        <v>6</v>
      </c>
      <c r="C159" t="s">
        <v>357</v>
      </c>
      <c r="D159" s="8">
        <v>5.84</v>
      </c>
    </row>
    <row r="160" spans="1:4" x14ac:dyDescent="0.2">
      <c r="A160" s="15">
        <v>45016</v>
      </c>
      <c r="B160" s="11" t="s">
        <v>6</v>
      </c>
      <c r="C160" t="s">
        <v>358</v>
      </c>
      <c r="D160" s="8">
        <v>0.7</v>
      </c>
    </row>
    <row r="161" spans="1:4" x14ac:dyDescent="0.2">
      <c r="A161" s="15">
        <v>45016</v>
      </c>
      <c r="B161" s="11" t="s">
        <v>6</v>
      </c>
      <c r="C161" t="s">
        <v>359</v>
      </c>
      <c r="D161" s="8">
        <v>1.49</v>
      </c>
    </row>
    <row r="162" spans="1:4" x14ac:dyDescent="0.2">
      <c r="A162" s="15">
        <v>45016</v>
      </c>
      <c r="B162" s="11" t="s">
        <v>6</v>
      </c>
      <c r="C162" t="s">
        <v>360</v>
      </c>
      <c r="D162" s="8">
        <v>1.69</v>
      </c>
    </row>
    <row r="163" spans="1:4" x14ac:dyDescent="0.2">
      <c r="A163" s="15">
        <v>45016</v>
      </c>
      <c r="B163" s="11" t="s">
        <v>6</v>
      </c>
      <c r="C163" t="s">
        <v>361</v>
      </c>
      <c r="D163" s="8">
        <v>2.4900000000000002</v>
      </c>
    </row>
    <row r="164" spans="1:4" x14ac:dyDescent="0.2">
      <c r="A164" s="15">
        <v>45016</v>
      </c>
      <c r="B164" s="11" t="s">
        <v>6</v>
      </c>
      <c r="C164" t="s">
        <v>58</v>
      </c>
      <c r="D164" s="8">
        <v>3.29</v>
      </c>
    </row>
    <row r="165" spans="1:4" x14ac:dyDescent="0.2">
      <c r="A165" s="15">
        <v>45016</v>
      </c>
      <c r="B165" s="11" t="s">
        <v>6</v>
      </c>
      <c r="C165" t="s">
        <v>77</v>
      </c>
      <c r="D165" s="8">
        <v>0.95</v>
      </c>
    </row>
    <row r="166" spans="1:4" x14ac:dyDescent="0.2">
      <c r="A166" s="15">
        <v>45016</v>
      </c>
      <c r="B166" s="11" t="s">
        <v>6</v>
      </c>
      <c r="C166" t="s">
        <v>362</v>
      </c>
      <c r="D166" s="8">
        <v>2.99</v>
      </c>
    </row>
    <row r="167" spans="1:4" x14ac:dyDescent="0.2">
      <c r="A167" s="15">
        <v>45016</v>
      </c>
      <c r="B167" s="11" t="s">
        <v>6</v>
      </c>
      <c r="C167" t="s">
        <v>62</v>
      </c>
      <c r="D167" s="8">
        <v>1.75</v>
      </c>
    </row>
    <row r="168" spans="1:4" x14ac:dyDescent="0.2">
      <c r="D168" s="7">
        <f>SUBTOTAL(109,March[Cost])</f>
        <v>7273.1899999999941</v>
      </c>
    </row>
  </sheetData>
  <conditionalFormatting sqref="D2:D167">
    <cfRule type="dataBar" priority="467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{7372FCC2-0F28-D441-A41A-BC60AC025AFF}</x14:id>
        </ext>
      </extLst>
    </cfRule>
  </conditionalFormatting>
  <pageMargins left="0.7" right="0.7" top="0.75" bottom="0.75" header="0.3" footer="0.3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stopIfTrue="1" operator="equal" id="{395A3C97-33F4-FD43-AD74-DA32B972C812}">
            <xm:f>Control!$G$3</xm:f>
            <x14:dxf>
              <font>
                <color theme="0"/>
              </font>
              <fill>
                <patternFill>
                  <fgColor auto="1"/>
                  <bgColor theme="0" tint="-0.499984740745262"/>
                </patternFill>
              </fill>
            </x14:dxf>
          </x14:cfRule>
          <x14:cfRule type="cellIs" priority="10" stopIfTrue="1" operator="equal" id="{F3040C76-F4E8-F946-A124-636C38290E0D}">
            <xm:f>Control!$G$6</xm:f>
            <x14:dxf>
              <font>
                <color theme="1"/>
              </font>
              <fill>
                <patternFill>
                  <fgColor auto="1"/>
                  <bgColor rgb="FFFD97FF"/>
                </patternFill>
              </fill>
            </x14:dxf>
          </x14:cfRule>
          <x14:cfRule type="cellIs" priority="11" stopIfTrue="1" operator="equal" id="{9B01E6CC-CAE0-9E46-BBB5-E1B71C03E8A8}">
            <xm:f>Control!$G$5</xm:f>
            <x14:dxf>
              <font>
                <color theme="1"/>
              </font>
              <fill>
                <patternFill>
                  <fgColor auto="1"/>
                  <bgColor rgb="FF00B050"/>
                </patternFill>
              </fill>
            </x14:dxf>
          </x14:cfRule>
          <x14:cfRule type="cellIs" priority="12" operator="equal" id="{E20DD0E8-8D18-5042-A7D9-4430F02A4914}">
            <xm:f>Control!$G$4</xm:f>
            <x14:dxf>
              <font>
                <color theme="1"/>
              </font>
              <fill>
                <patternFill>
                  <fgColor auto="1"/>
                  <bgColor rgb="FFFF0000"/>
                </patternFill>
              </fill>
            </x14:dxf>
          </x14:cfRule>
          <x14:cfRule type="cellIs" priority="13" operator="equal" id="{787BE310-3DC7-7549-9195-B6AD9559A280}">
            <xm:f>Control!$G$7</xm:f>
            <x14:dxf>
              <font>
                <color theme="1"/>
              </font>
              <fill>
                <patternFill>
                  <fgColor auto="1"/>
                  <bgColor theme="7" tint="0.39994506668294322"/>
                </patternFill>
              </fill>
            </x14:dxf>
          </x14:cfRule>
          <x14:cfRule type="cellIs" priority="14" operator="equal" id="{F5CB17F5-2CF0-6848-B945-123860103A90}">
            <xm:f>Control!$G$2</xm:f>
            <x14:dxf>
              <font>
                <color theme="0"/>
              </font>
              <fill>
                <patternFill>
                  <fgColor auto="1"/>
                  <bgColor rgb="FF0070C0"/>
                </patternFill>
              </fill>
            </x14:dxf>
          </x14:cfRule>
          <x14:cfRule type="cellIs" priority="15" operator="equal" id="{F03954FA-1A43-594B-9019-F4C571CCD286}">
            <xm:f>Control!$G$8</xm:f>
            <x14:dxf>
              <font>
                <color theme="0"/>
              </font>
              <fill>
                <patternFill>
                  <fgColor auto="1"/>
                  <bgColor theme="7" tint="-0.499984740745262"/>
                </patternFill>
              </fill>
            </x14:dxf>
          </x14:cfRule>
          <x14:cfRule type="cellIs" priority="16" operator="equal" id="{76C7EBA8-AF25-ED4B-BFCF-43275E4394B6}">
            <xm:f>Control!$G$9</xm:f>
            <x14:dxf>
              <font>
                <color theme="0"/>
              </font>
              <fill>
                <patternFill>
                  <fgColor auto="1"/>
                  <bgColor rgb="FF7030A0"/>
                </patternFill>
              </fill>
            </x14:dxf>
          </x14:cfRule>
          <xm:sqref>B2:B167 B169:B1048576</xm:sqref>
        </x14:conditionalFormatting>
        <x14:conditionalFormatting xmlns:xm="http://schemas.microsoft.com/office/excel/2006/main">
          <x14:cfRule type="dataBar" id="{7372FCC2-0F28-D441-A41A-BC60AC025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D2:D167</xm:sqref>
        </x14:conditionalFormatting>
        <x14:conditionalFormatting xmlns:xm="http://schemas.microsoft.com/office/excel/2006/main">
          <x14:cfRule type="cellIs" priority="2" operator="equal" id="{06CA3EA3-ED8A-8345-9739-45B580571654}">
            <xm:f>Control!$G$9</xm:f>
            <x14:dxf>
              <font>
                <color theme="0"/>
              </font>
              <fill>
                <patternFill>
                  <fgColor auto="1"/>
                  <bgColor rgb="FF7030A0"/>
                </patternFill>
              </fill>
            </x14:dxf>
          </x14:cfRule>
          <x14:cfRule type="cellIs" priority="3" operator="equal" id="{A2DF2140-9D6C-2C4A-95E6-1EAFEEE58B46}">
            <xm:f>Control!$G$8</xm:f>
            <x14:dxf>
              <font>
                <color theme="0"/>
              </font>
              <fill>
                <patternFill>
                  <fgColor auto="1"/>
                  <bgColor theme="7" tint="-0.499984740745262"/>
                </patternFill>
              </fill>
            </x14:dxf>
          </x14:cfRule>
          <x14:cfRule type="cellIs" priority="4" operator="equal" id="{756BC7CC-B4E8-7541-8BF1-990225E62288}">
            <xm:f>Control!$G$2</xm:f>
            <x14:dxf>
              <font>
                <color theme="0"/>
              </font>
              <fill>
                <patternFill>
                  <fgColor auto="1"/>
                  <bgColor rgb="FF0070C0"/>
                </patternFill>
              </fill>
            </x14:dxf>
          </x14:cfRule>
          <x14:cfRule type="cellIs" priority="5" operator="equal" id="{BCB1A2D8-6353-BA47-B156-0001D6CE8904}">
            <xm:f>Control!$G$7</xm:f>
            <x14:dxf>
              <font>
                <color theme="1"/>
              </font>
              <fill>
                <patternFill>
                  <fgColor auto="1"/>
                  <bgColor theme="7" tint="0.39994506668294322"/>
                </patternFill>
              </fill>
            </x14:dxf>
          </x14:cfRule>
          <x14:cfRule type="cellIs" priority="6" operator="equal" id="{6A30D04A-4750-B94D-81D2-442B64EE7A16}">
            <xm:f>Control!$G$4</xm:f>
            <x14:dxf>
              <font>
                <color theme="1"/>
              </font>
              <fill>
                <patternFill>
                  <fgColor auto="1"/>
                  <bgColor rgb="FFFF0000"/>
                </patternFill>
              </fill>
            </x14:dxf>
          </x14:cfRule>
          <x14:cfRule type="cellIs" priority="7" operator="equal" id="{BC887E62-C1F9-1E41-9FED-59F8114ED4E4}">
            <xm:f>Control!$G$5</xm:f>
            <x14:dxf>
              <font>
                <color theme="1"/>
              </font>
              <fill>
                <patternFill>
                  <fgColor auto="1"/>
                  <bgColor rgb="FF00B050"/>
                </patternFill>
              </fill>
            </x14:dxf>
          </x14:cfRule>
          <x14:cfRule type="cellIs" priority="8" operator="equal" id="{49F26A9F-7EC3-584B-AD4B-CFFFA7FF479B}">
            <xm:f>Control!$G$6</xm:f>
            <x14:dxf>
              <font>
                <color theme="1"/>
              </font>
              <fill>
                <patternFill>
                  <fgColor auto="1"/>
                  <bgColor rgb="FFFD97FF"/>
                </patternFill>
              </fill>
            </x14:dxf>
          </x14:cfRule>
          <xm:sqref>F1:F1048576</xm:sqref>
        </x14:conditionalFormatting>
        <x14:conditionalFormatting xmlns:xm="http://schemas.microsoft.com/office/excel/2006/main">
          <x14:cfRule type="cellIs" priority="1" stopIfTrue="1" operator="equal" id="{9FA40B62-4862-3B43-BE94-5AD039558FB2}">
            <xm:f>Control!$G$3</xm:f>
            <x14:dxf>
              <font>
                <color theme="0"/>
              </font>
              <fill>
                <patternFill>
                  <fgColor auto="1"/>
                  <bgColor theme="0" tint="-0.499984740745262"/>
                </patternFill>
              </fill>
            </x14:dxf>
          </x14:cfRule>
          <xm:sqref>F6:F13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2B8E840-97BD-CD4D-BD84-C9D9C844054E}">
          <x14:formula1>
            <xm:f>Control!$G$2:$G$9</xm:f>
          </x14:formula1>
          <xm:sqref>B2:B167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61E1C-A9E4-AF42-B820-8ECD8D8A1B7C}">
  <dimension ref="A1:G139"/>
  <sheetViews>
    <sheetView topLeftCell="A22" workbookViewId="0">
      <selection activeCell="F6" sqref="F6:F12"/>
    </sheetView>
  </sheetViews>
  <sheetFormatPr baseColWidth="10" defaultRowHeight="15" x14ac:dyDescent="0.2"/>
  <cols>
    <col min="2" max="2" width="13.5" bestFit="1" customWidth="1"/>
    <col min="3" max="3" width="25.6640625" customWidth="1"/>
    <col min="5" max="5" width="7.1640625" customWidth="1"/>
    <col min="6" max="6" width="12.5" bestFit="1" customWidth="1"/>
    <col min="7" max="7" width="10" customWidth="1"/>
  </cols>
  <sheetData>
    <row r="1" spans="1:7" x14ac:dyDescent="0.2">
      <c r="A1" t="s">
        <v>1</v>
      </c>
      <c r="B1" t="s">
        <v>2</v>
      </c>
      <c r="C1" t="s">
        <v>3</v>
      </c>
      <c r="D1" s="8" t="s">
        <v>0</v>
      </c>
    </row>
    <row r="2" spans="1:7" x14ac:dyDescent="0.2">
      <c r="A2" s="15">
        <v>45018</v>
      </c>
      <c r="B2" s="12" t="s">
        <v>4</v>
      </c>
      <c r="C2" t="s">
        <v>106</v>
      </c>
      <c r="D2" s="8">
        <v>9</v>
      </c>
    </row>
    <row r="3" spans="1:7" x14ac:dyDescent="0.2">
      <c r="A3" s="15">
        <v>45018</v>
      </c>
      <c r="B3" s="12" t="s">
        <v>6</v>
      </c>
      <c r="C3" t="s">
        <v>364</v>
      </c>
      <c r="D3" s="8">
        <v>1.99</v>
      </c>
    </row>
    <row r="4" spans="1:7" x14ac:dyDescent="0.2">
      <c r="A4" s="15">
        <v>45018</v>
      </c>
      <c r="B4" s="12" t="s">
        <v>6</v>
      </c>
      <c r="C4" t="s">
        <v>365</v>
      </c>
      <c r="D4" s="8">
        <v>1.38</v>
      </c>
    </row>
    <row r="5" spans="1:7" x14ac:dyDescent="0.2">
      <c r="A5" s="15">
        <v>45018</v>
      </c>
      <c r="B5" s="12" t="s">
        <v>6</v>
      </c>
      <c r="C5" t="s">
        <v>128</v>
      </c>
      <c r="D5" s="8">
        <v>1.69</v>
      </c>
      <c r="F5" s="9" t="s">
        <v>2</v>
      </c>
      <c r="G5" t="s">
        <v>11</v>
      </c>
    </row>
    <row r="6" spans="1:7" x14ac:dyDescent="0.2">
      <c r="A6" s="15">
        <v>45018</v>
      </c>
      <c r="B6" s="12" t="s">
        <v>6</v>
      </c>
      <c r="C6" t="s">
        <v>117</v>
      </c>
      <c r="D6" s="8">
        <v>2.59</v>
      </c>
      <c r="F6" t="s">
        <v>5</v>
      </c>
      <c r="G6" s="7">
        <v>41.84</v>
      </c>
    </row>
    <row r="7" spans="1:7" x14ac:dyDescent="0.2">
      <c r="A7" s="15">
        <v>45018</v>
      </c>
      <c r="B7" s="12" t="s">
        <v>6</v>
      </c>
      <c r="C7" t="s">
        <v>118</v>
      </c>
      <c r="D7" s="8">
        <v>1.89</v>
      </c>
      <c r="F7" t="s">
        <v>4</v>
      </c>
      <c r="G7" s="7">
        <v>89.32</v>
      </c>
    </row>
    <row r="8" spans="1:7" x14ac:dyDescent="0.2">
      <c r="A8" s="15">
        <v>45018</v>
      </c>
      <c r="B8" s="12" t="s">
        <v>6</v>
      </c>
      <c r="C8" t="s">
        <v>366</v>
      </c>
      <c r="D8" s="8">
        <v>3.38</v>
      </c>
      <c r="F8" t="s">
        <v>6</v>
      </c>
      <c r="G8" s="7">
        <v>418.03</v>
      </c>
    </row>
    <row r="9" spans="1:7" x14ac:dyDescent="0.2">
      <c r="A9" s="15">
        <v>45018</v>
      </c>
      <c r="B9" s="12" t="s">
        <v>6</v>
      </c>
      <c r="C9" t="s">
        <v>189</v>
      </c>
      <c r="D9" s="8">
        <v>1.7</v>
      </c>
      <c r="F9" t="s">
        <v>13</v>
      </c>
      <c r="G9" s="7">
        <v>19.380000000000003</v>
      </c>
    </row>
    <row r="10" spans="1:7" x14ac:dyDescent="0.2">
      <c r="A10" s="15">
        <v>45018</v>
      </c>
      <c r="B10" s="12" t="s">
        <v>6</v>
      </c>
      <c r="C10" t="s">
        <v>98</v>
      </c>
      <c r="D10" s="8">
        <v>0.28000000000000003</v>
      </c>
      <c r="F10" t="s">
        <v>7</v>
      </c>
      <c r="G10" s="7">
        <v>19.990000000000002</v>
      </c>
    </row>
    <row r="11" spans="1:7" x14ac:dyDescent="0.2">
      <c r="A11" s="15">
        <v>45018</v>
      </c>
      <c r="B11" s="12" t="s">
        <v>6</v>
      </c>
      <c r="C11" t="s">
        <v>41</v>
      </c>
      <c r="D11" s="8">
        <v>3.19</v>
      </c>
      <c r="F11" t="s">
        <v>8</v>
      </c>
      <c r="G11" s="7">
        <v>450</v>
      </c>
    </row>
    <row r="12" spans="1:7" x14ac:dyDescent="0.2">
      <c r="A12" s="15">
        <v>45018</v>
      </c>
      <c r="B12" s="12" t="s">
        <v>6</v>
      </c>
      <c r="C12" t="s">
        <v>367</v>
      </c>
      <c r="D12" s="8">
        <v>0.65</v>
      </c>
      <c r="F12" t="s">
        <v>9</v>
      </c>
      <c r="G12" s="7">
        <v>1</v>
      </c>
    </row>
    <row r="13" spans="1:7" x14ac:dyDescent="0.2">
      <c r="A13" s="15">
        <v>45018</v>
      </c>
      <c r="B13" s="12" t="s">
        <v>6</v>
      </c>
      <c r="C13" t="s">
        <v>300</v>
      </c>
      <c r="D13" s="8">
        <v>1.89</v>
      </c>
      <c r="F13" t="s">
        <v>12</v>
      </c>
      <c r="G13" s="7">
        <v>1039.56</v>
      </c>
    </row>
    <row r="14" spans="1:7" x14ac:dyDescent="0.2">
      <c r="A14" s="15">
        <v>45019</v>
      </c>
      <c r="B14" s="12" t="s">
        <v>6</v>
      </c>
      <c r="C14" t="s">
        <v>368</v>
      </c>
      <c r="D14" s="8">
        <v>2.15</v>
      </c>
    </row>
    <row r="15" spans="1:7" x14ac:dyDescent="0.2">
      <c r="A15" s="15">
        <v>45019</v>
      </c>
      <c r="B15" s="12" t="s">
        <v>4</v>
      </c>
      <c r="C15" t="s">
        <v>369</v>
      </c>
      <c r="D15" s="8">
        <v>4.9000000000000004</v>
      </c>
    </row>
    <row r="16" spans="1:7" x14ac:dyDescent="0.2">
      <c r="A16" s="15">
        <v>45019</v>
      </c>
      <c r="B16" s="12" t="s">
        <v>6</v>
      </c>
      <c r="C16" t="s">
        <v>370</v>
      </c>
      <c r="D16" s="8">
        <v>3.5</v>
      </c>
    </row>
    <row r="17" spans="1:4" x14ac:dyDescent="0.2">
      <c r="A17" s="15">
        <v>45020</v>
      </c>
      <c r="B17" s="12" t="s">
        <v>6</v>
      </c>
      <c r="C17" t="s">
        <v>172</v>
      </c>
      <c r="D17" s="8">
        <v>1.75</v>
      </c>
    </row>
    <row r="18" spans="1:4" x14ac:dyDescent="0.2">
      <c r="A18" s="15">
        <v>45020</v>
      </c>
      <c r="B18" s="12" t="s">
        <v>7</v>
      </c>
      <c r="C18" t="s">
        <v>138</v>
      </c>
      <c r="D18" s="8">
        <v>-12</v>
      </c>
    </row>
    <row r="19" spans="1:4" x14ac:dyDescent="0.2">
      <c r="A19" s="15">
        <v>45020</v>
      </c>
      <c r="B19" s="12" t="s">
        <v>7</v>
      </c>
      <c r="C19" t="s">
        <v>70</v>
      </c>
      <c r="D19" s="8">
        <v>-12</v>
      </c>
    </row>
    <row r="20" spans="1:4" x14ac:dyDescent="0.2">
      <c r="A20" s="15">
        <v>45020</v>
      </c>
      <c r="B20" s="12" t="s">
        <v>6</v>
      </c>
      <c r="C20" t="s">
        <v>371</v>
      </c>
      <c r="D20" s="8">
        <v>24.45</v>
      </c>
    </row>
    <row r="21" spans="1:4" x14ac:dyDescent="0.2">
      <c r="A21" s="15">
        <v>45021</v>
      </c>
      <c r="B21" s="12" t="s">
        <v>6</v>
      </c>
      <c r="C21" t="s">
        <v>79</v>
      </c>
      <c r="D21" s="8">
        <v>2.19</v>
      </c>
    </row>
    <row r="22" spans="1:4" x14ac:dyDescent="0.2">
      <c r="A22" s="15">
        <v>45021</v>
      </c>
      <c r="B22" s="12" t="s">
        <v>6</v>
      </c>
      <c r="C22" t="s">
        <v>372</v>
      </c>
      <c r="D22" s="8">
        <v>4.25</v>
      </c>
    </row>
    <row r="23" spans="1:4" x14ac:dyDescent="0.2">
      <c r="A23" s="15">
        <v>45021</v>
      </c>
      <c r="B23" s="12" t="s">
        <v>6</v>
      </c>
      <c r="C23" t="s">
        <v>143</v>
      </c>
      <c r="D23" s="8">
        <v>1.99</v>
      </c>
    </row>
    <row r="24" spans="1:4" x14ac:dyDescent="0.2">
      <c r="A24" s="15">
        <v>45021</v>
      </c>
      <c r="B24" s="12" t="s">
        <v>6</v>
      </c>
      <c r="C24" t="s">
        <v>115</v>
      </c>
      <c r="D24" s="8">
        <v>-0.6</v>
      </c>
    </row>
    <row r="25" spans="1:4" x14ac:dyDescent="0.2">
      <c r="A25" s="15">
        <v>45021</v>
      </c>
      <c r="B25" s="12" t="s">
        <v>6</v>
      </c>
      <c r="C25" t="s">
        <v>163</v>
      </c>
      <c r="D25" s="8">
        <v>1.45</v>
      </c>
    </row>
    <row r="26" spans="1:4" x14ac:dyDescent="0.2">
      <c r="A26" s="15">
        <v>45021</v>
      </c>
      <c r="B26" s="12" t="s">
        <v>6</v>
      </c>
      <c r="C26" t="s">
        <v>373</v>
      </c>
      <c r="D26" s="8">
        <v>1.29</v>
      </c>
    </row>
    <row r="27" spans="1:4" x14ac:dyDescent="0.2">
      <c r="A27" s="15">
        <v>45021</v>
      </c>
      <c r="B27" s="12" t="s">
        <v>4</v>
      </c>
      <c r="C27" t="s">
        <v>374</v>
      </c>
      <c r="D27" s="8">
        <v>0.75</v>
      </c>
    </row>
    <row r="28" spans="1:4" x14ac:dyDescent="0.2">
      <c r="A28" s="15">
        <v>45021</v>
      </c>
      <c r="B28" s="12" t="s">
        <v>6</v>
      </c>
      <c r="C28" t="s">
        <v>136</v>
      </c>
      <c r="D28" s="8">
        <v>0.85</v>
      </c>
    </row>
    <row r="29" spans="1:4" x14ac:dyDescent="0.2">
      <c r="A29" s="15">
        <v>45022</v>
      </c>
      <c r="B29" s="12" t="s">
        <v>13</v>
      </c>
      <c r="C29" t="s">
        <v>375</v>
      </c>
      <c r="D29" s="8">
        <v>5.8</v>
      </c>
    </row>
    <row r="30" spans="1:4" x14ac:dyDescent="0.2">
      <c r="A30" s="15">
        <v>45022</v>
      </c>
      <c r="B30" s="12" t="s">
        <v>6</v>
      </c>
      <c r="C30" t="s">
        <v>172</v>
      </c>
      <c r="D30" s="8">
        <v>1.75</v>
      </c>
    </row>
    <row r="31" spans="1:4" x14ac:dyDescent="0.2">
      <c r="A31" s="15">
        <v>45022</v>
      </c>
      <c r="B31" s="12" t="s">
        <v>7</v>
      </c>
      <c r="C31" t="s">
        <v>376</v>
      </c>
      <c r="D31" s="8">
        <v>16</v>
      </c>
    </row>
    <row r="32" spans="1:4" x14ac:dyDescent="0.2">
      <c r="A32" s="15">
        <v>45022</v>
      </c>
      <c r="B32" s="12" t="s">
        <v>6</v>
      </c>
      <c r="C32" t="s">
        <v>377</v>
      </c>
      <c r="D32" s="8">
        <v>14.4</v>
      </c>
    </row>
    <row r="33" spans="1:4" x14ac:dyDescent="0.2">
      <c r="A33" s="15">
        <v>45022</v>
      </c>
      <c r="B33" s="12" t="s">
        <v>7</v>
      </c>
      <c r="C33" t="s">
        <v>147</v>
      </c>
      <c r="D33" s="8">
        <v>9</v>
      </c>
    </row>
    <row r="34" spans="1:4" x14ac:dyDescent="0.2">
      <c r="A34" s="15">
        <v>45023</v>
      </c>
      <c r="B34" s="12" t="s">
        <v>4</v>
      </c>
      <c r="C34" t="s">
        <v>378</v>
      </c>
      <c r="D34" s="8">
        <v>5.15</v>
      </c>
    </row>
    <row r="35" spans="1:4" x14ac:dyDescent="0.2">
      <c r="A35" s="15">
        <v>45024</v>
      </c>
      <c r="B35" s="12" t="s">
        <v>6</v>
      </c>
      <c r="C35" t="s">
        <v>379</v>
      </c>
      <c r="D35" s="8">
        <v>5.07</v>
      </c>
    </row>
    <row r="36" spans="1:4" x14ac:dyDescent="0.2">
      <c r="A36" s="15">
        <v>45024</v>
      </c>
      <c r="B36" s="12" t="s">
        <v>6</v>
      </c>
      <c r="C36" t="s">
        <v>89</v>
      </c>
      <c r="D36" s="8">
        <v>1.77</v>
      </c>
    </row>
    <row r="37" spans="1:4" x14ac:dyDescent="0.2">
      <c r="A37" s="15">
        <v>45024</v>
      </c>
      <c r="B37" s="12" t="s">
        <v>6</v>
      </c>
      <c r="C37" t="s">
        <v>380</v>
      </c>
      <c r="D37" s="8">
        <v>4.47</v>
      </c>
    </row>
    <row r="38" spans="1:4" x14ac:dyDescent="0.2">
      <c r="A38" s="15">
        <v>45024</v>
      </c>
      <c r="B38" s="12" t="s">
        <v>6</v>
      </c>
      <c r="C38" t="s">
        <v>136</v>
      </c>
      <c r="D38" s="8">
        <v>0.85</v>
      </c>
    </row>
    <row r="39" spans="1:4" x14ac:dyDescent="0.2">
      <c r="A39" s="15">
        <v>45024</v>
      </c>
      <c r="B39" s="12" t="s">
        <v>6</v>
      </c>
      <c r="C39" t="s">
        <v>161</v>
      </c>
      <c r="D39" s="8">
        <v>2.4900000000000002</v>
      </c>
    </row>
    <row r="40" spans="1:4" x14ac:dyDescent="0.2">
      <c r="A40" s="15">
        <v>45024</v>
      </c>
      <c r="B40" s="12" t="s">
        <v>6</v>
      </c>
      <c r="C40" t="s">
        <v>163</v>
      </c>
      <c r="D40" s="8">
        <v>1.45</v>
      </c>
    </row>
    <row r="41" spans="1:4" x14ac:dyDescent="0.2">
      <c r="A41" s="15">
        <v>45024</v>
      </c>
      <c r="B41" s="12" t="s">
        <v>6</v>
      </c>
      <c r="C41" t="s">
        <v>24</v>
      </c>
      <c r="D41" s="8">
        <v>1.45</v>
      </c>
    </row>
    <row r="42" spans="1:4" x14ac:dyDescent="0.2">
      <c r="A42" s="15">
        <v>45024</v>
      </c>
      <c r="B42" s="12" t="s">
        <v>6</v>
      </c>
      <c r="C42" t="s">
        <v>27</v>
      </c>
      <c r="D42" s="8">
        <v>1.59</v>
      </c>
    </row>
    <row r="43" spans="1:4" x14ac:dyDescent="0.2">
      <c r="A43" s="15">
        <v>45024</v>
      </c>
      <c r="B43" s="12" t="s">
        <v>5</v>
      </c>
      <c r="C43" t="s">
        <v>381</v>
      </c>
      <c r="D43" s="8">
        <v>6.59</v>
      </c>
    </row>
    <row r="44" spans="1:4" x14ac:dyDescent="0.2">
      <c r="A44" s="15">
        <v>45025</v>
      </c>
      <c r="B44" s="12" t="s">
        <v>6</v>
      </c>
      <c r="C44" t="s">
        <v>382</v>
      </c>
      <c r="D44" s="8">
        <v>57.75</v>
      </c>
    </row>
    <row r="45" spans="1:4" x14ac:dyDescent="0.2">
      <c r="A45" s="15">
        <v>45025</v>
      </c>
      <c r="B45" s="12" t="s">
        <v>9</v>
      </c>
      <c r="C45" t="s">
        <v>383</v>
      </c>
      <c r="D45" s="8">
        <v>1</v>
      </c>
    </row>
    <row r="46" spans="1:4" x14ac:dyDescent="0.2">
      <c r="A46" s="15">
        <v>45026</v>
      </c>
      <c r="B46" s="12" t="s">
        <v>6</v>
      </c>
      <c r="C46" t="s">
        <v>154</v>
      </c>
      <c r="D46" s="8">
        <v>0.92</v>
      </c>
    </row>
    <row r="47" spans="1:4" x14ac:dyDescent="0.2">
      <c r="A47" s="15">
        <v>45026</v>
      </c>
      <c r="B47" s="12" t="s">
        <v>6</v>
      </c>
      <c r="C47" t="s">
        <v>384</v>
      </c>
      <c r="D47" s="8">
        <v>0.55000000000000004</v>
      </c>
    </row>
    <row r="48" spans="1:4" x14ac:dyDescent="0.2">
      <c r="A48" s="15">
        <v>45026</v>
      </c>
      <c r="B48" s="12" t="s">
        <v>6</v>
      </c>
      <c r="C48" t="s">
        <v>143</v>
      </c>
      <c r="D48" s="8">
        <v>2.19</v>
      </c>
    </row>
    <row r="49" spans="1:4" x14ac:dyDescent="0.2">
      <c r="A49" s="15">
        <v>45026</v>
      </c>
      <c r="B49" s="12" t="s">
        <v>4</v>
      </c>
      <c r="C49" t="s">
        <v>385</v>
      </c>
      <c r="D49" s="8">
        <v>1.19</v>
      </c>
    </row>
    <row r="50" spans="1:4" x14ac:dyDescent="0.2">
      <c r="A50" s="15">
        <v>45026</v>
      </c>
      <c r="B50" s="12" t="s">
        <v>6</v>
      </c>
      <c r="C50" t="s">
        <v>386</v>
      </c>
      <c r="D50" s="8">
        <v>2.19</v>
      </c>
    </row>
    <row r="51" spans="1:4" x14ac:dyDescent="0.2">
      <c r="A51" s="15">
        <v>45026</v>
      </c>
      <c r="B51" s="12" t="s">
        <v>6</v>
      </c>
      <c r="C51" t="s">
        <v>97</v>
      </c>
      <c r="D51" s="8">
        <v>3.29</v>
      </c>
    </row>
    <row r="52" spans="1:4" x14ac:dyDescent="0.2">
      <c r="A52" s="15">
        <v>45026</v>
      </c>
      <c r="B52" s="12" t="s">
        <v>6</v>
      </c>
      <c r="C52" t="s">
        <v>387</v>
      </c>
      <c r="D52" s="8">
        <v>0.52</v>
      </c>
    </row>
    <row r="53" spans="1:4" x14ac:dyDescent="0.2">
      <c r="A53" s="15">
        <v>45026</v>
      </c>
      <c r="B53" s="12" t="s">
        <v>6</v>
      </c>
      <c r="C53" t="s">
        <v>42</v>
      </c>
      <c r="D53" s="8">
        <v>0.95</v>
      </c>
    </row>
    <row r="54" spans="1:4" x14ac:dyDescent="0.2">
      <c r="A54" s="15">
        <v>45026</v>
      </c>
      <c r="B54" s="12" t="s">
        <v>6</v>
      </c>
      <c r="C54" t="s">
        <v>388</v>
      </c>
      <c r="D54" s="8">
        <v>0.95</v>
      </c>
    </row>
    <row r="55" spans="1:4" x14ac:dyDescent="0.2">
      <c r="A55" s="15">
        <v>45026</v>
      </c>
      <c r="B55" s="12" t="s">
        <v>6</v>
      </c>
      <c r="C55" t="s">
        <v>389</v>
      </c>
      <c r="D55" s="8">
        <v>0.99</v>
      </c>
    </row>
    <row r="56" spans="1:4" x14ac:dyDescent="0.2">
      <c r="A56" s="15">
        <v>45026</v>
      </c>
      <c r="B56" s="12" t="s">
        <v>6</v>
      </c>
      <c r="C56" t="s">
        <v>390</v>
      </c>
      <c r="D56" s="8">
        <v>1</v>
      </c>
    </row>
    <row r="57" spans="1:4" x14ac:dyDescent="0.2">
      <c r="A57" s="15">
        <v>45026</v>
      </c>
      <c r="B57" s="12" t="s">
        <v>6</v>
      </c>
      <c r="C57" t="s">
        <v>391</v>
      </c>
      <c r="D57" s="8">
        <v>7</v>
      </c>
    </row>
    <row r="58" spans="1:4" x14ac:dyDescent="0.2">
      <c r="A58" s="15">
        <v>45026</v>
      </c>
      <c r="B58" s="12" t="s">
        <v>7</v>
      </c>
      <c r="C58" t="s">
        <v>392</v>
      </c>
      <c r="D58" s="8">
        <v>7.99</v>
      </c>
    </row>
    <row r="59" spans="1:4" x14ac:dyDescent="0.2">
      <c r="A59" s="15">
        <v>45026</v>
      </c>
      <c r="B59" s="12" t="s">
        <v>6</v>
      </c>
      <c r="C59" t="s">
        <v>86</v>
      </c>
      <c r="D59" s="8">
        <v>8</v>
      </c>
    </row>
    <row r="60" spans="1:4" x14ac:dyDescent="0.2">
      <c r="A60" s="15">
        <v>45027</v>
      </c>
      <c r="B60" s="12" t="s">
        <v>6</v>
      </c>
      <c r="C60" t="s">
        <v>52</v>
      </c>
      <c r="D60" s="8">
        <v>1.99</v>
      </c>
    </row>
    <row r="61" spans="1:4" x14ac:dyDescent="0.2">
      <c r="A61" s="15">
        <v>45027</v>
      </c>
      <c r="B61" s="12" t="s">
        <v>13</v>
      </c>
      <c r="C61" t="s">
        <v>393</v>
      </c>
      <c r="D61" s="8">
        <v>3.59</v>
      </c>
    </row>
    <row r="62" spans="1:4" x14ac:dyDescent="0.2">
      <c r="A62" s="15">
        <v>45027</v>
      </c>
      <c r="B62" s="12" t="s">
        <v>7</v>
      </c>
      <c r="C62" t="s">
        <v>394</v>
      </c>
      <c r="D62" s="8">
        <v>9</v>
      </c>
    </row>
    <row r="63" spans="1:4" x14ac:dyDescent="0.2">
      <c r="A63" s="15">
        <v>45028</v>
      </c>
      <c r="B63" s="12" t="s">
        <v>6</v>
      </c>
      <c r="C63" t="s">
        <v>395</v>
      </c>
      <c r="D63" s="8">
        <v>8</v>
      </c>
    </row>
    <row r="64" spans="1:4" x14ac:dyDescent="0.2">
      <c r="A64" s="15">
        <v>45028</v>
      </c>
      <c r="B64" s="12" t="s">
        <v>7</v>
      </c>
      <c r="C64" t="s">
        <v>37</v>
      </c>
      <c r="D64" s="8">
        <v>2</v>
      </c>
    </row>
    <row r="65" spans="1:4" x14ac:dyDescent="0.2">
      <c r="A65" s="15">
        <v>45029</v>
      </c>
      <c r="B65" s="12" t="s">
        <v>13</v>
      </c>
      <c r="C65" t="s">
        <v>87</v>
      </c>
      <c r="D65" s="8">
        <v>9.99</v>
      </c>
    </row>
    <row r="66" spans="1:4" x14ac:dyDescent="0.2">
      <c r="A66" s="15">
        <v>45029</v>
      </c>
      <c r="B66" s="12" t="s">
        <v>6</v>
      </c>
      <c r="C66" t="s">
        <v>396</v>
      </c>
      <c r="D66" s="8">
        <v>6.35</v>
      </c>
    </row>
    <row r="67" spans="1:4" x14ac:dyDescent="0.2">
      <c r="A67" s="15">
        <v>45030</v>
      </c>
      <c r="B67" s="12" t="s">
        <v>6</v>
      </c>
      <c r="C67" t="s">
        <v>397</v>
      </c>
      <c r="D67" s="8">
        <v>1.7</v>
      </c>
    </row>
    <row r="68" spans="1:4" x14ac:dyDescent="0.2">
      <c r="A68" s="15">
        <v>45030</v>
      </c>
      <c r="B68" s="12" t="s">
        <v>4</v>
      </c>
      <c r="C68" t="s">
        <v>398</v>
      </c>
      <c r="D68" s="8">
        <v>1.9</v>
      </c>
    </row>
    <row r="69" spans="1:4" x14ac:dyDescent="0.2">
      <c r="A69" s="15">
        <v>45030</v>
      </c>
      <c r="B69" s="12" t="s">
        <v>4</v>
      </c>
      <c r="C69" t="s">
        <v>399</v>
      </c>
      <c r="D69" s="8">
        <v>1.25</v>
      </c>
    </row>
    <row r="70" spans="1:4" x14ac:dyDescent="0.2">
      <c r="A70" s="15">
        <v>45030</v>
      </c>
      <c r="B70" s="12" t="s">
        <v>6</v>
      </c>
      <c r="C70" t="s">
        <v>400</v>
      </c>
      <c r="D70" s="8">
        <v>3</v>
      </c>
    </row>
    <row r="71" spans="1:4" x14ac:dyDescent="0.2">
      <c r="A71" s="15">
        <v>45030</v>
      </c>
      <c r="B71" s="12" t="s">
        <v>6</v>
      </c>
      <c r="C71" t="s">
        <v>346</v>
      </c>
      <c r="D71" s="8">
        <v>4.4000000000000004</v>
      </c>
    </row>
    <row r="72" spans="1:4" x14ac:dyDescent="0.2">
      <c r="A72" s="15">
        <v>45030</v>
      </c>
      <c r="B72" s="12" t="s">
        <v>6</v>
      </c>
      <c r="C72" t="s">
        <v>197</v>
      </c>
      <c r="D72" s="8">
        <v>-0.9</v>
      </c>
    </row>
    <row r="73" spans="1:4" x14ac:dyDescent="0.2">
      <c r="A73" s="15">
        <v>45030</v>
      </c>
      <c r="B73" s="12" t="s">
        <v>5</v>
      </c>
      <c r="C73" t="s">
        <v>110</v>
      </c>
      <c r="D73" s="8">
        <v>16.5</v>
      </c>
    </row>
    <row r="74" spans="1:4" x14ac:dyDescent="0.2">
      <c r="A74" s="15">
        <v>45031</v>
      </c>
      <c r="B74" s="12" t="s">
        <v>6</v>
      </c>
      <c r="C74" t="s">
        <v>401</v>
      </c>
      <c r="D74" s="8">
        <v>2.4900000000000002</v>
      </c>
    </row>
    <row r="75" spans="1:4" x14ac:dyDescent="0.2">
      <c r="A75" s="15">
        <v>45031</v>
      </c>
      <c r="B75" s="12" t="s">
        <v>6</v>
      </c>
      <c r="C75" t="s">
        <v>402</v>
      </c>
      <c r="D75" s="8">
        <v>2.4900000000000002</v>
      </c>
    </row>
    <row r="76" spans="1:4" x14ac:dyDescent="0.2">
      <c r="A76" s="15">
        <v>45031</v>
      </c>
      <c r="B76" s="12" t="s">
        <v>6</v>
      </c>
      <c r="C76" t="s">
        <v>403</v>
      </c>
      <c r="D76" s="8">
        <v>1.59</v>
      </c>
    </row>
    <row r="77" spans="1:4" x14ac:dyDescent="0.2">
      <c r="A77" s="15">
        <v>45031</v>
      </c>
      <c r="B77" s="12" t="s">
        <v>6</v>
      </c>
      <c r="C77" t="s">
        <v>404</v>
      </c>
      <c r="D77" s="8">
        <v>0.89</v>
      </c>
    </row>
    <row r="78" spans="1:4" x14ac:dyDescent="0.2">
      <c r="A78" s="15">
        <v>45031</v>
      </c>
      <c r="B78" s="12" t="s">
        <v>6</v>
      </c>
      <c r="C78" t="s">
        <v>189</v>
      </c>
      <c r="D78" s="8">
        <v>1.7</v>
      </c>
    </row>
    <row r="79" spans="1:4" x14ac:dyDescent="0.2">
      <c r="A79" s="15">
        <v>45031</v>
      </c>
      <c r="B79" s="12" t="s">
        <v>6</v>
      </c>
      <c r="C79" t="s">
        <v>366</v>
      </c>
      <c r="D79" s="8">
        <v>1.98</v>
      </c>
    </row>
    <row r="80" spans="1:4" x14ac:dyDescent="0.2">
      <c r="A80" s="15">
        <v>45031</v>
      </c>
      <c r="B80" s="12" t="s">
        <v>6</v>
      </c>
      <c r="C80" t="s">
        <v>405</v>
      </c>
      <c r="D80" s="8">
        <v>2.85</v>
      </c>
    </row>
    <row r="81" spans="1:4" x14ac:dyDescent="0.2">
      <c r="A81" s="15">
        <v>45031</v>
      </c>
      <c r="B81" s="12" t="s">
        <v>4</v>
      </c>
      <c r="C81" t="s">
        <v>73</v>
      </c>
      <c r="D81" s="8">
        <v>3.19</v>
      </c>
    </row>
    <row r="82" spans="1:4" x14ac:dyDescent="0.2">
      <c r="A82" s="15">
        <v>45031</v>
      </c>
      <c r="B82" s="12" t="s">
        <v>8</v>
      </c>
      <c r="C82" t="s">
        <v>53</v>
      </c>
      <c r="D82" s="8">
        <v>450</v>
      </c>
    </row>
    <row r="83" spans="1:4" x14ac:dyDescent="0.2">
      <c r="A83" s="15">
        <v>45034</v>
      </c>
      <c r="B83" s="12" t="s">
        <v>6</v>
      </c>
      <c r="C83" t="s">
        <v>136</v>
      </c>
      <c r="D83" s="8">
        <v>0.85</v>
      </c>
    </row>
    <row r="84" spans="1:4" x14ac:dyDescent="0.2">
      <c r="A84" s="15">
        <v>45034</v>
      </c>
      <c r="B84" s="12" t="s">
        <v>6</v>
      </c>
      <c r="C84" t="s">
        <v>249</v>
      </c>
      <c r="D84" s="8">
        <v>6.39</v>
      </c>
    </row>
    <row r="85" spans="1:4" x14ac:dyDescent="0.2">
      <c r="A85" s="15">
        <v>45034</v>
      </c>
      <c r="B85" s="12" t="s">
        <v>6</v>
      </c>
      <c r="C85" t="s">
        <v>406</v>
      </c>
      <c r="D85" s="8">
        <v>2</v>
      </c>
    </row>
    <row r="86" spans="1:4" x14ac:dyDescent="0.2">
      <c r="A86" s="15">
        <v>45034</v>
      </c>
      <c r="B86" s="12" t="s">
        <v>6</v>
      </c>
      <c r="C86" t="s">
        <v>407</v>
      </c>
      <c r="D86" s="8">
        <v>4.99</v>
      </c>
    </row>
    <row r="87" spans="1:4" x14ac:dyDescent="0.2">
      <c r="A87" s="15">
        <v>45034</v>
      </c>
      <c r="B87" s="12" t="s">
        <v>6</v>
      </c>
      <c r="C87" t="s">
        <v>50</v>
      </c>
      <c r="D87" s="8">
        <v>2.5</v>
      </c>
    </row>
    <row r="88" spans="1:4" x14ac:dyDescent="0.2">
      <c r="A88" s="15">
        <v>45034</v>
      </c>
      <c r="B88" s="12" t="s">
        <v>6</v>
      </c>
      <c r="C88" t="s">
        <v>408</v>
      </c>
      <c r="D88" s="8">
        <v>8.65</v>
      </c>
    </row>
    <row r="89" spans="1:4" x14ac:dyDescent="0.2">
      <c r="A89" s="15">
        <v>45035</v>
      </c>
      <c r="B89" s="12" t="s">
        <v>6</v>
      </c>
      <c r="C89" t="s">
        <v>409</v>
      </c>
      <c r="D89" s="8">
        <v>11.45</v>
      </c>
    </row>
    <row r="90" spans="1:4" x14ac:dyDescent="0.2">
      <c r="A90" s="15">
        <v>45036</v>
      </c>
      <c r="B90" s="12" t="s">
        <v>6</v>
      </c>
      <c r="C90" t="s">
        <v>410</v>
      </c>
      <c r="D90" s="8">
        <v>6.2</v>
      </c>
    </row>
    <row r="91" spans="1:4" x14ac:dyDescent="0.2">
      <c r="A91" s="15">
        <v>45036</v>
      </c>
      <c r="B91" s="12" t="s">
        <v>6</v>
      </c>
      <c r="C91" t="s">
        <v>411</v>
      </c>
      <c r="D91" s="8">
        <v>2.2000000000000002</v>
      </c>
    </row>
    <row r="92" spans="1:4" x14ac:dyDescent="0.2">
      <c r="A92" s="15">
        <v>45037</v>
      </c>
      <c r="B92" s="12" t="s">
        <v>6</v>
      </c>
      <c r="C92" t="s">
        <v>412</v>
      </c>
      <c r="D92" s="8">
        <v>8.1999999999999993</v>
      </c>
    </row>
    <row r="93" spans="1:4" x14ac:dyDescent="0.2">
      <c r="A93" s="15">
        <v>45037</v>
      </c>
      <c r="B93" s="12" t="s">
        <v>6</v>
      </c>
      <c r="C93" t="s">
        <v>413</v>
      </c>
      <c r="D93" s="8">
        <v>30.7</v>
      </c>
    </row>
    <row r="94" spans="1:4" x14ac:dyDescent="0.2">
      <c r="A94" s="15">
        <v>45037</v>
      </c>
      <c r="B94" s="12" t="s">
        <v>6</v>
      </c>
      <c r="C94" t="s">
        <v>414</v>
      </c>
      <c r="D94" s="8">
        <v>-5</v>
      </c>
    </row>
    <row r="95" spans="1:4" x14ac:dyDescent="0.2">
      <c r="A95" s="15">
        <v>45037</v>
      </c>
      <c r="B95" s="12" t="s">
        <v>6</v>
      </c>
      <c r="C95" t="s">
        <v>415</v>
      </c>
      <c r="D95" s="8">
        <v>-11</v>
      </c>
    </row>
    <row r="96" spans="1:4" x14ac:dyDescent="0.2">
      <c r="A96" s="15">
        <v>45038</v>
      </c>
      <c r="B96" s="12" t="s">
        <v>6</v>
      </c>
      <c r="C96" t="s">
        <v>416</v>
      </c>
      <c r="D96" s="8">
        <v>1.1499999999999999</v>
      </c>
    </row>
    <row r="97" spans="1:4" x14ac:dyDescent="0.2">
      <c r="A97" s="15">
        <v>45038</v>
      </c>
      <c r="B97" s="12" t="s">
        <v>6</v>
      </c>
      <c r="C97" t="s">
        <v>417</v>
      </c>
      <c r="D97" s="8">
        <v>0.4</v>
      </c>
    </row>
    <row r="98" spans="1:4" x14ac:dyDescent="0.2">
      <c r="A98" s="15">
        <v>45038</v>
      </c>
      <c r="B98" s="12" t="s">
        <v>6</v>
      </c>
      <c r="C98" t="s">
        <v>418</v>
      </c>
      <c r="D98" s="8">
        <v>1.29</v>
      </c>
    </row>
    <row r="99" spans="1:4" x14ac:dyDescent="0.2">
      <c r="A99" s="15">
        <v>45038</v>
      </c>
      <c r="B99" s="12" t="s">
        <v>6</v>
      </c>
      <c r="C99" t="s">
        <v>419</v>
      </c>
      <c r="D99" s="8">
        <v>0.3</v>
      </c>
    </row>
    <row r="100" spans="1:4" x14ac:dyDescent="0.2">
      <c r="A100" s="15">
        <v>45038</v>
      </c>
      <c r="B100" s="12" t="s">
        <v>6</v>
      </c>
      <c r="C100" t="s">
        <v>420</v>
      </c>
      <c r="D100" s="8">
        <v>0.6</v>
      </c>
    </row>
    <row r="101" spans="1:4" x14ac:dyDescent="0.2">
      <c r="A101" s="15">
        <v>45038</v>
      </c>
      <c r="B101" s="12" t="s">
        <v>6</v>
      </c>
      <c r="C101" t="s">
        <v>421</v>
      </c>
      <c r="D101" s="8">
        <v>1.99</v>
      </c>
    </row>
    <row r="102" spans="1:4" x14ac:dyDescent="0.2">
      <c r="A102" s="15">
        <v>45038</v>
      </c>
      <c r="B102" s="12" t="s">
        <v>6</v>
      </c>
      <c r="C102" t="s">
        <v>62</v>
      </c>
      <c r="D102" s="8">
        <v>1.75</v>
      </c>
    </row>
    <row r="103" spans="1:4" x14ac:dyDescent="0.2">
      <c r="A103" s="15">
        <v>45038</v>
      </c>
      <c r="B103" s="12" t="s">
        <v>6</v>
      </c>
      <c r="C103" t="s">
        <v>119</v>
      </c>
      <c r="D103" s="8">
        <v>0.63</v>
      </c>
    </row>
    <row r="104" spans="1:4" x14ac:dyDescent="0.2">
      <c r="A104" s="15">
        <v>45038</v>
      </c>
      <c r="B104" s="12" t="s">
        <v>6</v>
      </c>
      <c r="C104" t="s">
        <v>77</v>
      </c>
      <c r="D104" s="8">
        <v>0.95</v>
      </c>
    </row>
    <row r="105" spans="1:4" x14ac:dyDescent="0.2">
      <c r="A105" s="15">
        <v>45038</v>
      </c>
      <c r="B105" s="12" t="s">
        <v>6</v>
      </c>
      <c r="C105" t="s">
        <v>422</v>
      </c>
      <c r="D105" s="8">
        <v>1.38</v>
      </c>
    </row>
    <row r="106" spans="1:4" x14ac:dyDescent="0.2">
      <c r="A106" s="15">
        <v>45038</v>
      </c>
      <c r="B106" s="12" t="s">
        <v>6</v>
      </c>
      <c r="C106" t="s">
        <v>423</v>
      </c>
      <c r="D106" s="8">
        <v>3.95</v>
      </c>
    </row>
    <row r="107" spans="1:4" x14ac:dyDescent="0.2">
      <c r="A107" s="15">
        <v>45041</v>
      </c>
      <c r="B107" s="12" t="s">
        <v>6</v>
      </c>
      <c r="C107" t="s">
        <v>424</v>
      </c>
      <c r="D107" s="8">
        <v>2.1800000000000002</v>
      </c>
    </row>
    <row r="108" spans="1:4" x14ac:dyDescent="0.2">
      <c r="A108" s="15">
        <v>45041</v>
      </c>
      <c r="B108" s="12" t="s">
        <v>6</v>
      </c>
      <c r="C108" t="s">
        <v>425</v>
      </c>
      <c r="D108" s="8">
        <v>3.49</v>
      </c>
    </row>
    <row r="109" spans="1:4" x14ac:dyDescent="0.2">
      <c r="A109" s="15">
        <v>45041</v>
      </c>
      <c r="B109" s="12" t="s">
        <v>6</v>
      </c>
      <c r="C109" t="s">
        <v>366</v>
      </c>
      <c r="D109" s="8">
        <v>2.58</v>
      </c>
    </row>
    <row r="110" spans="1:4" x14ac:dyDescent="0.2">
      <c r="A110" s="15">
        <v>45041</v>
      </c>
      <c r="B110" s="12" t="s">
        <v>6</v>
      </c>
      <c r="C110" t="s">
        <v>300</v>
      </c>
      <c r="D110" s="8">
        <v>1.89</v>
      </c>
    </row>
    <row r="111" spans="1:4" x14ac:dyDescent="0.2">
      <c r="A111" s="15">
        <v>45041</v>
      </c>
      <c r="B111" s="12" t="s">
        <v>6</v>
      </c>
      <c r="C111" t="s">
        <v>23</v>
      </c>
      <c r="D111" s="8">
        <v>0.95</v>
      </c>
    </row>
    <row r="112" spans="1:4" x14ac:dyDescent="0.2">
      <c r="A112" s="15">
        <v>45041</v>
      </c>
      <c r="B112" s="12" t="s">
        <v>6</v>
      </c>
      <c r="C112" t="s">
        <v>24</v>
      </c>
      <c r="D112" s="8">
        <v>1.89</v>
      </c>
    </row>
    <row r="113" spans="1:4" x14ac:dyDescent="0.2">
      <c r="A113" s="15">
        <v>45041</v>
      </c>
      <c r="B113" s="12" t="s">
        <v>6</v>
      </c>
      <c r="C113" t="s">
        <v>15</v>
      </c>
      <c r="D113" s="8">
        <v>2.25</v>
      </c>
    </row>
    <row r="114" spans="1:4" x14ac:dyDescent="0.2">
      <c r="A114" s="15">
        <v>45041</v>
      </c>
      <c r="B114" s="12" t="s">
        <v>6</v>
      </c>
      <c r="C114" t="s">
        <v>72</v>
      </c>
      <c r="D114" s="8">
        <v>13.5</v>
      </c>
    </row>
    <row r="115" spans="1:4" x14ac:dyDescent="0.2">
      <c r="A115" s="15">
        <v>45041</v>
      </c>
      <c r="B115" s="12" t="s">
        <v>4</v>
      </c>
      <c r="C115" t="s">
        <v>120</v>
      </c>
      <c r="D115" s="8">
        <v>48.5</v>
      </c>
    </row>
    <row r="116" spans="1:4" x14ac:dyDescent="0.2">
      <c r="A116" s="15">
        <v>45041</v>
      </c>
      <c r="B116" s="12" t="s">
        <v>6</v>
      </c>
      <c r="C116" t="s">
        <v>426</v>
      </c>
      <c r="D116" s="8">
        <v>4.0999999999999996</v>
      </c>
    </row>
    <row r="117" spans="1:4" x14ac:dyDescent="0.2">
      <c r="A117" s="15">
        <v>45042</v>
      </c>
      <c r="B117" s="12" t="s">
        <v>6</v>
      </c>
      <c r="C117" t="s">
        <v>162</v>
      </c>
      <c r="D117" s="8">
        <v>48.85</v>
      </c>
    </row>
    <row r="118" spans="1:4" x14ac:dyDescent="0.2">
      <c r="A118" s="15">
        <v>45042</v>
      </c>
      <c r="B118" s="12" t="s">
        <v>6</v>
      </c>
      <c r="C118" t="s">
        <v>20</v>
      </c>
      <c r="D118" s="8">
        <v>11.99</v>
      </c>
    </row>
    <row r="119" spans="1:4" x14ac:dyDescent="0.2">
      <c r="A119" s="15">
        <v>45042</v>
      </c>
      <c r="B119" s="12" t="s">
        <v>6</v>
      </c>
      <c r="C119" t="s">
        <v>427</v>
      </c>
      <c r="D119" s="8">
        <v>4.0999999999999996</v>
      </c>
    </row>
    <row r="120" spans="1:4" x14ac:dyDescent="0.2">
      <c r="A120" s="15">
        <v>45042</v>
      </c>
      <c r="B120" s="12" t="s">
        <v>6</v>
      </c>
      <c r="C120" t="s">
        <v>197</v>
      </c>
      <c r="D120" s="8">
        <v>7.99</v>
      </c>
    </row>
    <row r="121" spans="1:4" x14ac:dyDescent="0.2">
      <c r="A121" s="15">
        <v>45042</v>
      </c>
      <c r="B121" s="12" t="s">
        <v>6</v>
      </c>
      <c r="C121" t="s">
        <v>78</v>
      </c>
      <c r="D121" s="8">
        <v>-18.45</v>
      </c>
    </row>
    <row r="122" spans="1:4" x14ac:dyDescent="0.2">
      <c r="A122" s="15">
        <v>45042</v>
      </c>
      <c r="B122" s="12" t="s">
        <v>6</v>
      </c>
      <c r="C122" t="s">
        <v>105</v>
      </c>
      <c r="D122" s="8">
        <v>-3.95</v>
      </c>
    </row>
    <row r="123" spans="1:4" x14ac:dyDescent="0.2">
      <c r="A123" s="15">
        <v>45043</v>
      </c>
      <c r="B123" s="12" t="s">
        <v>6</v>
      </c>
      <c r="C123" t="s">
        <v>410</v>
      </c>
      <c r="D123" s="8">
        <v>6.2</v>
      </c>
    </row>
    <row r="124" spans="1:4" x14ac:dyDescent="0.2">
      <c r="A124" s="15">
        <v>45044</v>
      </c>
      <c r="B124" s="12" t="s">
        <v>6</v>
      </c>
      <c r="C124" t="s">
        <v>300</v>
      </c>
      <c r="D124" s="8">
        <v>1.32</v>
      </c>
    </row>
    <row r="125" spans="1:4" x14ac:dyDescent="0.2">
      <c r="A125" s="15">
        <v>45044</v>
      </c>
      <c r="B125" s="12" t="s">
        <v>4</v>
      </c>
      <c r="C125" t="s">
        <v>30</v>
      </c>
      <c r="D125" s="8">
        <v>3.49</v>
      </c>
    </row>
    <row r="126" spans="1:4" x14ac:dyDescent="0.2">
      <c r="A126" s="15">
        <v>45044</v>
      </c>
      <c r="B126" s="12" t="s">
        <v>6</v>
      </c>
      <c r="C126" t="s">
        <v>17</v>
      </c>
      <c r="D126" s="8">
        <v>1.75</v>
      </c>
    </row>
    <row r="127" spans="1:4" x14ac:dyDescent="0.2">
      <c r="A127" s="15">
        <v>45045</v>
      </c>
      <c r="B127" s="12" t="s">
        <v>6</v>
      </c>
      <c r="C127" t="s">
        <v>141</v>
      </c>
      <c r="D127" s="8">
        <v>2.2000000000000002</v>
      </c>
    </row>
    <row r="128" spans="1:4" x14ac:dyDescent="0.2">
      <c r="A128" s="15">
        <v>45045</v>
      </c>
      <c r="B128" s="12" t="s">
        <v>6</v>
      </c>
      <c r="C128" t="s">
        <v>50</v>
      </c>
      <c r="D128" s="8">
        <v>2.5</v>
      </c>
    </row>
    <row r="129" spans="1:4" x14ac:dyDescent="0.2">
      <c r="A129" s="15">
        <v>45045</v>
      </c>
      <c r="B129" s="12" t="s">
        <v>6</v>
      </c>
      <c r="C129" t="s">
        <v>428</v>
      </c>
      <c r="D129" s="8">
        <v>1.25</v>
      </c>
    </row>
    <row r="130" spans="1:4" x14ac:dyDescent="0.2">
      <c r="A130" s="15">
        <v>45045</v>
      </c>
      <c r="B130" s="12" t="s">
        <v>6</v>
      </c>
      <c r="C130" t="s">
        <v>429</v>
      </c>
      <c r="D130" s="8">
        <v>1.3</v>
      </c>
    </row>
    <row r="131" spans="1:4" x14ac:dyDescent="0.2">
      <c r="A131" s="15">
        <v>45045</v>
      </c>
      <c r="B131" s="12" t="s">
        <v>4</v>
      </c>
      <c r="C131" t="s">
        <v>430</v>
      </c>
      <c r="D131" s="8">
        <v>4.9000000000000004</v>
      </c>
    </row>
    <row r="132" spans="1:4" x14ac:dyDescent="0.2">
      <c r="A132" s="15">
        <v>45045</v>
      </c>
      <c r="B132" s="12" t="s">
        <v>4</v>
      </c>
      <c r="C132" t="s">
        <v>431</v>
      </c>
      <c r="D132" s="8">
        <v>5.0999999999999996</v>
      </c>
    </row>
    <row r="133" spans="1:4" x14ac:dyDescent="0.2">
      <c r="A133" s="15">
        <v>45045</v>
      </c>
      <c r="B133" s="12" t="s">
        <v>6</v>
      </c>
      <c r="C133" t="s">
        <v>17</v>
      </c>
      <c r="D133" s="8">
        <v>-2.5499999999999998</v>
      </c>
    </row>
    <row r="134" spans="1:4" x14ac:dyDescent="0.2">
      <c r="A134" s="15">
        <v>45046</v>
      </c>
      <c r="B134" s="12" t="s">
        <v>6</v>
      </c>
      <c r="C134" t="s">
        <v>432</v>
      </c>
      <c r="D134" s="8">
        <v>7</v>
      </c>
    </row>
    <row r="135" spans="1:4" x14ac:dyDescent="0.2">
      <c r="A135" s="15">
        <v>45046</v>
      </c>
      <c r="B135" s="12" t="s">
        <v>6</v>
      </c>
      <c r="C135" t="s">
        <v>23</v>
      </c>
      <c r="D135" s="8">
        <v>1.79</v>
      </c>
    </row>
    <row r="136" spans="1:4" x14ac:dyDescent="0.2">
      <c r="A136" s="15">
        <v>45046</v>
      </c>
      <c r="B136" s="12" t="s">
        <v>6</v>
      </c>
      <c r="C136" t="s">
        <v>433</v>
      </c>
      <c r="D136" s="8">
        <v>3.18</v>
      </c>
    </row>
    <row r="137" spans="1:4" x14ac:dyDescent="0.2">
      <c r="A137" s="15">
        <v>45046</v>
      </c>
      <c r="B137" s="12" t="s">
        <v>5</v>
      </c>
      <c r="C137" t="s">
        <v>434</v>
      </c>
      <c r="D137" s="8">
        <v>18.75</v>
      </c>
    </row>
    <row r="138" spans="1:4" x14ac:dyDescent="0.2">
      <c r="A138" s="15">
        <v>45046</v>
      </c>
      <c r="B138" s="12" t="s">
        <v>6</v>
      </c>
      <c r="C138" t="s">
        <v>29</v>
      </c>
      <c r="D138" s="8">
        <v>2.19</v>
      </c>
    </row>
    <row r="139" spans="1:4" x14ac:dyDescent="0.2">
      <c r="D139" s="7">
        <f>SUBTOTAL(109,April[Cost])</f>
        <v>1039.5600000000004</v>
      </c>
    </row>
  </sheetData>
  <conditionalFormatting sqref="D2:D138">
    <cfRule type="dataBar" priority="426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{B2C21733-C328-5148-97BB-0068893AD6C9}</x14:id>
        </ext>
      </extLst>
    </cfRule>
  </conditionalFormatting>
  <pageMargins left="0.7" right="0.7" top="0.75" bottom="0.75" header="0.3" footer="0.3"/>
  <drawing r:id="rId2"/>
  <legacy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stopIfTrue="1" operator="equal" id="{D39EE7B0-7FD7-344E-9A01-6F29472FB4CE}">
            <xm:f>Control!$G$3</xm:f>
            <x14:dxf>
              <font>
                <color theme="0"/>
              </font>
              <fill>
                <patternFill>
                  <fgColor auto="1"/>
                  <bgColor theme="0" tint="-0.499984740745262"/>
                </patternFill>
              </fill>
            </x14:dxf>
          </x14:cfRule>
          <x14:cfRule type="cellIs" priority="2" stopIfTrue="1" operator="equal" id="{534F438B-9DFC-7F45-A1B6-48D5F8DF33C5}">
            <xm:f>Control!$G$6</xm:f>
            <x14:dxf>
              <font>
                <color theme="1"/>
              </font>
              <fill>
                <patternFill>
                  <fgColor auto="1"/>
                  <bgColor rgb="FFFD97FF"/>
                </patternFill>
              </fill>
            </x14:dxf>
          </x14:cfRule>
          <x14:cfRule type="cellIs" priority="3" stopIfTrue="1" operator="equal" id="{9912890F-16DC-1A45-9DA3-89DA5577162F}">
            <xm:f>Control!$G$5</xm:f>
            <x14:dxf>
              <font>
                <color theme="1"/>
              </font>
              <fill>
                <patternFill>
                  <fgColor auto="1"/>
                  <bgColor rgb="FF00B050"/>
                </patternFill>
              </fill>
            </x14:dxf>
          </x14:cfRule>
          <x14:cfRule type="cellIs" priority="4" operator="equal" id="{C6146866-6DBF-924D-B33B-3502F888F7C1}">
            <xm:f>Control!$G$4</xm:f>
            <x14:dxf>
              <font>
                <color theme="1"/>
              </font>
              <fill>
                <patternFill>
                  <fgColor auto="1"/>
                  <bgColor rgb="FFFF0000"/>
                </patternFill>
              </fill>
            </x14:dxf>
          </x14:cfRule>
          <x14:cfRule type="cellIs" priority="5" operator="equal" id="{A642A57A-629D-634B-B1F8-05402B495951}">
            <xm:f>Control!$G$7</xm:f>
            <x14:dxf>
              <font>
                <color theme="1"/>
              </font>
              <fill>
                <patternFill>
                  <fgColor auto="1"/>
                  <bgColor theme="7" tint="0.39994506668294322"/>
                </patternFill>
              </fill>
            </x14:dxf>
          </x14:cfRule>
          <x14:cfRule type="cellIs" priority="6" operator="equal" id="{DF4DBBB7-B3C8-0248-BDF5-2F8AD19A36A5}">
            <xm:f>Control!$G$2</xm:f>
            <x14:dxf>
              <font>
                <color theme="0"/>
              </font>
              <fill>
                <patternFill>
                  <fgColor auto="1"/>
                  <bgColor rgb="FF0070C0"/>
                </patternFill>
              </fill>
            </x14:dxf>
          </x14:cfRule>
          <x14:cfRule type="cellIs" priority="7" operator="equal" id="{46ECA47E-931B-0044-BF83-870214541D16}">
            <xm:f>Control!$G$8</xm:f>
            <x14:dxf>
              <font>
                <color theme="0"/>
              </font>
              <fill>
                <patternFill>
                  <fgColor auto="1"/>
                  <bgColor theme="7" tint="-0.499984740745262"/>
                </patternFill>
              </fill>
            </x14:dxf>
          </x14:cfRule>
          <x14:cfRule type="cellIs" priority="8" operator="equal" id="{15F430EA-ACF2-4C47-90F5-EC09C99BBBE4}">
            <xm:f>Control!$G$9</xm:f>
            <x14:dxf>
              <font>
                <color theme="0"/>
              </font>
              <fill>
                <patternFill>
                  <fgColor auto="1"/>
                  <bgColor rgb="FF7030A0"/>
                </patternFill>
              </fill>
            </x14:dxf>
          </x14:cfRule>
          <xm:sqref>B2:B138</xm:sqref>
        </x14:conditionalFormatting>
        <x14:conditionalFormatting xmlns:xm="http://schemas.microsoft.com/office/excel/2006/main">
          <x14:cfRule type="dataBar" id="{B2C21733-C328-5148-97BB-0068893AD6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D2:D138</xm:sqref>
        </x14:conditionalFormatting>
        <x14:conditionalFormatting xmlns:xm="http://schemas.microsoft.com/office/excel/2006/main">
          <x14:cfRule type="cellIs" priority="9" stopIfTrue="1" operator="equal" id="{EC4385CD-C14F-3449-813D-F276D8C958D5}">
            <xm:f>Control!$G$3</xm:f>
            <x14:dxf>
              <font>
                <color theme="0"/>
              </font>
              <fill>
                <patternFill>
                  <fgColor auto="1"/>
                  <bgColor theme="0" tint="-0.499984740745262"/>
                </patternFill>
              </fill>
            </x14:dxf>
          </x14:cfRule>
          <x14:cfRule type="cellIs" priority="10" operator="equal" id="{B942A416-B697-CA4B-90F8-F8FB40644071}">
            <xm:f>Control!$G$9</xm:f>
            <x14:dxf>
              <font>
                <color theme="0"/>
              </font>
              <fill>
                <patternFill>
                  <fgColor auto="1"/>
                  <bgColor rgb="FF7030A0"/>
                </patternFill>
              </fill>
            </x14:dxf>
          </x14:cfRule>
          <x14:cfRule type="cellIs" priority="11" operator="equal" id="{E947B816-6B5B-CA40-8794-A76495155A61}">
            <xm:f>Control!$G$8</xm:f>
            <x14:dxf>
              <font>
                <color theme="0"/>
              </font>
              <fill>
                <patternFill>
                  <fgColor auto="1"/>
                  <bgColor theme="7" tint="-0.499984740745262"/>
                </patternFill>
              </fill>
            </x14:dxf>
          </x14:cfRule>
          <x14:cfRule type="cellIs" priority="12" operator="equal" id="{112B3A9A-21F6-9B4B-BABA-DEAA442502DA}">
            <xm:f>Control!$G$2</xm:f>
            <x14:dxf>
              <font>
                <color theme="0"/>
              </font>
              <fill>
                <patternFill>
                  <fgColor auto="1"/>
                  <bgColor rgb="FF0070C0"/>
                </patternFill>
              </fill>
            </x14:dxf>
          </x14:cfRule>
          <x14:cfRule type="cellIs" priority="13" operator="equal" id="{4756BAEB-67C2-0941-9A7D-F5F8145213F4}">
            <xm:f>Control!$G$7</xm:f>
            <x14:dxf>
              <font>
                <color theme="1"/>
              </font>
              <fill>
                <patternFill>
                  <fgColor auto="1"/>
                  <bgColor theme="7" tint="0.39994506668294322"/>
                </patternFill>
              </fill>
            </x14:dxf>
          </x14:cfRule>
          <x14:cfRule type="cellIs" priority="14" operator="equal" id="{1D1BE9D2-B3C6-AE44-B3D5-F6A2BDDAAB99}">
            <xm:f>Control!$G$4</xm:f>
            <x14:dxf>
              <font>
                <color theme="1"/>
              </font>
              <fill>
                <patternFill>
                  <fgColor auto="1"/>
                  <bgColor rgb="FFFF0000"/>
                </patternFill>
              </fill>
            </x14:dxf>
          </x14:cfRule>
          <x14:cfRule type="cellIs" priority="15" operator="equal" id="{99507559-45AD-1548-8A88-8FCC029B71F1}">
            <xm:f>Control!$G$5</xm:f>
            <x14:dxf>
              <font>
                <color theme="1"/>
              </font>
              <fill>
                <patternFill>
                  <fgColor auto="1"/>
                  <bgColor rgb="FF00B050"/>
                </patternFill>
              </fill>
            </x14:dxf>
          </x14:cfRule>
          <x14:cfRule type="cellIs" priority="16" operator="equal" id="{41D17975-4E85-5045-87E4-B66E290FEB12}">
            <xm:f>Control!$G$6</xm:f>
            <x14:dxf>
              <font>
                <color theme="1"/>
              </font>
              <fill>
                <patternFill>
                  <fgColor auto="1"/>
                  <bgColor rgb="FFFD97FF"/>
                </patternFill>
              </fill>
            </x14:dxf>
          </x14:cfRule>
          <xm:sqref>F1:F125 E126:E1048576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355D92-03D0-EE44-9611-25DC6B665193}">
          <x14:formula1>
            <xm:f>Control!$G$2:$G$9</xm:f>
          </x14:formula1>
          <xm:sqref>B2:B138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32FD5-0BA7-2C40-BB0F-3EF0AA9FCDC1}">
  <dimension ref="A1:G166"/>
  <sheetViews>
    <sheetView workbookViewId="0">
      <selection activeCell="J49" sqref="J49"/>
    </sheetView>
  </sheetViews>
  <sheetFormatPr baseColWidth="10" defaultRowHeight="15" x14ac:dyDescent="0.2"/>
  <cols>
    <col min="2" max="2" width="13.5" bestFit="1" customWidth="1"/>
    <col min="3" max="3" width="25.6640625" customWidth="1"/>
    <col min="5" max="5" width="7.1640625" customWidth="1"/>
    <col min="6" max="6" width="12.5" bestFit="1" customWidth="1"/>
    <col min="7" max="7" width="10" customWidth="1"/>
  </cols>
  <sheetData>
    <row r="1" spans="1:7" x14ac:dyDescent="0.2">
      <c r="A1" t="s">
        <v>1</v>
      </c>
      <c r="B1" s="8" t="s">
        <v>2</v>
      </c>
      <c r="C1" t="s">
        <v>3</v>
      </c>
      <c r="D1" s="8" t="s">
        <v>0</v>
      </c>
    </row>
    <row r="2" spans="1:7" x14ac:dyDescent="0.2">
      <c r="A2" s="15">
        <v>45047</v>
      </c>
      <c r="B2" s="11" t="s">
        <v>4</v>
      </c>
      <c r="C2" t="s">
        <v>106</v>
      </c>
      <c r="D2" s="8">
        <v>9</v>
      </c>
    </row>
    <row r="3" spans="1:7" x14ac:dyDescent="0.2">
      <c r="A3" s="15">
        <v>45048</v>
      </c>
      <c r="B3" s="11" t="s">
        <v>6</v>
      </c>
      <c r="C3" t="s">
        <v>85</v>
      </c>
      <c r="D3" s="8">
        <v>25.8</v>
      </c>
    </row>
    <row r="4" spans="1:7" x14ac:dyDescent="0.2">
      <c r="A4" s="15">
        <v>45048</v>
      </c>
      <c r="B4" s="11" t="s">
        <v>6</v>
      </c>
      <c r="C4" t="s">
        <v>159</v>
      </c>
      <c r="D4" s="8">
        <v>1.0900000000000001</v>
      </c>
    </row>
    <row r="5" spans="1:7" x14ac:dyDescent="0.2">
      <c r="A5" s="15">
        <v>45048</v>
      </c>
      <c r="B5" s="11" t="s">
        <v>6</v>
      </c>
      <c r="C5" t="s">
        <v>435</v>
      </c>
      <c r="D5" s="8">
        <v>0.55000000000000004</v>
      </c>
      <c r="F5" s="9" t="s">
        <v>2</v>
      </c>
      <c r="G5" t="s">
        <v>11</v>
      </c>
    </row>
    <row r="6" spans="1:7" x14ac:dyDescent="0.2">
      <c r="A6" s="15">
        <v>45048</v>
      </c>
      <c r="B6" s="11" t="s">
        <v>6</v>
      </c>
      <c r="C6" t="s">
        <v>436</v>
      </c>
      <c r="D6" s="8">
        <v>3.69</v>
      </c>
      <c r="F6" t="s">
        <v>5</v>
      </c>
      <c r="G6" s="7">
        <v>40.72</v>
      </c>
    </row>
    <row r="7" spans="1:7" x14ac:dyDescent="0.2">
      <c r="A7" s="15">
        <v>45048</v>
      </c>
      <c r="B7" s="11" t="s">
        <v>6</v>
      </c>
      <c r="C7" t="s">
        <v>300</v>
      </c>
      <c r="D7" s="8">
        <v>1.89</v>
      </c>
      <c r="F7" t="s">
        <v>4</v>
      </c>
      <c r="G7" s="7">
        <v>102.38</v>
      </c>
    </row>
    <row r="8" spans="1:7" x14ac:dyDescent="0.2">
      <c r="A8" s="15">
        <v>45048</v>
      </c>
      <c r="B8" s="11" t="s">
        <v>6</v>
      </c>
      <c r="C8" t="s">
        <v>301</v>
      </c>
      <c r="D8" s="8">
        <v>2.99</v>
      </c>
      <c r="F8" t="s">
        <v>6</v>
      </c>
      <c r="G8" s="7">
        <v>421.78000000000014</v>
      </c>
    </row>
    <row r="9" spans="1:7" x14ac:dyDescent="0.2">
      <c r="A9" s="15">
        <v>45048</v>
      </c>
      <c r="B9" s="11" t="s">
        <v>6</v>
      </c>
      <c r="C9" t="s">
        <v>437</v>
      </c>
      <c r="D9" s="8">
        <v>3.99</v>
      </c>
      <c r="F9" t="s">
        <v>13</v>
      </c>
      <c r="G9" s="7">
        <v>56.080000000000005</v>
      </c>
    </row>
    <row r="10" spans="1:7" x14ac:dyDescent="0.2">
      <c r="A10" s="15">
        <v>45048</v>
      </c>
      <c r="B10" s="11" t="s">
        <v>6</v>
      </c>
      <c r="C10" t="s">
        <v>34</v>
      </c>
      <c r="D10" s="8">
        <v>12.75</v>
      </c>
      <c r="F10" t="s">
        <v>7</v>
      </c>
      <c r="G10" s="7">
        <v>52.49</v>
      </c>
    </row>
    <row r="11" spans="1:7" x14ac:dyDescent="0.2">
      <c r="A11" s="15">
        <v>45049</v>
      </c>
      <c r="B11" s="11" t="s">
        <v>6</v>
      </c>
      <c r="C11" t="s">
        <v>23</v>
      </c>
      <c r="D11" s="8">
        <v>1.5</v>
      </c>
      <c r="F11" t="s">
        <v>8</v>
      </c>
      <c r="G11" s="7">
        <v>450</v>
      </c>
    </row>
    <row r="12" spans="1:7" x14ac:dyDescent="0.2">
      <c r="A12" s="15">
        <v>45049</v>
      </c>
      <c r="B12" s="11" t="s">
        <v>6</v>
      </c>
      <c r="C12" t="s">
        <v>438</v>
      </c>
      <c r="D12" s="8">
        <v>1.25</v>
      </c>
      <c r="F12" t="s">
        <v>9</v>
      </c>
      <c r="G12" s="7">
        <v>2073.11</v>
      </c>
    </row>
    <row r="13" spans="1:7" x14ac:dyDescent="0.2">
      <c r="A13" s="15">
        <v>45049</v>
      </c>
      <c r="B13" s="11" t="s">
        <v>6</v>
      </c>
      <c r="C13" t="s">
        <v>439</v>
      </c>
      <c r="D13" s="8">
        <v>4.75</v>
      </c>
      <c r="F13" t="s">
        <v>12</v>
      </c>
      <c r="G13" s="7">
        <v>3196.5600000000004</v>
      </c>
    </row>
    <row r="14" spans="1:7" x14ac:dyDescent="0.2">
      <c r="A14" s="15">
        <v>45049</v>
      </c>
      <c r="B14" s="11" t="s">
        <v>6</v>
      </c>
      <c r="C14" t="s">
        <v>17</v>
      </c>
      <c r="D14" s="8">
        <v>-2.5</v>
      </c>
    </row>
    <row r="15" spans="1:7" x14ac:dyDescent="0.2">
      <c r="A15" s="15">
        <v>45050</v>
      </c>
      <c r="B15" s="11" t="s">
        <v>6</v>
      </c>
      <c r="C15" t="s">
        <v>143</v>
      </c>
      <c r="D15" s="8">
        <v>2.2999999999999998</v>
      </c>
    </row>
    <row r="16" spans="1:7" x14ac:dyDescent="0.2">
      <c r="A16" s="15">
        <v>45050</v>
      </c>
      <c r="B16" s="11" t="s">
        <v>6</v>
      </c>
      <c r="C16" t="s">
        <v>50</v>
      </c>
      <c r="D16" s="8">
        <v>2.8</v>
      </c>
    </row>
    <row r="17" spans="1:4" x14ac:dyDescent="0.2">
      <c r="A17" s="15">
        <v>45050</v>
      </c>
      <c r="B17" s="11" t="s">
        <v>6</v>
      </c>
      <c r="C17" t="s">
        <v>440</v>
      </c>
      <c r="D17" s="8">
        <v>2.1</v>
      </c>
    </row>
    <row r="18" spans="1:4" x14ac:dyDescent="0.2">
      <c r="A18" s="15">
        <v>45050</v>
      </c>
      <c r="B18" s="11" t="s">
        <v>6</v>
      </c>
      <c r="C18" t="s">
        <v>441</v>
      </c>
      <c r="D18" s="8">
        <v>1.25</v>
      </c>
    </row>
    <row r="19" spans="1:4" x14ac:dyDescent="0.2">
      <c r="A19" s="15">
        <v>45050</v>
      </c>
      <c r="B19" s="11" t="s">
        <v>6</v>
      </c>
      <c r="C19" t="s">
        <v>17</v>
      </c>
      <c r="D19" s="8">
        <v>-2.75</v>
      </c>
    </row>
    <row r="20" spans="1:4" x14ac:dyDescent="0.2">
      <c r="A20" s="15">
        <v>45050</v>
      </c>
      <c r="B20" s="11" t="s">
        <v>6</v>
      </c>
      <c r="C20" t="s">
        <v>442</v>
      </c>
      <c r="D20" s="8">
        <v>7.75</v>
      </c>
    </row>
    <row r="21" spans="1:4" x14ac:dyDescent="0.2">
      <c r="A21" s="15">
        <v>45051</v>
      </c>
      <c r="B21" s="11" t="s">
        <v>6</v>
      </c>
      <c r="C21" t="s">
        <v>40</v>
      </c>
      <c r="D21" s="8">
        <v>28.2</v>
      </c>
    </row>
    <row r="22" spans="1:4" x14ac:dyDescent="0.2">
      <c r="A22" s="15">
        <v>45051</v>
      </c>
      <c r="B22" s="11" t="s">
        <v>5</v>
      </c>
      <c r="C22" t="s">
        <v>443</v>
      </c>
      <c r="D22" s="8">
        <v>3.59</v>
      </c>
    </row>
    <row r="23" spans="1:4" x14ac:dyDescent="0.2">
      <c r="A23" s="15">
        <v>45051</v>
      </c>
      <c r="B23" s="11" t="s">
        <v>5</v>
      </c>
      <c r="C23" t="s">
        <v>444</v>
      </c>
      <c r="D23" s="8">
        <v>13.13</v>
      </c>
    </row>
    <row r="24" spans="1:4" x14ac:dyDescent="0.2">
      <c r="A24" s="15">
        <v>45051</v>
      </c>
      <c r="B24" s="11" t="s">
        <v>6</v>
      </c>
      <c r="C24" t="s">
        <v>248</v>
      </c>
      <c r="D24" s="8">
        <v>5.49</v>
      </c>
    </row>
    <row r="25" spans="1:4" x14ac:dyDescent="0.2">
      <c r="A25" s="15">
        <v>45051</v>
      </c>
      <c r="B25" s="11" t="s">
        <v>6</v>
      </c>
      <c r="C25" t="s">
        <v>23</v>
      </c>
      <c r="D25" s="8">
        <v>1.49</v>
      </c>
    </row>
    <row r="26" spans="1:4" x14ac:dyDescent="0.2">
      <c r="A26" s="15">
        <v>45051</v>
      </c>
      <c r="B26" s="11" t="s">
        <v>6</v>
      </c>
      <c r="C26" t="s">
        <v>54</v>
      </c>
      <c r="D26" s="8">
        <v>0.99</v>
      </c>
    </row>
    <row r="27" spans="1:4" x14ac:dyDescent="0.2">
      <c r="A27" s="15">
        <v>45051</v>
      </c>
      <c r="B27" s="11" t="s">
        <v>6</v>
      </c>
      <c r="C27" t="s">
        <v>98</v>
      </c>
      <c r="D27" s="8">
        <v>0.79</v>
      </c>
    </row>
    <row r="28" spans="1:4" x14ac:dyDescent="0.2">
      <c r="A28" s="15">
        <v>45051</v>
      </c>
      <c r="B28" s="11" t="s">
        <v>6</v>
      </c>
      <c r="C28" t="s">
        <v>24</v>
      </c>
      <c r="D28" s="8">
        <v>1.89</v>
      </c>
    </row>
    <row r="29" spans="1:4" x14ac:dyDescent="0.2">
      <c r="A29" s="15">
        <v>45051</v>
      </c>
      <c r="B29" s="11" t="s">
        <v>6</v>
      </c>
      <c r="C29" t="s">
        <v>22</v>
      </c>
      <c r="D29" s="8">
        <v>1.49</v>
      </c>
    </row>
    <row r="30" spans="1:4" x14ac:dyDescent="0.2">
      <c r="A30" s="15">
        <v>45052</v>
      </c>
      <c r="B30" s="11" t="s">
        <v>9</v>
      </c>
      <c r="C30" t="s">
        <v>445</v>
      </c>
      <c r="D30" s="8">
        <v>59.99</v>
      </c>
    </row>
    <row r="31" spans="1:4" x14ac:dyDescent="0.2">
      <c r="A31" s="15">
        <v>45052</v>
      </c>
      <c r="B31" s="11" t="s">
        <v>6</v>
      </c>
      <c r="C31" t="s">
        <v>413</v>
      </c>
      <c r="D31" s="8">
        <v>19.2</v>
      </c>
    </row>
    <row r="32" spans="1:4" x14ac:dyDescent="0.2">
      <c r="A32" s="15">
        <v>45053</v>
      </c>
      <c r="B32" s="11" t="s">
        <v>5</v>
      </c>
      <c r="C32" t="s">
        <v>446</v>
      </c>
      <c r="D32" s="8">
        <v>24</v>
      </c>
    </row>
    <row r="33" spans="1:4" x14ac:dyDescent="0.2">
      <c r="A33" s="15">
        <v>45053</v>
      </c>
      <c r="B33" s="11" t="s">
        <v>4</v>
      </c>
      <c r="C33" t="s">
        <v>137</v>
      </c>
      <c r="D33" s="8">
        <v>2.9</v>
      </c>
    </row>
    <row r="34" spans="1:4" x14ac:dyDescent="0.2">
      <c r="A34" s="15">
        <v>45053</v>
      </c>
      <c r="B34" s="11" t="s">
        <v>7</v>
      </c>
      <c r="C34" t="s">
        <v>447</v>
      </c>
      <c r="D34" s="8">
        <v>1.6</v>
      </c>
    </row>
    <row r="35" spans="1:4" x14ac:dyDescent="0.2">
      <c r="A35" s="15">
        <v>45053</v>
      </c>
      <c r="B35" s="11" t="s">
        <v>4</v>
      </c>
      <c r="C35" t="s">
        <v>448</v>
      </c>
      <c r="D35" s="8">
        <v>13.2</v>
      </c>
    </row>
    <row r="36" spans="1:4" x14ac:dyDescent="0.2">
      <c r="A36" s="15">
        <v>45053</v>
      </c>
      <c r="B36" s="11" t="s">
        <v>4</v>
      </c>
      <c r="C36" t="s">
        <v>449</v>
      </c>
      <c r="D36" s="8">
        <v>13.2</v>
      </c>
    </row>
    <row r="37" spans="1:4" x14ac:dyDescent="0.2">
      <c r="A37" s="15">
        <v>45053</v>
      </c>
      <c r="B37" s="11" t="s">
        <v>4</v>
      </c>
      <c r="C37" t="s">
        <v>36</v>
      </c>
      <c r="D37" s="8">
        <v>3.2</v>
      </c>
    </row>
    <row r="38" spans="1:4" x14ac:dyDescent="0.2">
      <c r="A38" s="15">
        <v>45053</v>
      </c>
      <c r="B38" s="11" t="s">
        <v>6</v>
      </c>
      <c r="C38" t="s">
        <v>450</v>
      </c>
      <c r="D38" s="8">
        <v>3</v>
      </c>
    </row>
    <row r="39" spans="1:4" x14ac:dyDescent="0.2">
      <c r="A39" s="15">
        <v>45053</v>
      </c>
      <c r="B39" s="11" t="s">
        <v>4</v>
      </c>
      <c r="C39" t="s">
        <v>451</v>
      </c>
      <c r="D39" s="8">
        <v>12.5</v>
      </c>
    </row>
    <row r="40" spans="1:4" x14ac:dyDescent="0.2">
      <c r="A40" s="15">
        <v>45053</v>
      </c>
      <c r="B40" s="11" t="s">
        <v>7</v>
      </c>
      <c r="C40" t="s">
        <v>452</v>
      </c>
      <c r="D40" s="8">
        <v>1.6</v>
      </c>
    </row>
    <row r="41" spans="1:4" x14ac:dyDescent="0.2">
      <c r="A41" s="15">
        <v>45053</v>
      </c>
      <c r="B41" s="11" t="s">
        <v>7</v>
      </c>
      <c r="C41" t="s">
        <v>453</v>
      </c>
      <c r="D41" s="8">
        <v>1.79</v>
      </c>
    </row>
    <row r="42" spans="1:4" x14ac:dyDescent="0.2">
      <c r="A42" s="15">
        <v>45053</v>
      </c>
      <c r="B42" s="11" t="s">
        <v>7</v>
      </c>
      <c r="C42" t="s">
        <v>454</v>
      </c>
      <c r="D42" s="8">
        <v>1.05</v>
      </c>
    </row>
    <row r="43" spans="1:4" x14ac:dyDescent="0.2">
      <c r="A43" s="15">
        <v>45053</v>
      </c>
      <c r="B43" s="11" t="s">
        <v>7</v>
      </c>
      <c r="C43" t="s">
        <v>455</v>
      </c>
      <c r="D43" s="8">
        <v>2.7</v>
      </c>
    </row>
    <row r="44" spans="1:4" x14ac:dyDescent="0.2">
      <c r="A44" s="15">
        <v>45053</v>
      </c>
      <c r="B44" s="11" t="s">
        <v>7</v>
      </c>
      <c r="C44" t="s">
        <v>456</v>
      </c>
      <c r="D44" s="8">
        <v>2.9</v>
      </c>
    </row>
    <row r="45" spans="1:4" x14ac:dyDescent="0.2">
      <c r="A45" s="15">
        <v>45053</v>
      </c>
      <c r="B45" s="11" t="s">
        <v>4</v>
      </c>
      <c r="C45" t="s">
        <v>80</v>
      </c>
      <c r="D45" s="8">
        <v>1.5</v>
      </c>
    </row>
    <row r="46" spans="1:4" x14ac:dyDescent="0.2">
      <c r="A46" s="15">
        <v>45053</v>
      </c>
      <c r="B46" s="11" t="s">
        <v>6</v>
      </c>
      <c r="C46" t="s">
        <v>109</v>
      </c>
      <c r="D46" s="8">
        <v>0.86</v>
      </c>
    </row>
    <row r="47" spans="1:4" x14ac:dyDescent="0.2">
      <c r="A47" s="15">
        <v>45053</v>
      </c>
      <c r="B47" s="11" t="s">
        <v>7</v>
      </c>
      <c r="C47" t="s">
        <v>457</v>
      </c>
      <c r="D47" s="8">
        <v>3.59</v>
      </c>
    </row>
    <row r="48" spans="1:4" x14ac:dyDescent="0.2">
      <c r="A48" s="15">
        <v>45053</v>
      </c>
      <c r="B48" s="11" t="s">
        <v>7</v>
      </c>
      <c r="C48" t="s">
        <v>458</v>
      </c>
      <c r="D48" s="8">
        <v>3.99</v>
      </c>
    </row>
    <row r="49" spans="1:4" x14ac:dyDescent="0.2">
      <c r="A49" s="15">
        <v>45053</v>
      </c>
      <c r="B49" s="11" t="s">
        <v>6</v>
      </c>
      <c r="C49" t="s">
        <v>459</v>
      </c>
      <c r="D49" s="8">
        <v>2.25</v>
      </c>
    </row>
    <row r="50" spans="1:4" x14ac:dyDescent="0.2">
      <c r="A50" s="15">
        <v>45053</v>
      </c>
      <c r="B50" s="11" t="s">
        <v>7</v>
      </c>
      <c r="C50" t="s">
        <v>452</v>
      </c>
      <c r="D50" s="8">
        <v>1.6</v>
      </c>
    </row>
    <row r="51" spans="1:4" x14ac:dyDescent="0.2">
      <c r="A51" s="15">
        <v>45053</v>
      </c>
      <c r="B51" s="11" t="s">
        <v>6</v>
      </c>
      <c r="C51" t="s">
        <v>460</v>
      </c>
      <c r="D51" s="8">
        <v>2.35</v>
      </c>
    </row>
    <row r="52" spans="1:4" x14ac:dyDescent="0.2">
      <c r="A52" s="15">
        <v>45053</v>
      </c>
      <c r="B52" s="11" t="s">
        <v>4</v>
      </c>
      <c r="C52" t="s">
        <v>28</v>
      </c>
      <c r="D52" s="8">
        <v>2.4500000000000002</v>
      </c>
    </row>
    <row r="53" spans="1:4" x14ac:dyDescent="0.2">
      <c r="A53" s="15">
        <v>45053</v>
      </c>
      <c r="B53" s="11" t="s">
        <v>6</v>
      </c>
      <c r="C53" t="s">
        <v>461</v>
      </c>
      <c r="D53" s="8">
        <v>-1.8</v>
      </c>
    </row>
    <row r="54" spans="1:4" x14ac:dyDescent="0.2">
      <c r="A54" s="15">
        <v>45054</v>
      </c>
      <c r="B54" s="11" t="s">
        <v>6</v>
      </c>
      <c r="C54" t="s">
        <v>35</v>
      </c>
      <c r="D54" s="8">
        <v>17.739999999999998</v>
      </c>
    </row>
    <row r="55" spans="1:4" x14ac:dyDescent="0.2">
      <c r="A55" s="15">
        <v>45055</v>
      </c>
      <c r="B55" s="11" t="s">
        <v>6</v>
      </c>
      <c r="C55" t="s">
        <v>63</v>
      </c>
      <c r="D55" s="8">
        <v>0.55000000000000004</v>
      </c>
    </row>
    <row r="56" spans="1:4" x14ac:dyDescent="0.2">
      <c r="A56" s="15">
        <v>45055</v>
      </c>
      <c r="B56" s="11" t="s">
        <v>6</v>
      </c>
      <c r="C56" t="s">
        <v>462</v>
      </c>
      <c r="D56" s="8">
        <v>1.19</v>
      </c>
    </row>
    <row r="57" spans="1:4" x14ac:dyDescent="0.2">
      <c r="A57" s="15">
        <v>45055</v>
      </c>
      <c r="B57" s="11" t="s">
        <v>6</v>
      </c>
      <c r="C57" t="s">
        <v>463</v>
      </c>
      <c r="D57" s="8">
        <v>0.82</v>
      </c>
    </row>
    <row r="58" spans="1:4" x14ac:dyDescent="0.2">
      <c r="A58" s="15">
        <v>45055</v>
      </c>
      <c r="B58" s="11" t="s">
        <v>7</v>
      </c>
      <c r="C58" t="s">
        <v>37</v>
      </c>
      <c r="D58" s="8">
        <v>2</v>
      </c>
    </row>
    <row r="59" spans="1:4" x14ac:dyDescent="0.2">
      <c r="A59" s="15">
        <v>45056</v>
      </c>
      <c r="B59" s="11" t="s">
        <v>6</v>
      </c>
      <c r="C59" t="s">
        <v>437</v>
      </c>
      <c r="D59" s="8">
        <v>4.4000000000000004</v>
      </c>
    </row>
    <row r="60" spans="1:4" x14ac:dyDescent="0.2">
      <c r="A60" s="15">
        <v>45056</v>
      </c>
      <c r="B60" s="11" t="s">
        <v>6</v>
      </c>
      <c r="C60" t="s">
        <v>97</v>
      </c>
      <c r="D60" s="8">
        <v>2.85</v>
      </c>
    </row>
    <row r="61" spans="1:4" x14ac:dyDescent="0.2">
      <c r="A61" s="15">
        <v>45056</v>
      </c>
      <c r="B61" s="11" t="s">
        <v>6</v>
      </c>
      <c r="C61" t="s">
        <v>464</v>
      </c>
      <c r="D61" s="8">
        <v>4.55</v>
      </c>
    </row>
    <row r="62" spans="1:4" x14ac:dyDescent="0.2">
      <c r="A62" s="15">
        <v>45056</v>
      </c>
      <c r="B62" s="11" t="s">
        <v>6</v>
      </c>
      <c r="C62" t="s">
        <v>465</v>
      </c>
      <c r="D62" s="8">
        <v>2.15</v>
      </c>
    </row>
    <row r="63" spans="1:4" x14ac:dyDescent="0.2">
      <c r="A63" s="15">
        <v>45056</v>
      </c>
      <c r="B63" s="11" t="s">
        <v>6</v>
      </c>
      <c r="C63" t="s">
        <v>466</v>
      </c>
      <c r="D63" s="8">
        <v>3.7</v>
      </c>
    </row>
    <row r="64" spans="1:4" x14ac:dyDescent="0.2">
      <c r="A64" s="15">
        <v>45056</v>
      </c>
      <c r="B64" s="11" t="s">
        <v>6</v>
      </c>
      <c r="C64" t="s">
        <v>467</v>
      </c>
      <c r="D64" s="8">
        <v>1.2</v>
      </c>
    </row>
    <row r="65" spans="1:4" x14ac:dyDescent="0.2">
      <c r="A65" s="15">
        <v>45056</v>
      </c>
      <c r="B65" s="11" t="s">
        <v>4</v>
      </c>
      <c r="C65" t="s">
        <v>468</v>
      </c>
      <c r="D65" s="8">
        <v>5.99</v>
      </c>
    </row>
    <row r="66" spans="1:4" x14ac:dyDescent="0.2">
      <c r="A66" s="15">
        <v>45056</v>
      </c>
      <c r="B66" s="11" t="s">
        <v>13</v>
      </c>
      <c r="C66" t="s">
        <v>469</v>
      </c>
      <c r="D66" s="8">
        <v>9</v>
      </c>
    </row>
    <row r="67" spans="1:4" x14ac:dyDescent="0.2">
      <c r="A67" s="15">
        <v>45056</v>
      </c>
      <c r="B67" s="11" t="s">
        <v>13</v>
      </c>
      <c r="C67" t="s">
        <v>470</v>
      </c>
      <c r="D67" s="8">
        <v>5</v>
      </c>
    </row>
    <row r="68" spans="1:4" x14ac:dyDescent="0.2">
      <c r="A68" s="15">
        <v>45057</v>
      </c>
      <c r="B68" s="11" t="s">
        <v>6</v>
      </c>
      <c r="C68" t="s">
        <v>471</v>
      </c>
      <c r="D68" s="8">
        <v>2.97</v>
      </c>
    </row>
    <row r="69" spans="1:4" x14ac:dyDescent="0.2">
      <c r="A69" s="15">
        <v>45057</v>
      </c>
      <c r="B69" s="11" t="s">
        <v>6</v>
      </c>
      <c r="C69" t="s">
        <v>465</v>
      </c>
      <c r="D69" s="8">
        <v>3</v>
      </c>
    </row>
    <row r="70" spans="1:4" x14ac:dyDescent="0.2">
      <c r="A70" s="15">
        <v>45057</v>
      </c>
      <c r="B70" s="11" t="s">
        <v>6</v>
      </c>
      <c r="C70" t="s">
        <v>29</v>
      </c>
      <c r="D70" s="8">
        <v>2.65</v>
      </c>
    </row>
    <row r="71" spans="1:4" x14ac:dyDescent="0.2">
      <c r="A71" s="15">
        <v>45057</v>
      </c>
      <c r="B71" s="11" t="s">
        <v>6</v>
      </c>
      <c r="C71" t="s">
        <v>472</v>
      </c>
      <c r="D71" s="8">
        <v>1.29</v>
      </c>
    </row>
    <row r="72" spans="1:4" x14ac:dyDescent="0.2">
      <c r="A72" s="15">
        <v>45057</v>
      </c>
      <c r="B72" s="11" t="s">
        <v>6</v>
      </c>
      <c r="C72" t="s">
        <v>473</v>
      </c>
      <c r="D72" s="8">
        <v>2.2999999999999998</v>
      </c>
    </row>
    <row r="73" spans="1:4" x14ac:dyDescent="0.2">
      <c r="A73" s="15">
        <v>45057</v>
      </c>
      <c r="B73" s="11" t="s">
        <v>7</v>
      </c>
      <c r="C73" t="s">
        <v>474</v>
      </c>
      <c r="D73" s="8">
        <v>5.07</v>
      </c>
    </row>
    <row r="74" spans="1:4" x14ac:dyDescent="0.2">
      <c r="A74" s="15">
        <v>45058</v>
      </c>
      <c r="B74" s="11" t="s">
        <v>6</v>
      </c>
      <c r="C74" t="s">
        <v>475</v>
      </c>
      <c r="D74" s="8">
        <v>0.59</v>
      </c>
    </row>
    <row r="75" spans="1:4" x14ac:dyDescent="0.2">
      <c r="A75" s="15">
        <v>45058</v>
      </c>
      <c r="B75" s="11" t="s">
        <v>6</v>
      </c>
      <c r="C75" t="s">
        <v>476</v>
      </c>
      <c r="D75" s="8">
        <v>3.29</v>
      </c>
    </row>
    <row r="76" spans="1:4" x14ac:dyDescent="0.2">
      <c r="A76" s="15">
        <v>45058</v>
      </c>
      <c r="B76" s="11" t="s">
        <v>6</v>
      </c>
      <c r="C76" t="s">
        <v>477</v>
      </c>
      <c r="D76" s="8">
        <v>1.89</v>
      </c>
    </row>
    <row r="77" spans="1:4" x14ac:dyDescent="0.2">
      <c r="A77" s="15">
        <v>45058</v>
      </c>
      <c r="B77" s="11" t="s">
        <v>6</v>
      </c>
      <c r="C77" t="s">
        <v>63</v>
      </c>
      <c r="D77" s="8">
        <v>0.55000000000000004</v>
      </c>
    </row>
    <row r="78" spans="1:4" x14ac:dyDescent="0.2">
      <c r="A78" s="15">
        <v>45058</v>
      </c>
      <c r="B78" s="11" t="s">
        <v>9</v>
      </c>
      <c r="C78" t="s">
        <v>135</v>
      </c>
      <c r="D78" s="8">
        <v>13.14</v>
      </c>
    </row>
    <row r="79" spans="1:4" x14ac:dyDescent="0.2">
      <c r="A79" s="15">
        <v>45058</v>
      </c>
      <c r="B79" s="11" t="s">
        <v>4</v>
      </c>
      <c r="C79" t="s">
        <v>106</v>
      </c>
      <c r="D79" s="8">
        <v>20</v>
      </c>
    </row>
    <row r="80" spans="1:4" x14ac:dyDescent="0.2">
      <c r="A80" s="15">
        <v>45060</v>
      </c>
      <c r="B80" s="11" t="s">
        <v>6</v>
      </c>
      <c r="C80" t="s">
        <v>478</v>
      </c>
      <c r="D80" s="8">
        <v>3.4</v>
      </c>
    </row>
    <row r="81" spans="1:4" x14ac:dyDescent="0.2">
      <c r="A81" s="15">
        <v>45060</v>
      </c>
      <c r="B81" s="11" t="s">
        <v>6</v>
      </c>
      <c r="C81" t="s">
        <v>479</v>
      </c>
      <c r="D81" s="8">
        <v>17.05</v>
      </c>
    </row>
    <row r="82" spans="1:4" x14ac:dyDescent="0.2">
      <c r="A82" s="15">
        <v>45060</v>
      </c>
      <c r="B82" s="11" t="s">
        <v>13</v>
      </c>
      <c r="C82" t="s">
        <v>254</v>
      </c>
      <c r="D82" s="8">
        <v>18.09</v>
      </c>
    </row>
    <row r="83" spans="1:4" x14ac:dyDescent="0.2">
      <c r="A83" s="15">
        <v>45061</v>
      </c>
      <c r="B83" s="11" t="s">
        <v>6</v>
      </c>
      <c r="C83" t="s">
        <v>29</v>
      </c>
      <c r="D83" s="8">
        <v>2.19</v>
      </c>
    </row>
    <row r="84" spans="1:4" x14ac:dyDescent="0.2">
      <c r="A84" s="15">
        <v>45061</v>
      </c>
      <c r="B84" s="11" t="s">
        <v>6</v>
      </c>
      <c r="C84" t="s">
        <v>480</v>
      </c>
      <c r="D84" s="8">
        <v>1.19</v>
      </c>
    </row>
    <row r="85" spans="1:4" x14ac:dyDescent="0.2">
      <c r="A85" s="15">
        <v>45061</v>
      </c>
      <c r="B85" s="11" t="s">
        <v>6</v>
      </c>
      <c r="C85" t="s">
        <v>148</v>
      </c>
      <c r="D85" s="8">
        <v>1.75</v>
      </c>
    </row>
    <row r="86" spans="1:4" x14ac:dyDescent="0.2">
      <c r="A86" s="15">
        <v>45061</v>
      </c>
      <c r="B86" s="11" t="s">
        <v>6</v>
      </c>
      <c r="C86" t="s">
        <v>159</v>
      </c>
      <c r="D86" s="8">
        <v>1.0900000000000001</v>
      </c>
    </row>
    <row r="87" spans="1:4" x14ac:dyDescent="0.2">
      <c r="A87" s="15">
        <v>45061</v>
      </c>
      <c r="B87" s="11" t="s">
        <v>6</v>
      </c>
      <c r="C87" t="s">
        <v>301</v>
      </c>
      <c r="D87" s="8">
        <v>0.99</v>
      </c>
    </row>
    <row r="88" spans="1:4" x14ac:dyDescent="0.2">
      <c r="A88" s="15">
        <v>45061</v>
      </c>
      <c r="B88" s="11" t="s">
        <v>6</v>
      </c>
      <c r="C88" t="s">
        <v>481</v>
      </c>
      <c r="D88" s="8">
        <v>1.29</v>
      </c>
    </row>
    <row r="89" spans="1:4" x14ac:dyDescent="0.2">
      <c r="A89" s="15">
        <v>45061</v>
      </c>
      <c r="B89" s="11" t="s">
        <v>6</v>
      </c>
      <c r="C89" t="s">
        <v>482</v>
      </c>
      <c r="D89" s="8">
        <v>1.4</v>
      </c>
    </row>
    <row r="90" spans="1:4" x14ac:dyDescent="0.2">
      <c r="A90" s="15">
        <v>45061</v>
      </c>
      <c r="B90" s="11" t="s">
        <v>4</v>
      </c>
      <c r="C90" t="s">
        <v>483</v>
      </c>
      <c r="D90" s="8">
        <v>5.75</v>
      </c>
    </row>
    <row r="91" spans="1:4" x14ac:dyDescent="0.2">
      <c r="A91" s="15">
        <v>45061</v>
      </c>
      <c r="B91" s="11" t="s">
        <v>6</v>
      </c>
      <c r="C91" t="s">
        <v>484</v>
      </c>
      <c r="D91" s="8">
        <v>1.25</v>
      </c>
    </row>
    <row r="92" spans="1:4" x14ac:dyDescent="0.2">
      <c r="A92" s="15">
        <v>45061</v>
      </c>
      <c r="B92" s="11" t="s">
        <v>6</v>
      </c>
      <c r="C92" t="s">
        <v>23</v>
      </c>
      <c r="D92" s="8">
        <v>1.5</v>
      </c>
    </row>
    <row r="93" spans="1:4" x14ac:dyDescent="0.2">
      <c r="A93" s="15">
        <v>45061</v>
      </c>
      <c r="B93" s="11" t="s">
        <v>6</v>
      </c>
      <c r="C93" t="s">
        <v>485</v>
      </c>
      <c r="D93" s="8">
        <v>2.75</v>
      </c>
    </row>
    <row r="94" spans="1:4" x14ac:dyDescent="0.2">
      <c r="A94" s="15">
        <v>45061</v>
      </c>
      <c r="B94" s="11" t="s">
        <v>6</v>
      </c>
      <c r="C94" t="s">
        <v>486</v>
      </c>
      <c r="D94" s="8">
        <v>0.75</v>
      </c>
    </row>
    <row r="95" spans="1:4" x14ac:dyDescent="0.2">
      <c r="A95" s="15">
        <v>45061</v>
      </c>
      <c r="B95" s="11" t="s">
        <v>6</v>
      </c>
      <c r="C95" t="s">
        <v>17</v>
      </c>
      <c r="D95" s="8">
        <v>-2.1</v>
      </c>
    </row>
    <row r="96" spans="1:4" x14ac:dyDescent="0.2">
      <c r="A96" s="15">
        <v>45061</v>
      </c>
      <c r="B96" s="11" t="s">
        <v>13</v>
      </c>
      <c r="C96" t="s">
        <v>87</v>
      </c>
      <c r="D96" s="8">
        <v>9.99</v>
      </c>
    </row>
    <row r="97" spans="1:4" x14ac:dyDescent="0.2">
      <c r="A97" s="15">
        <v>45061</v>
      </c>
      <c r="B97" s="11" t="s">
        <v>8</v>
      </c>
      <c r="C97" t="s">
        <v>53</v>
      </c>
      <c r="D97" s="8">
        <v>450</v>
      </c>
    </row>
    <row r="98" spans="1:4" x14ac:dyDescent="0.2">
      <c r="A98" s="15">
        <v>45061</v>
      </c>
      <c r="B98" s="11" t="s">
        <v>7</v>
      </c>
      <c r="C98" t="s">
        <v>487</v>
      </c>
      <c r="D98" s="8">
        <v>21.6</v>
      </c>
    </row>
    <row r="99" spans="1:4" x14ac:dyDescent="0.2">
      <c r="A99" s="15">
        <v>45061</v>
      </c>
      <c r="B99" s="11" t="s">
        <v>6</v>
      </c>
      <c r="C99" t="s">
        <v>488</v>
      </c>
      <c r="D99" s="8">
        <v>5.2</v>
      </c>
    </row>
    <row r="100" spans="1:4" x14ac:dyDescent="0.2">
      <c r="A100" s="15">
        <v>45062</v>
      </c>
      <c r="B100" s="11" t="s">
        <v>6</v>
      </c>
      <c r="C100" t="s">
        <v>163</v>
      </c>
      <c r="D100" s="8">
        <v>1.49</v>
      </c>
    </row>
    <row r="101" spans="1:4" x14ac:dyDescent="0.2">
      <c r="A101" s="15">
        <v>45062</v>
      </c>
      <c r="B101" s="11" t="s">
        <v>6</v>
      </c>
      <c r="C101" t="s">
        <v>128</v>
      </c>
      <c r="D101" s="8">
        <v>1.69</v>
      </c>
    </row>
    <row r="102" spans="1:4" x14ac:dyDescent="0.2">
      <c r="A102" s="15">
        <v>45062</v>
      </c>
      <c r="B102" s="11" t="s">
        <v>6</v>
      </c>
      <c r="C102" t="s">
        <v>489</v>
      </c>
      <c r="D102" s="8">
        <v>1.75</v>
      </c>
    </row>
    <row r="103" spans="1:4" x14ac:dyDescent="0.2">
      <c r="A103" s="15">
        <v>45062</v>
      </c>
      <c r="B103" s="11" t="s">
        <v>6</v>
      </c>
      <c r="C103" t="s">
        <v>62</v>
      </c>
      <c r="D103" s="8">
        <v>1.75</v>
      </c>
    </row>
    <row r="104" spans="1:4" x14ac:dyDescent="0.2">
      <c r="A104" s="15">
        <v>45062</v>
      </c>
      <c r="B104" s="11" t="s">
        <v>6</v>
      </c>
      <c r="C104" t="s">
        <v>477</v>
      </c>
      <c r="D104" s="8">
        <v>1.89</v>
      </c>
    </row>
    <row r="105" spans="1:4" x14ac:dyDescent="0.2">
      <c r="A105" s="15">
        <v>45062</v>
      </c>
      <c r="B105" s="11" t="s">
        <v>6</v>
      </c>
      <c r="C105" t="s">
        <v>490</v>
      </c>
      <c r="D105" s="8">
        <v>3.29</v>
      </c>
    </row>
    <row r="106" spans="1:4" x14ac:dyDescent="0.2">
      <c r="A106" s="15">
        <v>45062</v>
      </c>
      <c r="B106" s="11" t="s">
        <v>6</v>
      </c>
      <c r="C106" t="s">
        <v>491</v>
      </c>
      <c r="D106" s="8">
        <v>15.95</v>
      </c>
    </row>
    <row r="107" spans="1:4" x14ac:dyDescent="0.2">
      <c r="A107" s="15">
        <v>45062</v>
      </c>
      <c r="B107" s="11" t="s">
        <v>9</v>
      </c>
      <c r="C107" t="s">
        <v>492</v>
      </c>
      <c r="D107" s="8">
        <v>1999.98</v>
      </c>
    </row>
    <row r="108" spans="1:4" x14ac:dyDescent="0.2">
      <c r="A108" s="15">
        <v>45063</v>
      </c>
      <c r="B108" s="11" t="s">
        <v>6</v>
      </c>
      <c r="C108" t="s">
        <v>493</v>
      </c>
      <c r="D108" s="8">
        <v>0.55000000000000004</v>
      </c>
    </row>
    <row r="109" spans="1:4" x14ac:dyDescent="0.2">
      <c r="A109" s="15">
        <v>45063</v>
      </c>
      <c r="B109" s="11" t="s">
        <v>6</v>
      </c>
      <c r="C109" t="s">
        <v>24</v>
      </c>
      <c r="D109" s="8">
        <v>1.19</v>
      </c>
    </row>
    <row r="110" spans="1:4" x14ac:dyDescent="0.2">
      <c r="A110" s="15">
        <v>45063</v>
      </c>
      <c r="B110" s="11" t="s">
        <v>6</v>
      </c>
      <c r="C110" t="s">
        <v>494</v>
      </c>
      <c r="D110" s="8">
        <v>1.99</v>
      </c>
    </row>
    <row r="111" spans="1:4" x14ac:dyDescent="0.2">
      <c r="A111" s="15">
        <v>45063</v>
      </c>
      <c r="B111" s="11" t="s">
        <v>6</v>
      </c>
      <c r="C111" t="s">
        <v>126</v>
      </c>
      <c r="D111" s="8">
        <v>3.99</v>
      </c>
    </row>
    <row r="112" spans="1:4" x14ac:dyDescent="0.2">
      <c r="A112" s="15">
        <v>45063</v>
      </c>
      <c r="B112" s="11" t="s">
        <v>6</v>
      </c>
      <c r="C112" t="s">
        <v>495</v>
      </c>
      <c r="D112" s="8">
        <v>2.99</v>
      </c>
    </row>
    <row r="113" spans="1:4" x14ac:dyDescent="0.2">
      <c r="A113" s="15">
        <v>45063</v>
      </c>
      <c r="B113" s="11" t="s">
        <v>6</v>
      </c>
      <c r="C113" t="s">
        <v>496</v>
      </c>
      <c r="D113" s="8">
        <v>2.8</v>
      </c>
    </row>
    <row r="114" spans="1:4" x14ac:dyDescent="0.2">
      <c r="A114" s="15">
        <v>45063</v>
      </c>
      <c r="B114" s="11" t="s">
        <v>6</v>
      </c>
      <c r="C114" t="s">
        <v>497</v>
      </c>
      <c r="D114" s="8">
        <v>1.75</v>
      </c>
    </row>
    <row r="115" spans="1:4" x14ac:dyDescent="0.2">
      <c r="A115" s="15">
        <v>45063</v>
      </c>
      <c r="B115" s="11" t="s">
        <v>6</v>
      </c>
      <c r="C115" t="s">
        <v>111</v>
      </c>
      <c r="D115" s="8">
        <v>-23.58</v>
      </c>
    </row>
    <row r="116" spans="1:4" x14ac:dyDescent="0.2">
      <c r="A116" s="15">
        <v>45064</v>
      </c>
      <c r="B116" s="11" t="s">
        <v>6</v>
      </c>
      <c r="C116" t="s">
        <v>496</v>
      </c>
      <c r="D116" s="8">
        <v>6.7</v>
      </c>
    </row>
    <row r="117" spans="1:4" x14ac:dyDescent="0.2">
      <c r="A117" s="15">
        <v>45064</v>
      </c>
      <c r="B117" s="11" t="s">
        <v>4</v>
      </c>
      <c r="C117" t="s">
        <v>498</v>
      </c>
      <c r="D117" s="8">
        <v>9.1999999999999993</v>
      </c>
    </row>
    <row r="118" spans="1:4" x14ac:dyDescent="0.2">
      <c r="A118" s="15">
        <v>45065</v>
      </c>
      <c r="B118" s="11" t="s">
        <v>7</v>
      </c>
      <c r="C118" t="s">
        <v>173</v>
      </c>
      <c r="D118" s="8">
        <v>3</v>
      </c>
    </row>
    <row r="119" spans="1:4" x14ac:dyDescent="0.2">
      <c r="A119" s="15">
        <v>45065</v>
      </c>
      <c r="B119" s="11" t="s">
        <v>6</v>
      </c>
      <c r="C119" t="s">
        <v>499</v>
      </c>
      <c r="D119" s="8">
        <v>0.98</v>
      </c>
    </row>
    <row r="120" spans="1:4" x14ac:dyDescent="0.2">
      <c r="A120" s="15">
        <v>45066</v>
      </c>
      <c r="B120" s="11" t="s">
        <v>6</v>
      </c>
      <c r="C120" t="s">
        <v>500</v>
      </c>
      <c r="D120" s="8">
        <v>1</v>
      </c>
    </row>
    <row r="121" spans="1:4" x14ac:dyDescent="0.2">
      <c r="A121" s="15">
        <v>45066</v>
      </c>
      <c r="B121" s="11" t="s">
        <v>6</v>
      </c>
      <c r="C121" t="s">
        <v>501</v>
      </c>
      <c r="D121" s="8">
        <v>1.25</v>
      </c>
    </row>
    <row r="122" spans="1:4" x14ac:dyDescent="0.2">
      <c r="A122" s="15">
        <v>45066</v>
      </c>
      <c r="B122" s="11" t="s">
        <v>6</v>
      </c>
      <c r="C122" t="s">
        <v>130</v>
      </c>
      <c r="D122" s="8">
        <v>7.5</v>
      </c>
    </row>
    <row r="123" spans="1:4" x14ac:dyDescent="0.2">
      <c r="A123" s="15">
        <v>45067</v>
      </c>
      <c r="B123" s="11" t="s">
        <v>6</v>
      </c>
      <c r="C123" t="s">
        <v>502</v>
      </c>
      <c r="D123" s="8">
        <v>0.55000000000000004</v>
      </c>
    </row>
    <row r="124" spans="1:4" x14ac:dyDescent="0.2">
      <c r="A124" s="15">
        <v>45067</v>
      </c>
      <c r="B124" s="11" t="s">
        <v>6</v>
      </c>
      <c r="C124" t="s">
        <v>77</v>
      </c>
      <c r="D124" s="8">
        <v>0.95</v>
      </c>
    </row>
    <row r="125" spans="1:4" x14ac:dyDescent="0.2">
      <c r="A125" s="15">
        <v>45067</v>
      </c>
      <c r="B125" s="11" t="s">
        <v>6</v>
      </c>
      <c r="C125" t="s">
        <v>82</v>
      </c>
      <c r="D125" s="8">
        <v>1.49</v>
      </c>
    </row>
    <row r="126" spans="1:4" x14ac:dyDescent="0.2">
      <c r="A126" s="15">
        <v>45067</v>
      </c>
      <c r="B126" s="11" t="s">
        <v>6</v>
      </c>
      <c r="C126" t="s">
        <v>503</v>
      </c>
      <c r="D126" s="8">
        <v>1.1000000000000001</v>
      </c>
    </row>
    <row r="127" spans="1:4" x14ac:dyDescent="0.2">
      <c r="A127" s="15">
        <v>45067</v>
      </c>
      <c r="B127" s="11" t="s">
        <v>6</v>
      </c>
      <c r="C127" t="s">
        <v>29</v>
      </c>
      <c r="D127" s="8">
        <v>2.19</v>
      </c>
    </row>
    <row r="128" spans="1:4" x14ac:dyDescent="0.2">
      <c r="A128" s="15">
        <v>45067</v>
      </c>
      <c r="B128" s="11" t="s">
        <v>6</v>
      </c>
      <c r="C128" t="s">
        <v>24</v>
      </c>
      <c r="D128" s="8">
        <v>0.9</v>
      </c>
    </row>
    <row r="129" spans="1:4" x14ac:dyDescent="0.2">
      <c r="A129" s="15">
        <v>45067</v>
      </c>
      <c r="B129" s="11" t="s">
        <v>6</v>
      </c>
      <c r="C129" t="s">
        <v>504</v>
      </c>
      <c r="D129" s="8">
        <v>3.14</v>
      </c>
    </row>
    <row r="130" spans="1:4" x14ac:dyDescent="0.2">
      <c r="A130" s="15">
        <v>45067</v>
      </c>
      <c r="B130" s="11" t="s">
        <v>6</v>
      </c>
      <c r="C130" t="s">
        <v>505</v>
      </c>
      <c r="D130" s="8">
        <v>3.29</v>
      </c>
    </row>
    <row r="131" spans="1:4" x14ac:dyDescent="0.2">
      <c r="A131" s="15">
        <v>45068</v>
      </c>
      <c r="B131" s="11" t="s">
        <v>6</v>
      </c>
      <c r="C131" t="s">
        <v>413</v>
      </c>
      <c r="D131" s="8">
        <v>9</v>
      </c>
    </row>
    <row r="132" spans="1:4" x14ac:dyDescent="0.2">
      <c r="A132" s="15">
        <v>45069</v>
      </c>
      <c r="B132" s="11" t="s">
        <v>6</v>
      </c>
      <c r="C132" t="s">
        <v>72</v>
      </c>
      <c r="D132" s="8">
        <v>6</v>
      </c>
    </row>
    <row r="133" spans="1:4" x14ac:dyDescent="0.2">
      <c r="A133" s="15">
        <v>45070</v>
      </c>
      <c r="B133" s="11" t="s">
        <v>6</v>
      </c>
      <c r="C133" t="s">
        <v>410</v>
      </c>
      <c r="D133" s="8">
        <v>6.2</v>
      </c>
    </row>
    <row r="134" spans="1:4" x14ac:dyDescent="0.2">
      <c r="A134" s="15">
        <v>45070</v>
      </c>
      <c r="B134" s="11" t="s">
        <v>6</v>
      </c>
      <c r="C134" t="s">
        <v>506</v>
      </c>
      <c r="D134" s="8">
        <v>7.4</v>
      </c>
    </row>
    <row r="135" spans="1:4" x14ac:dyDescent="0.2">
      <c r="A135" s="15">
        <v>45070</v>
      </c>
      <c r="B135" s="11" t="s">
        <v>6</v>
      </c>
      <c r="C135" t="s">
        <v>507</v>
      </c>
      <c r="D135" s="8">
        <v>10.7</v>
      </c>
    </row>
    <row r="136" spans="1:4" x14ac:dyDescent="0.2">
      <c r="A136" s="15">
        <v>45071</v>
      </c>
      <c r="B136" s="11" t="s">
        <v>6</v>
      </c>
      <c r="C136" t="s">
        <v>309</v>
      </c>
      <c r="D136" s="8">
        <v>3.49</v>
      </c>
    </row>
    <row r="137" spans="1:4" x14ac:dyDescent="0.2">
      <c r="A137" s="15">
        <v>45071</v>
      </c>
      <c r="B137" s="11" t="s">
        <v>6</v>
      </c>
      <c r="C137" t="s">
        <v>508</v>
      </c>
      <c r="D137" s="8">
        <v>2.15</v>
      </c>
    </row>
    <row r="138" spans="1:4" x14ac:dyDescent="0.2">
      <c r="A138" s="15">
        <v>45071</v>
      </c>
      <c r="B138" s="11" t="s">
        <v>6</v>
      </c>
      <c r="C138" t="s">
        <v>472</v>
      </c>
      <c r="D138" s="8">
        <v>1.29</v>
      </c>
    </row>
    <row r="139" spans="1:4" x14ac:dyDescent="0.2">
      <c r="A139" s="15">
        <v>45071</v>
      </c>
      <c r="B139" s="11" t="s">
        <v>6</v>
      </c>
      <c r="C139" t="s">
        <v>67</v>
      </c>
      <c r="D139" s="8">
        <v>0.85</v>
      </c>
    </row>
    <row r="140" spans="1:4" x14ac:dyDescent="0.2">
      <c r="A140" s="15">
        <v>45071</v>
      </c>
      <c r="B140" s="11" t="s">
        <v>6</v>
      </c>
      <c r="C140" t="s">
        <v>494</v>
      </c>
      <c r="D140" s="8">
        <v>1.99</v>
      </c>
    </row>
    <row r="141" spans="1:4" x14ac:dyDescent="0.2">
      <c r="A141" s="15">
        <v>45071</v>
      </c>
      <c r="B141" s="11" t="s">
        <v>6</v>
      </c>
      <c r="C141" t="s">
        <v>509</v>
      </c>
      <c r="D141" s="8">
        <v>2.15</v>
      </c>
    </row>
    <row r="142" spans="1:4" x14ac:dyDescent="0.2">
      <c r="A142" s="15">
        <v>45071</v>
      </c>
      <c r="B142" s="11" t="s">
        <v>6</v>
      </c>
      <c r="C142" t="s">
        <v>38</v>
      </c>
      <c r="D142" s="8">
        <v>4.6900000000000004</v>
      </c>
    </row>
    <row r="143" spans="1:4" x14ac:dyDescent="0.2">
      <c r="A143" s="15">
        <v>45071</v>
      </c>
      <c r="B143" s="11" t="s">
        <v>6</v>
      </c>
      <c r="C143" t="s">
        <v>24</v>
      </c>
      <c r="D143" s="8">
        <v>0.85</v>
      </c>
    </row>
    <row r="144" spans="1:4" x14ac:dyDescent="0.2">
      <c r="A144" s="15">
        <v>45072</v>
      </c>
      <c r="B144" s="11" t="s">
        <v>6</v>
      </c>
      <c r="C144" t="s">
        <v>39</v>
      </c>
      <c r="D144" s="8">
        <v>4.3499999999999996</v>
      </c>
    </row>
    <row r="145" spans="1:4" x14ac:dyDescent="0.2">
      <c r="A145" s="15">
        <v>45072</v>
      </c>
      <c r="B145" s="11" t="s">
        <v>6</v>
      </c>
      <c r="C145" t="s">
        <v>510</v>
      </c>
      <c r="D145" s="8">
        <v>3.2</v>
      </c>
    </row>
    <row r="146" spans="1:4" x14ac:dyDescent="0.2">
      <c r="A146" s="15">
        <v>45072</v>
      </c>
      <c r="B146" s="11" t="s">
        <v>6</v>
      </c>
      <c r="C146" t="s">
        <v>511</v>
      </c>
      <c r="D146" s="8">
        <v>1</v>
      </c>
    </row>
    <row r="147" spans="1:4" x14ac:dyDescent="0.2">
      <c r="A147" s="15">
        <v>45072</v>
      </c>
      <c r="B147" s="11" t="s">
        <v>6</v>
      </c>
      <c r="C147" t="s">
        <v>512</v>
      </c>
      <c r="D147" s="8">
        <v>1.1000000000000001</v>
      </c>
    </row>
    <row r="148" spans="1:4" x14ac:dyDescent="0.2">
      <c r="A148" s="15">
        <v>45072</v>
      </c>
      <c r="B148" s="11" t="s">
        <v>6</v>
      </c>
      <c r="C148" t="s">
        <v>477</v>
      </c>
      <c r="D148" s="8">
        <v>2.2000000000000002</v>
      </c>
    </row>
    <row r="149" spans="1:4" x14ac:dyDescent="0.2">
      <c r="A149" s="15">
        <v>45072</v>
      </c>
      <c r="B149" s="11" t="s">
        <v>6</v>
      </c>
      <c r="C149" t="s">
        <v>264</v>
      </c>
      <c r="D149" s="8">
        <v>7.99</v>
      </c>
    </row>
    <row r="150" spans="1:4" x14ac:dyDescent="0.2">
      <c r="A150" s="15">
        <v>45073</v>
      </c>
      <c r="B150" s="11" t="s">
        <v>13</v>
      </c>
      <c r="C150" t="s">
        <v>513</v>
      </c>
      <c r="D150" s="8">
        <v>14</v>
      </c>
    </row>
    <row r="151" spans="1:4" x14ac:dyDescent="0.2">
      <c r="A151" s="15">
        <v>45073</v>
      </c>
      <c r="B151" s="11" t="s">
        <v>6</v>
      </c>
      <c r="C151" t="s">
        <v>432</v>
      </c>
      <c r="D151" s="8">
        <v>7</v>
      </c>
    </row>
    <row r="152" spans="1:4" x14ac:dyDescent="0.2">
      <c r="A152" s="15">
        <v>45074</v>
      </c>
      <c r="B152" s="11" t="s">
        <v>6</v>
      </c>
      <c r="C152" t="s">
        <v>413</v>
      </c>
      <c r="D152" s="8">
        <v>14</v>
      </c>
    </row>
    <row r="153" spans="1:4" x14ac:dyDescent="0.2">
      <c r="A153" s="15">
        <v>45074</v>
      </c>
      <c r="B153" s="11" t="s">
        <v>6</v>
      </c>
      <c r="C153" t="s">
        <v>514</v>
      </c>
      <c r="D153" s="8">
        <v>12.25</v>
      </c>
    </row>
    <row r="154" spans="1:4" x14ac:dyDescent="0.2">
      <c r="A154" s="15">
        <v>45074</v>
      </c>
      <c r="B154" s="11" t="s">
        <v>6</v>
      </c>
      <c r="C154" t="s">
        <v>515</v>
      </c>
      <c r="D154" s="8">
        <v>-5</v>
      </c>
    </row>
    <row r="155" spans="1:4" x14ac:dyDescent="0.2">
      <c r="A155" s="15">
        <v>45076</v>
      </c>
      <c r="B155" s="11" t="s">
        <v>4</v>
      </c>
      <c r="C155" t="s">
        <v>30</v>
      </c>
      <c r="D155" s="8">
        <v>3.49</v>
      </c>
    </row>
    <row r="156" spans="1:4" x14ac:dyDescent="0.2">
      <c r="A156" s="15">
        <v>45076</v>
      </c>
      <c r="B156" s="11" t="s">
        <v>6</v>
      </c>
      <c r="C156" t="s">
        <v>26</v>
      </c>
      <c r="D156" s="8">
        <v>0.44</v>
      </c>
    </row>
    <row r="157" spans="1:4" x14ac:dyDescent="0.2">
      <c r="A157" s="15">
        <v>45076</v>
      </c>
      <c r="B157" s="11" t="s">
        <v>6</v>
      </c>
      <c r="C157" t="s">
        <v>163</v>
      </c>
      <c r="D157" s="8">
        <v>1.49</v>
      </c>
    </row>
    <row r="158" spans="1:4" x14ac:dyDescent="0.2">
      <c r="A158" s="15">
        <v>45076</v>
      </c>
      <c r="B158" s="11" t="s">
        <v>6</v>
      </c>
      <c r="C158" t="s">
        <v>516</v>
      </c>
      <c r="D158" s="8">
        <v>1.89</v>
      </c>
    </row>
    <row r="159" spans="1:4" x14ac:dyDescent="0.2">
      <c r="A159" s="15">
        <v>45076</v>
      </c>
      <c r="B159" s="11" t="s">
        <v>6</v>
      </c>
      <c r="C159" t="s">
        <v>490</v>
      </c>
      <c r="D159" s="8">
        <v>3.29</v>
      </c>
    </row>
    <row r="160" spans="1:4" x14ac:dyDescent="0.2">
      <c r="A160" s="15">
        <v>45076</v>
      </c>
      <c r="B160" s="11" t="s">
        <v>6</v>
      </c>
      <c r="C160" t="s">
        <v>517</v>
      </c>
      <c r="D160" s="8">
        <v>4.9800000000000004</v>
      </c>
    </row>
    <row r="161" spans="1:4" x14ac:dyDescent="0.2">
      <c r="A161" s="15">
        <v>45076</v>
      </c>
      <c r="B161" s="11" t="s">
        <v>6</v>
      </c>
      <c r="C161" t="s">
        <v>24</v>
      </c>
      <c r="D161" s="8">
        <v>1.29</v>
      </c>
    </row>
    <row r="162" spans="1:4" x14ac:dyDescent="0.2">
      <c r="A162" s="15">
        <v>45076</v>
      </c>
      <c r="B162" s="11" t="s">
        <v>6</v>
      </c>
      <c r="C162" t="s">
        <v>518</v>
      </c>
      <c r="D162" s="8">
        <v>1.29</v>
      </c>
    </row>
    <row r="163" spans="1:4" x14ac:dyDescent="0.2">
      <c r="A163" s="15">
        <v>45076</v>
      </c>
      <c r="B163" s="11" t="s">
        <v>6</v>
      </c>
      <c r="C163" t="s">
        <v>519</v>
      </c>
      <c r="D163" s="8">
        <v>0.95</v>
      </c>
    </row>
    <row r="164" spans="1:4" x14ac:dyDescent="0.2">
      <c r="A164" s="15">
        <v>45077</v>
      </c>
      <c r="B164" s="11" t="s">
        <v>6</v>
      </c>
      <c r="C164" t="s">
        <v>45</v>
      </c>
      <c r="D164" s="8">
        <v>1.3</v>
      </c>
    </row>
    <row r="165" spans="1:4" x14ac:dyDescent="0.2">
      <c r="A165" s="15">
        <v>45077</v>
      </c>
      <c r="B165" s="11" t="s">
        <v>6</v>
      </c>
      <c r="C165" t="s">
        <v>507</v>
      </c>
      <c r="D165" s="8">
        <v>14.7</v>
      </c>
    </row>
    <row r="166" spans="1:4" x14ac:dyDescent="0.2">
      <c r="D166" s="7">
        <f>SUBTOTAL(109,May[Cost])</f>
        <v>3196.5599999999972</v>
      </c>
    </row>
  </sheetData>
  <conditionalFormatting sqref="D2:D165">
    <cfRule type="dataBar" priority="490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{E1449702-D6EA-2F4C-A0E4-7648DC34BE56}</x14:id>
        </ext>
      </extLst>
    </cfRule>
  </conditionalFormatting>
  <pageMargins left="0.7" right="0.7" top="0.75" bottom="0.75" header="0.3" footer="0.3"/>
  <drawing r:id="rId2"/>
  <legacy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stopIfTrue="1" operator="equal" id="{37BA209E-24CD-A242-97AF-84F26C045588}">
            <xm:f>Control!$G$6</xm:f>
            <x14:dxf>
              <font>
                <color theme="1"/>
              </font>
              <fill>
                <patternFill>
                  <fgColor auto="1"/>
                  <bgColor rgb="FFFD97FF"/>
                </patternFill>
              </fill>
            </x14:dxf>
          </x14:cfRule>
          <x14:cfRule type="cellIs" priority="10" stopIfTrue="1" operator="equal" id="{614F8BBE-8A5F-6E49-8532-7AA59AE7FBD0}">
            <xm:f>Control!$G$5</xm:f>
            <x14:dxf>
              <font>
                <color theme="1"/>
              </font>
              <fill>
                <patternFill>
                  <fgColor auto="1"/>
                  <bgColor rgb="FF00B050"/>
                </patternFill>
              </fill>
            </x14:dxf>
          </x14:cfRule>
          <x14:cfRule type="cellIs" priority="11" operator="equal" id="{926DE238-00A3-2841-B050-7A4773F2EAA3}">
            <xm:f>Control!$G$4</xm:f>
            <x14:dxf>
              <font>
                <color theme="1"/>
              </font>
              <fill>
                <patternFill>
                  <fgColor auto="1"/>
                  <bgColor rgb="FFFF0000"/>
                </patternFill>
              </fill>
            </x14:dxf>
          </x14:cfRule>
          <x14:cfRule type="cellIs" priority="12" operator="equal" id="{CB686A3F-AE6A-634B-B813-51D003FAB38E}">
            <xm:f>Control!$G$7</xm:f>
            <x14:dxf>
              <font>
                <color theme="1"/>
              </font>
              <fill>
                <patternFill>
                  <fgColor auto="1"/>
                  <bgColor theme="7" tint="0.39994506668294322"/>
                </patternFill>
              </fill>
            </x14:dxf>
          </x14:cfRule>
          <x14:cfRule type="cellIs" priority="13" operator="equal" id="{CFBF8DEE-33FF-9745-B79B-FD9F96F09D44}">
            <xm:f>Control!$G$2</xm:f>
            <x14:dxf>
              <font>
                <color theme="0"/>
              </font>
              <fill>
                <patternFill>
                  <fgColor auto="1"/>
                  <bgColor rgb="FF0070C0"/>
                </patternFill>
              </fill>
            </x14:dxf>
          </x14:cfRule>
          <x14:cfRule type="cellIs" priority="14" operator="equal" id="{87E46F72-EC45-054B-AD0B-42E69C7B9E65}">
            <xm:f>Control!$G$8</xm:f>
            <x14:dxf>
              <font>
                <color theme="0"/>
              </font>
              <fill>
                <patternFill>
                  <fgColor auto="1"/>
                  <bgColor theme="7" tint="-0.499984740745262"/>
                </patternFill>
              </fill>
            </x14:dxf>
          </x14:cfRule>
          <x14:cfRule type="cellIs" priority="15" operator="equal" id="{575C6B90-A570-9147-9C7F-E58963947C2F}">
            <xm:f>Control!$G$9</xm:f>
            <x14:dxf>
              <font>
                <color theme="0"/>
              </font>
              <fill>
                <patternFill>
                  <fgColor auto="1"/>
                  <bgColor rgb="FF7030A0"/>
                </patternFill>
              </fill>
            </x14:dxf>
          </x14:cfRule>
          <xm:sqref>B2:B165</xm:sqref>
        </x14:conditionalFormatting>
        <x14:conditionalFormatting xmlns:xm="http://schemas.microsoft.com/office/excel/2006/main">
          <x14:cfRule type="dataBar" id="{E1449702-D6EA-2F4C-A0E4-7648DC34BE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D2:D165</xm:sqref>
        </x14:conditionalFormatting>
        <x14:conditionalFormatting xmlns:xm="http://schemas.microsoft.com/office/excel/2006/main">
          <x14:cfRule type="cellIs" priority="1" stopIfTrue="1" operator="equal" id="{5B307EE9-F058-0A44-8B85-C2849286DD59}">
            <xm:f>Control!$G$3</xm:f>
            <x14:dxf>
              <font>
                <color theme="0"/>
              </font>
              <fill>
                <patternFill>
                  <fgColor auto="1"/>
                  <bgColor theme="0" tint="-0.499984740745262"/>
                </patternFill>
              </fill>
            </x14:dxf>
          </x14:cfRule>
          <x14:cfRule type="cellIs" priority="2" operator="equal" id="{F97F82CD-BD97-2C4B-ADC7-7DFE24078D6C}">
            <xm:f>Control!$G$9</xm:f>
            <x14:dxf>
              <font>
                <color theme="0"/>
              </font>
              <fill>
                <patternFill>
                  <fgColor auto="1"/>
                  <bgColor rgb="FF7030A0"/>
                </patternFill>
              </fill>
            </x14:dxf>
          </x14:cfRule>
          <x14:cfRule type="cellIs" priority="3" operator="equal" id="{F30B3664-41F0-074C-B320-6B5556B62314}">
            <xm:f>Control!$G$8</xm:f>
            <x14:dxf>
              <font>
                <color theme="0"/>
              </font>
              <fill>
                <patternFill>
                  <fgColor auto="1"/>
                  <bgColor theme="7" tint="-0.499984740745262"/>
                </patternFill>
              </fill>
            </x14:dxf>
          </x14:cfRule>
          <x14:cfRule type="cellIs" priority="4" operator="equal" id="{B616672E-C1AE-F94F-9507-8B046E7D95E4}">
            <xm:f>Control!$G$2</xm:f>
            <x14:dxf>
              <font>
                <color theme="0"/>
              </font>
              <fill>
                <patternFill>
                  <fgColor auto="1"/>
                  <bgColor rgb="FF0070C0"/>
                </patternFill>
              </fill>
            </x14:dxf>
          </x14:cfRule>
          <x14:cfRule type="cellIs" priority="5" operator="equal" id="{9C95E7E3-35D1-0849-BA2C-9858DC85F5FB}">
            <xm:f>Control!$G$7</xm:f>
            <x14:dxf>
              <font>
                <color theme="1"/>
              </font>
              <fill>
                <patternFill>
                  <fgColor auto="1"/>
                  <bgColor theme="7" tint="0.39994506668294322"/>
                </patternFill>
              </fill>
            </x14:dxf>
          </x14:cfRule>
          <x14:cfRule type="cellIs" priority="6" operator="equal" id="{5DE987CB-1B7D-4A45-86FF-293D35AC5F11}">
            <xm:f>Control!$G$4</xm:f>
            <x14:dxf>
              <font>
                <color theme="1"/>
              </font>
              <fill>
                <patternFill>
                  <fgColor auto="1"/>
                  <bgColor rgb="FFFF0000"/>
                </patternFill>
              </fill>
            </x14:dxf>
          </x14:cfRule>
          <x14:cfRule type="cellIs" priority="7" operator="equal" id="{149BC96C-9939-C349-8AAE-F7E75C79C419}">
            <xm:f>Control!$G$5</xm:f>
            <x14:dxf>
              <font>
                <color theme="1"/>
              </font>
              <fill>
                <patternFill>
                  <fgColor auto="1"/>
                  <bgColor rgb="FF00B050"/>
                </patternFill>
              </fill>
            </x14:dxf>
          </x14:cfRule>
          <x14:cfRule type="cellIs" priority="8" operator="equal" id="{B779198F-733D-8A47-B497-3160D7273A0C}">
            <xm:f>Control!$G$6</xm:f>
            <x14:dxf>
              <font>
                <color theme="1"/>
              </font>
              <fill>
                <patternFill>
                  <fgColor auto="1"/>
                  <bgColor rgb="FFFD97FF"/>
                </patternFill>
              </fill>
            </x14:dxf>
          </x14:cfRule>
          <xm:sqref>F3:F16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2D74765-D392-5543-9D09-D57B2536025A}">
          <x14:formula1>
            <xm:f>Control!$G$2:$G$9</xm:f>
          </x14:formula1>
          <xm:sqref>B2:B165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192A8-300D-2A47-9FF4-B89212D2D141}">
  <dimension ref="A1:G125"/>
  <sheetViews>
    <sheetView workbookViewId="0">
      <selection activeCell="F8" sqref="F8"/>
    </sheetView>
  </sheetViews>
  <sheetFormatPr baseColWidth="10" defaultRowHeight="15" x14ac:dyDescent="0.2"/>
  <cols>
    <col min="2" max="2" width="13.5" bestFit="1" customWidth="1"/>
    <col min="3" max="3" width="25.6640625" customWidth="1"/>
    <col min="5" max="5" width="7.1640625" customWidth="1"/>
    <col min="6" max="6" width="12.5" bestFit="1" customWidth="1"/>
    <col min="7" max="7" width="10" customWidth="1"/>
  </cols>
  <sheetData>
    <row r="1" spans="1:7" x14ac:dyDescent="0.2">
      <c r="A1" t="s">
        <v>1</v>
      </c>
      <c r="B1" s="8" t="s">
        <v>2</v>
      </c>
      <c r="C1" t="s">
        <v>3</v>
      </c>
      <c r="D1" s="8" t="s">
        <v>0</v>
      </c>
    </row>
    <row r="2" spans="1:7" x14ac:dyDescent="0.2">
      <c r="A2" s="15">
        <v>45078</v>
      </c>
      <c r="B2" s="11" t="s">
        <v>4</v>
      </c>
      <c r="C2" t="s">
        <v>106</v>
      </c>
      <c r="D2" s="8">
        <v>9</v>
      </c>
    </row>
    <row r="3" spans="1:7" x14ac:dyDescent="0.2">
      <c r="A3" s="15">
        <v>45079</v>
      </c>
      <c r="B3" s="11" t="s">
        <v>6</v>
      </c>
      <c r="C3" t="s">
        <v>50</v>
      </c>
      <c r="D3" s="8">
        <v>1.99</v>
      </c>
    </row>
    <row r="4" spans="1:7" x14ac:dyDescent="0.2">
      <c r="A4" s="15">
        <v>45079</v>
      </c>
      <c r="B4" s="11" t="s">
        <v>6</v>
      </c>
      <c r="C4" t="s">
        <v>520</v>
      </c>
      <c r="D4" s="8">
        <v>1.89</v>
      </c>
    </row>
    <row r="5" spans="1:7" x14ac:dyDescent="0.2">
      <c r="A5" s="15">
        <v>45079</v>
      </c>
      <c r="B5" s="11" t="s">
        <v>6</v>
      </c>
      <c r="C5" t="s">
        <v>127</v>
      </c>
      <c r="D5" s="8">
        <v>0.79</v>
      </c>
      <c r="F5" s="9" t="s">
        <v>2</v>
      </c>
      <c r="G5" t="s">
        <v>11</v>
      </c>
    </row>
    <row r="6" spans="1:7" x14ac:dyDescent="0.2">
      <c r="A6" s="15">
        <v>45079</v>
      </c>
      <c r="B6" s="11" t="s">
        <v>4</v>
      </c>
      <c r="C6" t="s">
        <v>374</v>
      </c>
      <c r="D6" s="8">
        <v>1.1399999999999999</v>
      </c>
      <c r="F6" t="s">
        <v>4</v>
      </c>
      <c r="G6" s="7">
        <v>187.29</v>
      </c>
    </row>
    <row r="7" spans="1:7" x14ac:dyDescent="0.2">
      <c r="A7" s="15">
        <v>45081</v>
      </c>
      <c r="B7" s="11" t="s">
        <v>6</v>
      </c>
      <c r="C7" t="s">
        <v>521</v>
      </c>
      <c r="D7" s="8">
        <v>0.79</v>
      </c>
      <c r="F7" t="s">
        <v>6</v>
      </c>
      <c r="G7" s="7">
        <v>474.86</v>
      </c>
    </row>
    <row r="8" spans="1:7" x14ac:dyDescent="0.2">
      <c r="A8" s="15">
        <v>45081</v>
      </c>
      <c r="B8" s="11" t="s">
        <v>6</v>
      </c>
      <c r="C8" t="s">
        <v>522</v>
      </c>
      <c r="D8" s="8">
        <v>1.25</v>
      </c>
      <c r="F8" t="s">
        <v>13</v>
      </c>
      <c r="G8" s="7">
        <v>79.39</v>
      </c>
    </row>
    <row r="9" spans="1:7" x14ac:dyDescent="0.2">
      <c r="A9" s="15">
        <v>45081</v>
      </c>
      <c r="B9" s="11" t="s">
        <v>6</v>
      </c>
      <c r="C9" t="s">
        <v>477</v>
      </c>
      <c r="D9" s="8">
        <v>1.89</v>
      </c>
      <c r="F9" t="s">
        <v>7</v>
      </c>
      <c r="G9" s="7">
        <v>262.41000000000003</v>
      </c>
    </row>
    <row r="10" spans="1:7" x14ac:dyDescent="0.2">
      <c r="A10" s="15">
        <v>45081</v>
      </c>
      <c r="B10" s="11" t="s">
        <v>6</v>
      </c>
      <c r="C10" t="s">
        <v>523</v>
      </c>
      <c r="D10" s="8">
        <v>0.69</v>
      </c>
      <c r="F10" t="s">
        <v>9</v>
      </c>
      <c r="G10" s="7">
        <v>59.44</v>
      </c>
    </row>
    <row r="11" spans="1:7" x14ac:dyDescent="0.2">
      <c r="A11" s="15">
        <v>45081</v>
      </c>
      <c r="B11" s="11" t="s">
        <v>6</v>
      </c>
      <c r="C11" t="s">
        <v>158</v>
      </c>
      <c r="D11" s="8">
        <v>1.85</v>
      </c>
      <c r="F11" t="s">
        <v>12</v>
      </c>
      <c r="G11" s="7">
        <v>1063.3900000000001</v>
      </c>
    </row>
    <row r="12" spans="1:7" x14ac:dyDescent="0.2">
      <c r="A12" s="15">
        <v>45081</v>
      </c>
      <c r="B12" s="11" t="s">
        <v>6</v>
      </c>
      <c r="C12" t="s">
        <v>43</v>
      </c>
      <c r="D12" s="8">
        <v>1.19</v>
      </c>
    </row>
    <row r="13" spans="1:7" x14ac:dyDescent="0.2">
      <c r="A13" s="15">
        <v>45082</v>
      </c>
      <c r="B13" s="11" t="s">
        <v>4</v>
      </c>
      <c r="C13" t="s">
        <v>524</v>
      </c>
      <c r="D13" s="8">
        <v>6.97</v>
      </c>
    </row>
    <row r="14" spans="1:7" x14ac:dyDescent="0.2">
      <c r="A14" s="15">
        <v>45082</v>
      </c>
      <c r="B14" s="11" t="s">
        <v>6</v>
      </c>
      <c r="C14" t="s">
        <v>525</v>
      </c>
      <c r="D14" s="8">
        <v>3.49</v>
      </c>
    </row>
    <row r="15" spans="1:7" x14ac:dyDescent="0.2">
      <c r="A15" s="15">
        <v>45082</v>
      </c>
      <c r="B15" s="11" t="s">
        <v>4</v>
      </c>
      <c r="C15" t="s">
        <v>526</v>
      </c>
      <c r="D15" s="8">
        <v>12.47</v>
      </c>
    </row>
    <row r="16" spans="1:7" x14ac:dyDescent="0.2">
      <c r="A16" s="15">
        <v>45082</v>
      </c>
      <c r="B16" s="11" t="s">
        <v>13</v>
      </c>
      <c r="C16" t="s">
        <v>527</v>
      </c>
      <c r="D16" s="8">
        <v>9</v>
      </c>
    </row>
    <row r="17" spans="1:4" x14ac:dyDescent="0.2">
      <c r="A17" s="15">
        <v>45082</v>
      </c>
      <c r="B17" s="11" t="s">
        <v>6</v>
      </c>
      <c r="C17" t="s">
        <v>528</v>
      </c>
      <c r="D17" s="8">
        <v>4</v>
      </c>
    </row>
    <row r="18" spans="1:4" x14ac:dyDescent="0.2">
      <c r="A18" s="15">
        <v>45082</v>
      </c>
      <c r="B18" s="11" t="s">
        <v>6</v>
      </c>
      <c r="C18" t="s">
        <v>529</v>
      </c>
      <c r="D18" s="8">
        <v>36</v>
      </c>
    </row>
    <row r="19" spans="1:4" x14ac:dyDescent="0.2">
      <c r="A19" s="15">
        <v>45083</v>
      </c>
      <c r="B19" s="11" t="s">
        <v>6</v>
      </c>
      <c r="C19" t="s">
        <v>530</v>
      </c>
      <c r="D19" s="8">
        <v>2.2000000000000002</v>
      </c>
    </row>
    <row r="20" spans="1:4" x14ac:dyDescent="0.2">
      <c r="A20" s="15">
        <v>45083</v>
      </c>
      <c r="B20" s="11" t="s">
        <v>6</v>
      </c>
      <c r="C20" t="s">
        <v>134</v>
      </c>
      <c r="D20" s="8">
        <v>1.25</v>
      </c>
    </row>
    <row r="21" spans="1:4" x14ac:dyDescent="0.2">
      <c r="A21" s="15">
        <v>45084</v>
      </c>
      <c r="B21" s="11" t="s">
        <v>6</v>
      </c>
      <c r="C21" t="s">
        <v>410</v>
      </c>
      <c r="D21" s="8">
        <v>6.2</v>
      </c>
    </row>
    <row r="22" spans="1:4" x14ac:dyDescent="0.2">
      <c r="A22" s="15">
        <v>45085</v>
      </c>
      <c r="B22" s="11" t="s">
        <v>6</v>
      </c>
      <c r="C22" t="s">
        <v>77</v>
      </c>
      <c r="D22" s="8">
        <v>1.1000000000000001</v>
      </c>
    </row>
    <row r="23" spans="1:4" x14ac:dyDescent="0.2">
      <c r="A23" s="15">
        <v>45085</v>
      </c>
      <c r="B23" s="11" t="s">
        <v>6</v>
      </c>
      <c r="C23" t="s">
        <v>531</v>
      </c>
      <c r="D23" s="8">
        <v>1.1499999999999999</v>
      </c>
    </row>
    <row r="24" spans="1:4" x14ac:dyDescent="0.2">
      <c r="A24" s="15">
        <v>45085</v>
      </c>
      <c r="B24" s="11" t="s">
        <v>6</v>
      </c>
      <c r="C24" t="s">
        <v>532</v>
      </c>
      <c r="D24" s="8">
        <v>1.3</v>
      </c>
    </row>
    <row r="25" spans="1:4" x14ac:dyDescent="0.2">
      <c r="A25" s="15">
        <v>45085</v>
      </c>
      <c r="B25" s="11" t="s">
        <v>6</v>
      </c>
      <c r="C25" t="s">
        <v>533</v>
      </c>
      <c r="D25" s="8">
        <v>1.65</v>
      </c>
    </row>
    <row r="26" spans="1:4" x14ac:dyDescent="0.2">
      <c r="A26" s="15">
        <v>45085</v>
      </c>
      <c r="B26" s="11" t="s">
        <v>6</v>
      </c>
      <c r="C26" t="s">
        <v>534</v>
      </c>
      <c r="D26" s="8">
        <v>5.15</v>
      </c>
    </row>
    <row r="27" spans="1:4" x14ac:dyDescent="0.2">
      <c r="A27" s="15">
        <v>45085</v>
      </c>
      <c r="B27" s="11" t="s">
        <v>6</v>
      </c>
      <c r="C27" t="s">
        <v>115</v>
      </c>
      <c r="D27" s="8">
        <v>-0.43</v>
      </c>
    </row>
    <row r="28" spans="1:4" x14ac:dyDescent="0.2">
      <c r="A28" s="15">
        <v>45086</v>
      </c>
      <c r="B28" s="11" t="s">
        <v>13</v>
      </c>
      <c r="C28" t="s">
        <v>535</v>
      </c>
      <c r="D28" s="8">
        <v>24.99</v>
      </c>
    </row>
    <row r="29" spans="1:4" x14ac:dyDescent="0.2">
      <c r="A29" s="15">
        <v>45087</v>
      </c>
      <c r="B29" s="11" t="s">
        <v>6</v>
      </c>
      <c r="C29" t="s">
        <v>491</v>
      </c>
      <c r="D29" s="8">
        <v>21</v>
      </c>
    </row>
    <row r="30" spans="1:4" x14ac:dyDescent="0.2">
      <c r="A30" s="15">
        <v>45087</v>
      </c>
      <c r="B30" s="11" t="s">
        <v>4</v>
      </c>
      <c r="C30" t="s">
        <v>28</v>
      </c>
      <c r="D30" s="8">
        <v>0.75</v>
      </c>
    </row>
    <row r="31" spans="1:4" x14ac:dyDescent="0.2">
      <c r="A31" s="15">
        <v>45087</v>
      </c>
      <c r="B31" s="11" t="s">
        <v>6</v>
      </c>
      <c r="C31" t="s">
        <v>23</v>
      </c>
      <c r="D31" s="8">
        <v>2.0499999999999998</v>
      </c>
    </row>
    <row r="32" spans="1:4" x14ac:dyDescent="0.2">
      <c r="A32" s="15">
        <v>45087</v>
      </c>
      <c r="B32" s="11" t="s">
        <v>6</v>
      </c>
      <c r="C32" t="s">
        <v>50</v>
      </c>
      <c r="D32" s="8">
        <v>2.6</v>
      </c>
    </row>
    <row r="33" spans="1:4" x14ac:dyDescent="0.2">
      <c r="A33" s="15">
        <v>45087</v>
      </c>
      <c r="B33" s="11" t="s">
        <v>6</v>
      </c>
      <c r="C33" t="s">
        <v>47</v>
      </c>
      <c r="D33" s="8">
        <v>1.25</v>
      </c>
    </row>
    <row r="34" spans="1:4" x14ac:dyDescent="0.2">
      <c r="A34" s="15">
        <v>45087</v>
      </c>
      <c r="B34" s="11" t="s">
        <v>6</v>
      </c>
      <c r="C34" t="s">
        <v>17</v>
      </c>
      <c r="D34" s="8">
        <v>-2.58</v>
      </c>
    </row>
    <row r="35" spans="1:4" x14ac:dyDescent="0.2">
      <c r="A35" s="15">
        <v>45088</v>
      </c>
      <c r="B35" s="11" t="s">
        <v>6</v>
      </c>
      <c r="C35" t="s">
        <v>29</v>
      </c>
      <c r="D35" s="8">
        <v>2.65</v>
      </c>
    </row>
    <row r="36" spans="1:4" x14ac:dyDescent="0.2">
      <c r="A36" s="15">
        <v>45088</v>
      </c>
      <c r="B36" s="11" t="s">
        <v>6</v>
      </c>
      <c r="C36" t="s">
        <v>58</v>
      </c>
      <c r="D36" s="8">
        <v>4.8899999999999997</v>
      </c>
    </row>
    <row r="37" spans="1:4" x14ac:dyDescent="0.2">
      <c r="A37" s="15">
        <v>45088</v>
      </c>
      <c r="B37" s="11" t="s">
        <v>6</v>
      </c>
      <c r="C37" t="s">
        <v>536</v>
      </c>
      <c r="D37" s="8">
        <v>7.98</v>
      </c>
    </row>
    <row r="38" spans="1:4" x14ac:dyDescent="0.2">
      <c r="A38" s="15">
        <v>45088</v>
      </c>
      <c r="B38" s="11" t="s">
        <v>6</v>
      </c>
      <c r="C38" t="s">
        <v>537</v>
      </c>
      <c r="D38" s="8">
        <v>3.99</v>
      </c>
    </row>
    <row r="39" spans="1:4" x14ac:dyDescent="0.2">
      <c r="A39" s="15">
        <v>45088</v>
      </c>
      <c r="B39" s="11" t="s">
        <v>6</v>
      </c>
      <c r="C39" t="s">
        <v>163</v>
      </c>
      <c r="D39" s="8">
        <v>1.49</v>
      </c>
    </row>
    <row r="40" spans="1:4" x14ac:dyDescent="0.2">
      <c r="A40" s="15">
        <v>45088</v>
      </c>
      <c r="B40" s="11" t="s">
        <v>6</v>
      </c>
      <c r="C40" t="s">
        <v>67</v>
      </c>
      <c r="D40" s="8">
        <v>0.85</v>
      </c>
    </row>
    <row r="41" spans="1:4" x14ac:dyDescent="0.2">
      <c r="A41" s="15">
        <v>45088</v>
      </c>
      <c r="B41" s="11" t="s">
        <v>6</v>
      </c>
      <c r="C41" t="s">
        <v>494</v>
      </c>
      <c r="D41" s="8">
        <v>1.99</v>
      </c>
    </row>
    <row r="42" spans="1:4" x14ac:dyDescent="0.2">
      <c r="A42" s="15">
        <v>45088</v>
      </c>
      <c r="B42" s="11" t="s">
        <v>6</v>
      </c>
      <c r="C42" t="s">
        <v>538</v>
      </c>
      <c r="D42" s="8">
        <v>1.89</v>
      </c>
    </row>
    <row r="43" spans="1:4" x14ac:dyDescent="0.2">
      <c r="A43" s="15">
        <v>45088</v>
      </c>
      <c r="B43" s="11" t="s">
        <v>6</v>
      </c>
      <c r="C43" t="s">
        <v>539</v>
      </c>
      <c r="D43" s="8">
        <v>1.49</v>
      </c>
    </row>
    <row r="44" spans="1:4" x14ac:dyDescent="0.2">
      <c r="A44" s="15">
        <v>45088</v>
      </c>
      <c r="B44" s="11" t="s">
        <v>6</v>
      </c>
      <c r="C44" t="s">
        <v>540</v>
      </c>
      <c r="D44" s="8">
        <v>0.95</v>
      </c>
    </row>
    <row r="45" spans="1:4" x14ac:dyDescent="0.2">
      <c r="A45" s="15">
        <v>45088</v>
      </c>
      <c r="B45" s="11" t="s">
        <v>6</v>
      </c>
      <c r="C45" t="s">
        <v>91</v>
      </c>
      <c r="D45" s="8">
        <v>1.1499999999999999</v>
      </c>
    </row>
    <row r="46" spans="1:4" x14ac:dyDescent="0.2">
      <c r="A46" s="15">
        <v>45088</v>
      </c>
      <c r="B46" s="11" t="s">
        <v>6</v>
      </c>
      <c r="C46" t="s">
        <v>541</v>
      </c>
      <c r="D46" s="8">
        <v>1.5</v>
      </c>
    </row>
    <row r="47" spans="1:4" x14ac:dyDescent="0.2">
      <c r="A47" s="15">
        <v>45088</v>
      </c>
      <c r="B47" s="11" t="s">
        <v>6</v>
      </c>
      <c r="C47" t="s">
        <v>165</v>
      </c>
      <c r="D47" s="8">
        <v>1.1499999999999999</v>
      </c>
    </row>
    <row r="48" spans="1:4" x14ac:dyDescent="0.2">
      <c r="A48" s="15">
        <v>45088</v>
      </c>
      <c r="B48" s="11" t="s">
        <v>6</v>
      </c>
      <c r="C48" t="s">
        <v>59</v>
      </c>
      <c r="D48" s="8">
        <v>0.55000000000000004</v>
      </c>
    </row>
    <row r="49" spans="1:4" x14ac:dyDescent="0.2">
      <c r="A49" s="15">
        <v>45088</v>
      </c>
      <c r="B49" s="11" t="s">
        <v>6</v>
      </c>
      <c r="C49" t="s">
        <v>542</v>
      </c>
      <c r="D49" s="8">
        <v>1.5</v>
      </c>
    </row>
    <row r="50" spans="1:4" x14ac:dyDescent="0.2">
      <c r="A50" s="15">
        <v>45088</v>
      </c>
      <c r="B50" s="11" t="s">
        <v>6</v>
      </c>
      <c r="C50" t="s">
        <v>543</v>
      </c>
      <c r="D50" s="8">
        <v>1.35</v>
      </c>
    </row>
    <row r="51" spans="1:4" x14ac:dyDescent="0.2">
      <c r="A51" s="15">
        <v>45088</v>
      </c>
      <c r="B51" s="11" t="s">
        <v>6</v>
      </c>
      <c r="C51" t="s">
        <v>24</v>
      </c>
      <c r="D51" s="8">
        <v>0.69</v>
      </c>
    </row>
    <row r="52" spans="1:4" x14ac:dyDescent="0.2">
      <c r="A52" s="15">
        <v>45088</v>
      </c>
      <c r="B52" s="11" t="s">
        <v>6</v>
      </c>
      <c r="C52" t="s">
        <v>544</v>
      </c>
      <c r="D52" s="8">
        <v>4.38</v>
      </c>
    </row>
    <row r="53" spans="1:4" x14ac:dyDescent="0.2">
      <c r="A53" s="15">
        <v>45089</v>
      </c>
      <c r="B53" s="11" t="s">
        <v>6</v>
      </c>
      <c r="C53" t="s">
        <v>545</v>
      </c>
      <c r="D53" s="8">
        <v>1.3</v>
      </c>
    </row>
    <row r="54" spans="1:4" x14ac:dyDescent="0.2">
      <c r="A54" s="15">
        <v>45089</v>
      </c>
      <c r="B54" s="11" t="s">
        <v>6</v>
      </c>
      <c r="C54" t="s">
        <v>546</v>
      </c>
      <c r="D54" s="8">
        <v>1.45</v>
      </c>
    </row>
    <row r="55" spans="1:4" x14ac:dyDescent="0.2">
      <c r="A55" s="15">
        <v>45089</v>
      </c>
      <c r="B55" s="11" t="s">
        <v>6</v>
      </c>
      <c r="C55" t="s">
        <v>547</v>
      </c>
      <c r="D55" s="8">
        <v>3.9</v>
      </c>
    </row>
    <row r="56" spans="1:4" x14ac:dyDescent="0.2">
      <c r="A56" s="15">
        <v>45089</v>
      </c>
      <c r="B56" s="11" t="s">
        <v>6</v>
      </c>
      <c r="C56" t="s">
        <v>24</v>
      </c>
      <c r="D56" s="8">
        <v>0.9</v>
      </c>
    </row>
    <row r="57" spans="1:4" x14ac:dyDescent="0.2">
      <c r="A57" s="15">
        <v>45089</v>
      </c>
      <c r="B57" s="11" t="s">
        <v>7</v>
      </c>
      <c r="C57" t="s">
        <v>37</v>
      </c>
      <c r="D57" s="8">
        <v>2</v>
      </c>
    </row>
    <row r="58" spans="1:4" x14ac:dyDescent="0.2">
      <c r="A58" s="15">
        <v>45089</v>
      </c>
      <c r="B58" s="11" t="s">
        <v>6</v>
      </c>
      <c r="C58" t="s">
        <v>497</v>
      </c>
      <c r="D58" s="8">
        <v>1.75</v>
      </c>
    </row>
    <row r="59" spans="1:4" x14ac:dyDescent="0.2">
      <c r="A59" s="15">
        <v>45091</v>
      </c>
      <c r="B59" s="11" t="s">
        <v>6</v>
      </c>
      <c r="C59" t="s">
        <v>91</v>
      </c>
      <c r="D59" s="8">
        <v>0.85</v>
      </c>
    </row>
    <row r="60" spans="1:4" x14ac:dyDescent="0.2">
      <c r="A60" s="15">
        <v>45091</v>
      </c>
      <c r="B60" s="11" t="s">
        <v>6</v>
      </c>
      <c r="C60" t="s">
        <v>69</v>
      </c>
      <c r="D60" s="8">
        <v>1.0900000000000001</v>
      </c>
    </row>
    <row r="61" spans="1:4" x14ac:dyDescent="0.2">
      <c r="A61" s="15">
        <v>45093</v>
      </c>
      <c r="B61" s="11" t="s">
        <v>6</v>
      </c>
      <c r="C61" t="s">
        <v>35</v>
      </c>
      <c r="D61" s="8">
        <v>11.25</v>
      </c>
    </row>
    <row r="62" spans="1:4" x14ac:dyDescent="0.2">
      <c r="A62" s="15">
        <v>45095</v>
      </c>
      <c r="B62" s="11" t="s">
        <v>6</v>
      </c>
      <c r="C62" t="s">
        <v>548</v>
      </c>
      <c r="D62" s="8">
        <v>1.29</v>
      </c>
    </row>
    <row r="63" spans="1:4" x14ac:dyDescent="0.2">
      <c r="A63" s="15">
        <v>45095</v>
      </c>
      <c r="B63" s="11" t="s">
        <v>6</v>
      </c>
      <c r="C63" t="s">
        <v>549</v>
      </c>
      <c r="D63" s="8">
        <v>2.19</v>
      </c>
    </row>
    <row r="64" spans="1:4" x14ac:dyDescent="0.2">
      <c r="A64" s="15">
        <v>45095</v>
      </c>
      <c r="B64" s="11" t="s">
        <v>6</v>
      </c>
      <c r="C64" t="s">
        <v>550</v>
      </c>
      <c r="D64" s="8">
        <v>0.53</v>
      </c>
    </row>
    <row r="65" spans="1:4" x14ac:dyDescent="0.2">
      <c r="A65" s="15">
        <v>45096</v>
      </c>
      <c r="B65" s="11" t="s">
        <v>6</v>
      </c>
      <c r="C65" t="s">
        <v>15</v>
      </c>
      <c r="D65" s="8">
        <v>4.99</v>
      </c>
    </row>
    <row r="66" spans="1:4" x14ac:dyDescent="0.2">
      <c r="A66" s="15">
        <v>45096</v>
      </c>
      <c r="B66" s="11" t="s">
        <v>6</v>
      </c>
      <c r="C66" t="s">
        <v>437</v>
      </c>
      <c r="D66" s="8">
        <v>3.99</v>
      </c>
    </row>
    <row r="67" spans="1:4" x14ac:dyDescent="0.2">
      <c r="A67" s="15">
        <v>45097</v>
      </c>
      <c r="B67" s="11" t="s">
        <v>6</v>
      </c>
      <c r="C67" t="s">
        <v>551</v>
      </c>
      <c r="D67" s="8">
        <v>6.95</v>
      </c>
    </row>
    <row r="68" spans="1:4" x14ac:dyDescent="0.2">
      <c r="A68" s="15">
        <v>45097</v>
      </c>
      <c r="B68" s="11" t="s">
        <v>6</v>
      </c>
      <c r="C68" t="s">
        <v>478</v>
      </c>
      <c r="D68" s="8">
        <v>3.4</v>
      </c>
    </row>
    <row r="69" spans="1:4" x14ac:dyDescent="0.2">
      <c r="A69" s="15">
        <v>45097</v>
      </c>
      <c r="B69" s="11" t="s">
        <v>6</v>
      </c>
      <c r="C69" t="s">
        <v>46</v>
      </c>
      <c r="D69" s="8">
        <v>18.12</v>
      </c>
    </row>
    <row r="70" spans="1:4" x14ac:dyDescent="0.2">
      <c r="A70" s="15">
        <v>45097</v>
      </c>
      <c r="B70" s="11" t="s">
        <v>7</v>
      </c>
      <c r="C70" t="s">
        <v>552</v>
      </c>
      <c r="D70" s="8">
        <v>37.17</v>
      </c>
    </row>
    <row r="71" spans="1:4" x14ac:dyDescent="0.2">
      <c r="A71" s="15">
        <v>45097</v>
      </c>
      <c r="B71" s="11" t="s">
        <v>7</v>
      </c>
      <c r="C71" t="s">
        <v>553</v>
      </c>
      <c r="D71" s="8">
        <v>0.49</v>
      </c>
    </row>
    <row r="72" spans="1:4" x14ac:dyDescent="0.2">
      <c r="A72" s="15">
        <v>45097</v>
      </c>
      <c r="B72" s="11" t="s">
        <v>6</v>
      </c>
      <c r="C72" t="s">
        <v>554</v>
      </c>
      <c r="D72" s="8">
        <v>11.25</v>
      </c>
    </row>
    <row r="73" spans="1:4" x14ac:dyDescent="0.2">
      <c r="A73" s="15">
        <v>45097</v>
      </c>
      <c r="B73" s="11" t="s">
        <v>9</v>
      </c>
      <c r="C73" t="s">
        <v>125</v>
      </c>
      <c r="D73" s="8">
        <v>13.14</v>
      </c>
    </row>
    <row r="74" spans="1:4" x14ac:dyDescent="0.2">
      <c r="A74" s="15">
        <v>45097</v>
      </c>
      <c r="B74" s="11" t="s">
        <v>13</v>
      </c>
      <c r="C74" t="s">
        <v>555</v>
      </c>
      <c r="D74" s="8">
        <v>15</v>
      </c>
    </row>
    <row r="75" spans="1:4" x14ac:dyDescent="0.2">
      <c r="A75" s="15">
        <v>45097</v>
      </c>
      <c r="B75" s="11" t="s">
        <v>6</v>
      </c>
      <c r="C75" t="s">
        <v>556</v>
      </c>
      <c r="D75" s="8">
        <v>5.4</v>
      </c>
    </row>
    <row r="76" spans="1:4" x14ac:dyDescent="0.2">
      <c r="A76" s="15">
        <v>45098</v>
      </c>
      <c r="B76" s="11" t="s">
        <v>6</v>
      </c>
      <c r="C76" t="s">
        <v>162</v>
      </c>
      <c r="D76" s="8">
        <v>24.9</v>
      </c>
    </row>
    <row r="77" spans="1:4" x14ac:dyDescent="0.2">
      <c r="A77" s="15">
        <v>45098</v>
      </c>
      <c r="B77" s="11" t="s">
        <v>7</v>
      </c>
      <c r="C77" t="s">
        <v>173</v>
      </c>
      <c r="D77" s="8">
        <v>3</v>
      </c>
    </row>
    <row r="78" spans="1:4" x14ac:dyDescent="0.2">
      <c r="A78" s="15">
        <v>45098</v>
      </c>
      <c r="B78" s="11" t="s">
        <v>9</v>
      </c>
      <c r="C78" t="s">
        <v>125</v>
      </c>
      <c r="D78" s="8">
        <v>12.65</v>
      </c>
    </row>
    <row r="79" spans="1:4" x14ac:dyDescent="0.2">
      <c r="A79" s="15">
        <v>45099</v>
      </c>
      <c r="B79" s="11" t="s">
        <v>9</v>
      </c>
      <c r="C79" t="s">
        <v>125</v>
      </c>
      <c r="D79" s="8">
        <v>12.65</v>
      </c>
    </row>
    <row r="80" spans="1:4" x14ac:dyDescent="0.2">
      <c r="A80" s="15">
        <v>45099</v>
      </c>
      <c r="B80" s="11" t="s">
        <v>6</v>
      </c>
      <c r="C80" t="s">
        <v>74</v>
      </c>
      <c r="D80" s="8">
        <v>20</v>
      </c>
    </row>
    <row r="81" spans="1:4" x14ac:dyDescent="0.2">
      <c r="A81" s="15">
        <v>45099</v>
      </c>
      <c r="B81" s="11" t="s">
        <v>6</v>
      </c>
      <c r="C81" t="s">
        <v>557</v>
      </c>
      <c r="D81" s="8">
        <v>1.85</v>
      </c>
    </row>
    <row r="82" spans="1:4" x14ac:dyDescent="0.2">
      <c r="A82" s="15">
        <v>45099</v>
      </c>
      <c r="B82" s="11" t="s">
        <v>6</v>
      </c>
      <c r="C82" t="s">
        <v>55</v>
      </c>
      <c r="D82" s="8">
        <v>0.99</v>
      </c>
    </row>
    <row r="83" spans="1:4" x14ac:dyDescent="0.2">
      <c r="A83" s="15">
        <v>45099</v>
      </c>
      <c r="B83" s="11" t="s">
        <v>6</v>
      </c>
      <c r="C83" t="s">
        <v>91</v>
      </c>
      <c r="D83" s="8">
        <v>0.89</v>
      </c>
    </row>
    <row r="84" spans="1:4" x14ac:dyDescent="0.2">
      <c r="A84" s="15">
        <v>45099</v>
      </c>
      <c r="B84" s="11" t="s">
        <v>6</v>
      </c>
      <c r="C84" t="s">
        <v>558</v>
      </c>
      <c r="D84" s="8">
        <v>6.2</v>
      </c>
    </row>
    <row r="85" spans="1:4" x14ac:dyDescent="0.2">
      <c r="A85" s="15">
        <v>45099</v>
      </c>
      <c r="B85" s="11" t="s">
        <v>6</v>
      </c>
      <c r="C85" t="s">
        <v>559</v>
      </c>
      <c r="D85" s="8">
        <v>3.73</v>
      </c>
    </row>
    <row r="86" spans="1:4" x14ac:dyDescent="0.2">
      <c r="A86" s="15">
        <v>45100</v>
      </c>
      <c r="B86" s="11" t="s">
        <v>7</v>
      </c>
      <c r="C86" t="s">
        <v>560</v>
      </c>
      <c r="D86" s="8">
        <v>-0.25</v>
      </c>
    </row>
    <row r="87" spans="1:4" x14ac:dyDescent="0.2">
      <c r="A87" s="15">
        <v>45101</v>
      </c>
      <c r="B87" s="11" t="s">
        <v>6</v>
      </c>
      <c r="C87" t="s">
        <v>561</v>
      </c>
      <c r="D87" s="8">
        <v>19</v>
      </c>
    </row>
    <row r="88" spans="1:4" x14ac:dyDescent="0.2">
      <c r="A88" s="15">
        <v>45101</v>
      </c>
      <c r="B88" s="11" t="s">
        <v>6</v>
      </c>
      <c r="C88" t="s">
        <v>33</v>
      </c>
      <c r="D88" s="8">
        <v>6.2</v>
      </c>
    </row>
    <row r="89" spans="1:4" x14ac:dyDescent="0.2">
      <c r="A89" s="15">
        <v>45101</v>
      </c>
      <c r="B89" s="11" t="s">
        <v>6</v>
      </c>
      <c r="C89" t="s">
        <v>562</v>
      </c>
      <c r="D89" s="8">
        <v>5.5</v>
      </c>
    </row>
    <row r="90" spans="1:4" x14ac:dyDescent="0.2">
      <c r="A90" s="15">
        <v>45101</v>
      </c>
      <c r="B90" s="11" t="s">
        <v>6</v>
      </c>
      <c r="C90" t="s">
        <v>563</v>
      </c>
      <c r="D90" s="8">
        <v>2.95</v>
      </c>
    </row>
    <row r="91" spans="1:4" x14ac:dyDescent="0.2">
      <c r="A91" s="15">
        <v>45101</v>
      </c>
      <c r="B91" s="11" t="s">
        <v>6</v>
      </c>
      <c r="C91" t="s">
        <v>564</v>
      </c>
      <c r="D91" s="8">
        <v>29.68</v>
      </c>
    </row>
    <row r="92" spans="1:4" x14ac:dyDescent="0.2">
      <c r="A92" s="15">
        <v>45101</v>
      </c>
      <c r="B92" s="11" t="s">
        <v>7</v>
      </c>
      <c r="C92" t="s">
        <v>74</v>
      </c>
      <c r="D92" s="8">
        <v>20</v>
      </c>
    </row>
    <row r="93" spans="1:4" x14ac:dyDescent="0.2">
      <c r="A93" s="15">
        <v>45103</v>
      </c>
      <c r="B93" s="11" t="s">
        <v>6</v>
      </c>
      <c r="C93" t="s">
        <v>564</v>
      </c>
      <c r="D93" s="8">
        <v>29.68</v>
      </c>
    </row>
    <row r="94" spans="1:4" x14ac:dyDescent="0.2">
      <c r="A94" s="15">
        <v>45103</v>
      </c>
      <c r="B94" s="11" t="s">
        <v>6</v>
      </c>
      <c r="C94" t="s">
        <v>565</v>
      </c>
      <c r="D94" s="8">
        <v>7.99</v>
      </c>
    </row>
    <row r="95" spans="1:4" x14ac:dyDescent="0.2">
      <c r="A95" s="15">
        <v>45103</v>
      </c>
      <c r="B95" s="11" t="s">
        <v>6</v>
      </c>
      <c r="C95" t="s">
        <v>94</v>
      </c>
      <c r="D95" s="8">
        <v>14</v>
      </c>
    </row>
    <row r="96" spans="1:4" x14ac:dyDescent="0.2">
      <c r="A96" s="15">
        <v>45103</v>
      </c>
      <c r="B96" s="11" t="s">
        <v>4</v>
      </c>
      <c r="C96" t="s">
        <v>566</v>
      </c>
      <c r="D96" s="8">
        <v>70</v>
      </c>
    </row>
    <row r="97" spans="1:4" x14ac:dyDescent="0.2">
      <c r="A97" s="15">
        <v>45104</v>
      </c>
      <c r="B97" s="11" t="s">
        <v>9</v>
      </c>
      <c r="C97" t="s">
        <v>567</v>
      </c>
      <c r="D97" s="8">
        <v>8.1999999999999993</v>
      </c>
    </row>
    <row r="98" spans="1:4" x14ac:dyDescent="0.2">
      <c r="A98" s="15">
        <v>45104</v>
      </c>
      <c r="B98" s="11" t="s">
        <v>9</v>
      </c>
      <c r="C98" t="s">
        <v>19</v>
      </c>
      <c r="D98" s="8">
        <v>1.8</v>
      </c>
    </row>
    <row r="99" spans="1:4" x14ac:dyDescent="0.2">
      <c r="A99" s="15">
        <v>45104</v>
      </c>
      <c r="B99" s="11" t="s">
        <v>6</v>
      </c>
      <c r="C99" t="s">
        <v>568</v>
      </c>
      <c r="D99" s="8">
        <v>24.85</v>
      </c>
    </row>
    <row r="100" spans="1:4" x14ac:dyDescent="0.2">
      <c r="A100" s="15">
        <v>45105</v>
      </c>
      <c r="B100" s="11" t="s">
        <v>6</v>
      </c>
      <c r="C100" t="s">
        <v>569</v>
      </c>
      <c r="D100" s="8">
        <v>2.25</v>
      </c>
    </row>
    <row r="101" spans="1:4" x14ac:dyDescent="0.2">
      <c r="A101" s="15">
        <v>45105</v>
      </c>
      <c r="B101" s="11" t="s">
        <v>6</v>
      </c>
      <c r="C101" t="s">
        <v>476</v>
      </c>
      <c r="D101" s="8">
        <v>1.25</v>
      </c>
    </row>
    <row r="102" spans="1:4" x14ac:dyDescent="0.2">
      <c r="A102" s="15">
        <v>45105</v>
      </c>
      <c r="B102" s="11" t="s">
        <v>6</v>
      </c>
      <c r="C102" t="s">
        <v>570</v>
      </c>
      <c r="D102" s="8">
        <v>2.95</v>
      </c>
    </row>
    <row r="103" spans="1:4" x14ac:dyDescent="0.2">
      <c r="A103" s="15">
        <v>45105</v>
      </c>
      <c r="B103" s="11" t="s">
        <v>6</v>
      </c>
      <c r="C103" t="s">
        <v>17</v>
      </c>
      <c r="D103" s="8">
        <v>-2.95</v>
      </c>
    </row>
    <row r="104" spans="1:4" x14ac:dyDescent="0.2">
      <c r="A104" s="15">
        <v>45105</v>
      </c>
      <c r="B104" s="11" t="s">
        <v>9</v>
      </c>
      <c r="C104" t="s">
        <v>571</v>
      </c>
      <c r="D104" s="8">
        <v>3</v>
      </c>
    </row>
    <row r="105" spans="1:4" x14ac:dyDescent="0.2">
      <c r="A105" s="15">
        <v>45105</v>
      </c>
      <c r="B105" s="11" t="s">
        <v>4</v>
      </c>
      <c r="C105" t="s">
        <v>106</v>
      </c>
      <c r="D105" s="8">
        <v>9</v>
      </c>
    </row>
    <row r="106" spans="1:4" x14ac:dyDescent="0.2">
      <c r="A106" s="15">
        <v>45105</v>
      </c>
      <c r="B106" s="11" t="s">
        <v>13</v>
      </c>
      <c r="C106" t="s">
        <v>572</v>
      </c>
      <c r="D106" s="8">
        <v>15.4</v>
      </c>
    </row>
    <row r="107" spans="1:4" x14ac:dyDescent="0.2">
      <c r="A107" s="15">
        <v>45106</v>
      </c>
      <c r="B107" s="11" t="s">
        <v>4</v>
      </c>
      <c r="C107" t="s">
        <v>573</v>
      </c>
      <c r="D107" s="8">
        <v>1.4</v>
      </c>
    </row>
    <row r="108" spans="1:4" x14ac:dyDescent="0.2">
      <c r="A108" s="15">
        <v>45106</v>
      </c>
      <c r="B108" s="11" t="s">
        <v>4</v>
      </c>
      <c r="C108" t="s">
        <v>574</v>
      </c>
      <c r="D108" s="8">
        <v>6.5</v>
      </c>
    </row>
    <row r="109" spans="1:4" x14ac:dyDescent="0.2">
      <c r="A109" s="15">
        <v>45106</v>
      </c>
      <c r="B109" s="11" t="s">
        <v>4</v>
      </c>
      <c r="C109" t="s">
        <v>575</v>
      </c>
      <c r="D109" s="8">
        <v>7</v>
      </c>
    </row>
    <row r="110" spans="1:4" x14ac:dyDescent="0.2">
      <c r="A110" s="15">
        <v>45106</v>
      </c>
      <c r="B110" s="11" t="s">
        <v>4</v>
      </c>
      <c r="C110" t="s">
        <v>36</v>
      </c>
      <c r="D110" s="8">
        <v>3.2</v>
      </c>
    </row>
    <row r="111" spans="1:4" x14ac:dyDescent="0.2">
      <c r="A111" s="15">
        <v>45106</v>
      </c>
      <c r="B111" s="11" t="s">
        <v>6</v>
      </c>
      <c r="C111" t="s">
        <v>576</v>
      </c>
      <c r="D111" s="8">
        <v>19.350000000000001</v>
      </c>
    </row>
    <row r="112" spans="1:4" x14ac:dyDescent="0.2">
      <c r="A112" s="15">
        <v>45106</v>
      </c>
      <c r="B112" s="11" t="s">
        <v>9</v>
      </c>
      <c r="C112" t="s">
        <v>571</v>
      </c>
      <c r="D112" s="8">
        <v>3</v>
      </c>
    </row>
    <row r="113" spans="1:4" x14ac:dyDescent="0.2">
      <c r="A113" s="15">
        <v>45106</v>
      </c>
      <c r="B113" s="11" t="s">
        <v>6</v>
      </c>
      <c r="C113" t="s">
        <v>577</v>
      </c>
      <c r="D113" s="8">
        <v>3.5</v>
      </c>
    </row>
    <row r="114" spans="1:4" x14ac:dyDescent="0.2">
      <c r="A114" s="15">
        <v>45106</v>
      </c>
      <c r="B114" s="11" t="s">
        <v>13</v>
      </c>
      <c r="C114" t="s">
        <v>578</v>
      </c>
      <c r="D114" s="8">
        <v>3</v>
      </c>
    </row>
    <row r="115" spans="1:4" x14ac:dyDescent="0.2">
      <c r="A115" s="15">
        <v>45107</v>
      </c>
      <c r="B115" s="11" t="s">
        <v>4</v>
      </c>
      <c r="C115" t="s">
        <v>579</v>
      </c>
      <c r="D115" s="8">
        <v>10.1</v>
      </c>
    </row>
    <row r="116" spans="1:4" x14ac:dyDescent="0.2">
      <c r="A116" s="15">
        <v>45107</v>
      </c>
      <c r="B116" s="11" t="s">
        <v>4</v>
      </c>
      <c r="C116" t="s">
        <v>580</v>
      </c>
      <c r="D116" s="8">
        <v>28.8</v>
      </c>
    </row>
    <row r="117" spans="1:4" x14ac:dyDescent="0.2">
      <c r="A117" s="15">
        <v>45107</v>
      </c>
      <c r="B117" s="11" t="s">
        <v>4</v>
      </c>
      <c r="C117" t="s">
        <v>581</v>
      </c>
      <c r="D117" s="8">
        <v>14.98</v>
      </c>
    </row>
    <row r="118" spans="1:4" x14ac:dyDescent="0.2">
      <c r="A118" s="15">
        <v>45107</v>
      </c>
      <c r="B118" s="11" t="s">
        <v>4</v>
      </c>
      <c r="C118" t="s">
        <v>582</v>
      </c>
      <c r="D118" s="8">
        <v>5.98</v>
      </c>
    </row>
    <row r="119" spans="1:4" x14ac:dyDescent="0.2">
      <c r="A119" s="15">
        <v>45107</v>
      </c>
      <c r="B119" s="11" t="s">
        <v>6</v>
      </c>
      <c r="C119" t="s">
        <v>583</v>
      </c>
      <c r="D119" s="8">
        <v>12.45</v>
      </c>
    </row>
    <row r="120" spans="1:4" x14ac:dyDescent="0.2">
      <c r="A120" s="15">
        <v>45107</v>
      </c>
      <c r="B120" s="11" t="s">
        <v>9</v>
      </c>
      <c r="C120" t="s">
        <v>571</v>
      </c>
      <c r="D120" s="8">
        <v>3</v>
      </c>
    </row>
    <row r="121" spans="1:4" x14ac:dyDescent="0.2">
      <c r="A121" s="15">
        <v>45107</v>
      </c>
      <c r="B121" s="11" t="s">
        <v>6</v>
      </c>
      <c r="C121" t="s">
        <v>584</v>
      </c>
      <c r="D121" s="8">
        <v>16.899999999999999</v>
      </c>
    </row>
    <row r="122" spans="1:4" x14ac:dyDescent="0.2">
      <c r="A122" s="15">
        <v>45107</v>
      </c>
      <c r="B122" s="11" t="s">
        <v>7</v>
      </c>
      <c r="C122" t="s">
        <v>74</v>
      </c>
      <c r="D122" s="8">
        <v>200</v>
      </c>
    </row>
    <row r="123" spans="1:4" x14ac:dyDescent="0.2">
      <c r="A123" s="15">
        <v>45107</v>
      </c>
      <c r="B123" s="11" t="s">
        <v>13</v>
      </c>
      <c r="C123" t="s">
        <v>585</v>
      </c>
      <c r="D123" s="8">
        <v>12</v>
      </c>
    </row>
    <row r="124" spans="1:4" x14ac:dyDescent="0.2">
      <c r="A124" s="15">
        <v>45107</v>
      </c>
      <c r="B124" s="11" t="s">
        <v>9</v>
      </c>
      <c r="C124" t="s">
        <v>586</v>
      </c>
      <c r="D124" s="8">
        <v>2</v>
      </c>
    </row>
    <row r="125" spans="1:4" x14ac:dyDescent="0.2">
      <c r="D125" s="7">
        <f>SUBTOTAL(109,June[Cost])</f>
        <v>1063.3899999999999</v>
      </c>
    </row>
  </sheetData>
  <conditionalFormatting sqref="D2:D124">
    <cfRule type="dataBar" priority="427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{C7086D8C-F4C4-BA43-9F77-4D21B786E420}</x14:id>
        </ext>
      </extLst>
    </cfRule>
  </conditionalFormatting>
  <pageMargins left="0.7" right="0.7" top="0.75" bottom="0.75" header="0.3" footer="0.3"/>
  <drawing r:id="rId2"/>
  <legacy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stopIfTrue="1" operator="equal" id="{242946F3-ED19-2247-B7EF-C4B161B77496}">
            <xm:f>Control!$G$6</xm:f>
            <x14:dxf>
              <font>
                <color theme="1"/>
              </font>
              <fill>
                <patternFill>
                  <fgColor auto="1"/>
                  <bgColor rgb="FFFD97FF"/>
                </patternFill>
              </fill>
            </x14:dxf>
          </x14:cfRule>
          <x14:cfRule type="cellIs" priority="2" stopIfTrue="1" operator="equal" id="{536C7FD5-86EB-5445-A9B4-37B8D72C12FA}">
            <xm:f>Control!$G$5</xm:f>
            <x14:dxf>
              <font>
                <color theme="1"/>
              </font>
              <fill>
                <patternFill>
                  <fgColor auto="1"/>
                  <bgColor rgb="FF00B050"/>
                </patternFill>
              </fill>
            </x14:dxf>
          </x14:cfRule>
          <x14:cfRule type="cellIs" priority="3" operator="equal" id="{BE6D4291-72AA-344B-8F32-2C450CDFA6BB}">
            <xm:f>Control!$G$4</xm:f>
            <x14:dxf>
              <font>
                <color theme="1"/>
              </font>
              <fill>
                <patternFill>
                  <fgColor auto="1"/>
                  <bgColor rgb="FFFF0000"/>
                </patternFill>
              </fill>
            </x14:dxf>
          </x14:cfRule>
          <x14:cfRule type="cellIs" priority="4" operator="equal" id="{A7461A75-CA08-8A4A-B24E-BD1BF0D8CC50}">
            <xm:f>Control!$G$7</xm:f>
            <x14:dxf>
              <font>
                <color theme="1"/>
              </font>
              <fill>
                <patternFill>
                  <fgColor auto="1"/>
                  <bgColor theme="7" tint="0.39994506668294322"/>
                </patternFill>
              </fill>
            </x14:dxf>
          </x14:cfRule>
          <x14:cfRule type="cellIs" priority="5" operator="equal" id="{B04EF36A-CFA4-154A-947A-91E6CFE54F62}">
            <xm:f>Control!$G$2</xm:f>
            <x14:dxf>
              <font>
                <color theme="0"/>
              </font>
              <fill>
                <patternFill>
                  <fgColor auto="1"/>
                  <bgColor rgb="FF0070C0"/>
                </patternFill>
              </fill>
            </x14:dxf>
          </x14:cfRule>
          <x14:cfRule type="cellIs" priority="6" operator="equal" id="{7AEC6D06-44F1-B848-93B7-C880FFED671B}">
            <xm:f>Control!$G$8</xm:f>
            <x14:dxf>
              <font>
                <color theme="0"/>
              </font>
              <fill>
                <patternFill>
                  <fgColor auto="1"/>
                  <bgColor theme="7" tint="-0.499984740745262"/>
                </patternFill>
              </fill>
            </x14:dxf>
          </x14:cfRule>
          <x14:cfRule type="cellIs" priority="7" operator="equal" id="{646CF26D-71D0-674D-B8A5-2CA229F68F9F}">
            <xm:f>Control!$G$9</xm:f>
            <x14:dxf>
              <font>
                <color theme="0"/>
              </font>
              <fill>
                <patternFill>
                  <fgColor auto="1"/>
                  <bgColor rgb="FF7030A0"/>
                </patternFill>
              </fill>
            </x14:dxf>
          </x14:cfRule>
          <xm:sqref>B2:B124</xm:sqref>
        </x14:conditionalFormatting>
        <x14:conditionalFormatting xmlns:xm="http://schemas.microsoft.com/office/excel/2006/main">
          <x14:cfRule type="dataBar" id="{C7086D8C-F4C4-BA43-9F77-4D21B786E4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D2:D124</xm:sqref>
        </x14:conditionalFormatting>
        <x14:conditionalFormatting xmlns:xm="http://schemas.microsoft.com/office/excel/2006/main">
          <x14:cfRule type="cellIs" priority="16" operator="equal" id="{3F60E16A-44D0-4042-99FA-5CB05CB621D9}">
            <xm:f>Control!$G$9</xm:f>
            <x14:dxf>
              <font>
                <color theme="0"/>
              </font>
              <fill>
                <patternFill>
                  <fgColor auto="1"/>
                  <bgColor rgb="FF7030A0"/>
                </patternFill>
              </fill>
            </x14:dxf>
          </x14:cfRule>
          <x14:cfRule type="cellIs" priority="17" operator="equal" id="{B1798FAB-5038-0840-A19A-65BC15C3BA6C}">
            <xm:f>Control!$G$8</xm:f>
            <x14:dxf>
              <font>
                <color theme="0"/>
              </font>
              <fill>
                <patternFill>
                  <fgColor auto="1"/>
                  <bgColor theme="7" tint="-0.499984740745262"/>
                </patternFill>
              </fill>
            </x14:dxf>
          </x14:cfRule>
          <x14:cfRule type="cellIs" priority="18" operator="equal" id="{A30A586D-50EE-064B-AA9B-6EA10C59BB79}">
            <xm:f>Control!$G$2</xm:f>
            <x14:dxf>
              <font>
                <color theme="0"/>
              </font>
              <fill>
                <patternFill>
                  <fgColor auto="1"/>
                  <bgColor rgb="FF0070C0"/>
                </patternFill>
              </fill>
            </x14:dxf>
          </x14:cfRule>
          <x14:cfRule type="cellIs" priority="19" operator="equal" id="{C5AEA12D-D0AB-AB45-822C-84FD427F8F68}">
            <xm:f>Control!$G$7</xm:f>
            <x14:dxf>
              <font>
                <color theme="1"/>
              </font>
              <fill>
                <patternFill>
                  <fgColor auto="1"/>
                  <bgColor theme="7" tint="0.39994506668294322"/>
                </patternFill>
              </fill>
            </x14:dxf>
          </x14:cfRule>
          <x14:cfRule type="cellIs" priority="20" operator="equal" id="{CBFF3816-1BC3-CF42-8FB0-1EA89C3F9C4A}">
            <xm:f>Control!$G$4</xm:f>
            <x14:dxf>
              <font>
                <color theme="1"/>
              </font>
              <fill>
                <patternFill>
                  <fgColor auto="1"/>
                  <bgColor rgb="FFFF0000"/>
                </patternFill>
              </fill>
            </x14:dxf>
          </x14:cfRule>
          <x14:cfRule type="cellIs" priority="21" operator="equal" id="{D15CF5B8-568B-E849-82E0-5145CF56337B}">
            <xm:f>Control!$G$5</xm:f>
            <x14:dxf>
              <font>
                <color theme="1"/>
              </font>
              <fill>
                <patternFill>
                  <fgColor auto="1"/>
                  <bgColor rgb="FF00B050"/>
                </patternFill>
              </fill>
            </x14:dxf>
          </x14:cfRule>
          <x14:cfRule type="cellIs" priority="22" operator="equal" id="{10E5CB03-9D1F-6B40-A5A5-DC365F3BAF34}">
            <xm:f>Control!$G$6</xm:f>
            <x14:dxf>
              <font>
                <color theme="1"/>
              </font>
              <fill>
                <patternFill>
                  <fgColor auto="1"/>
                  <bgColor rgb="FFFD97FF"/>
                </patternFill>
              </fill>
            </x14:dxf>
          </x14:cfRule>
          <xm:sqref>F6:F11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44380C-ECF3-CA4E-B605-E30793E5E8AD}">
          <x14:formula1>
            <xm:f>Control!$G$2:$G$9</xm:f>
          </x14:formula1>
          <xm:sqref>B2:B124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59DC-9717-044B-927D-5EA790EDD8CA}">
  <dimension ref="A1:G36"/>
  <sheetViews>
    <sheetView workbookViewId="0">
      <selection activeCell="E2" sqref="E2"/>
    </sheetView>
  </sheetViews>
  <sheetFormatPr baseColWidth="10" defaultRowHeight="15" x14ac:dyDescent="0.2"/>
  <cols>
    <col min="2" max="2" width="13.5" bestFit="1" customWidth="1"/>
    <col min="3" max="3" width="25.6640625" customWidth="1"/>
    <col min="5" max="5" width="7.1640625" customWidth="1"/>
    <col min="6" max="6" width="12.5" bestFit="1" customWidth="1"/>
    <col min="7" max="7" width="10" customWidth="1"/>
  </cols>
  <sheetData>
    <row r="1" spans="1:7" x14ac:dyDescent="0.2">
      <c r="A1" t="s">
        <v>1</v>
      </c>
      <c r="B1" s="8" t="s">
        <v>2</v>
      </c>
      <c r="C1" t="s">
        <v>3</v>
      </c>
      <c r="D1" s="8" t="s">
        <v>0</v>
      </c>
    </row>
    <row r="2" spans="1:7" x14ac:dyDescent="0.2">
      <c r="A2" s="15">
        <v>45108</v>
      </c>
      <c r="B2" s="11" t="s">
        <v>6</v>
      </c>
      <c r="C2" t="s">
        <v>608</v>
      </c>
      <c r="D2" s="8">
        <v>1.65</v>
      </c>
    </row>
    <row r="3" spans="1:7" x14ac:dyDescent="0.2">
      <c r="A3" s="15">
        <v>45108</v>
      </c>
      <c r="B3" s="11" t="s">
        <v>6</v>
      </c>
      <c r="C3" t="s">
        <v>587</v>
      </c>
      <c r="D3" s="8">
        <v>8</v>
      </c>
    </row>
    <row r="4" spans="1:7" x14ac:dyDescent="0.2">
      <c r="A4" s="15">
        <v>45108</v>
      </c>
      <c r="B4" s="11" t="s">
        <v>6</v>
      </c>
      <c r="C4" t="s">
        <v>50</v>
      </c>
      <c r="D4" s="8">
        <v>2.6</v>
      </c>
    </row>
    <row r="5" spans="1:7" x14ac:dyDescent="0.2">
      <c r="A5" s="15">
        <v>45108</v>
      </c>
      <c r="B5" s="11" t="s">
        <v>6</v>
      </c>
      <c r="C5" t="s">
        <v>23</v>
      </c>
      <c r="D5" s="8">
        <v>2.0499999999999998</v>
      </c>
      <c r="F5" s="9" t="s">
        <v>2</v>
      </c>
      <c r="G5" t="s">
        <v>11</v>
      </c>
    </row>
    <row r="6" spans="1:7" x14ac:dyDescent="0.2">
      <c r="A6" s="15">
        <v>45108</v>
      </c>
      <c r="B6" s="11" t="s">
        <v>6</v>
      </c>
      <c r="C6" t="s">
        <v>438</v>
      </c>
      <c r="D6" s="8">
        <v>1.25</v>
      </c>
      <c r="F6" t="s">
        <v>4</v>
      </c>
      <c r="G6" s="7">
        <v>35.119999999999997</v>
      </c>
    </row>
    <row r="7" spans="1:7" x14ac:dyDescent="0.2">
      <c r="A7" s="15">
        <v>45108</v>
      </c>
      <c r="B7" s="11" t="s">
        <v>6</v>
      </c>
      <c r="C7" t="s">
        <v>17</v>
      </c>
      <c r="D7" s="8">
        <v>-2.5</v>
      </c>
      <c r="F7" t="s">
        <v>6</v>
      </c>
      <c r="G7" s="7">
        <v>145.74</v>
      </c>
    </row>
    <row r="8" spans="1:7" x14ac:dyDescent="0.2">
      <c r="A8" s="15">
        <v>45108</v>
      </c>
      <c r="B8" s="11" t="s">
        <v>6</v>
      </c>
      <c r="C8" t="s">
        <v>588</v>
      </c>
      <c r="D8" s="8">
        <v>6.6</v>
      </c>
      <c r="F8" t="s">
        <v>13</v>
      </c>
      <c r="G8" s="7">
        <v>18.96</v>
      </c>
    </row>
    <row r="9" spans="1:7" x14ac:dyDescent="0.2">
      <c r="A9" s="15">
        <v>45108</v>
      </c>
      <c r="B9" s="11" t="s">
        <v>6</v>
      </c>
      <c r="C9" t="s">
        <v>571</v>
      </c>
      <c r="D9" s="8">
        <v>3</v>
      </c>
      <c r="F9" t="s">
        <v>7</v>
      </c>
      <c r="G9" s="7">
        <v>220.5</v>
      </c>
    </row>
    <row r="10" spans="1:7" x14ac:dyDescent="0.2">
      <c r="A10" s="15">
        <v>45108</v>
      </c>
      <c r="B10" s="11" t="s">
        <v>13</v>
      </c>
      <c r="C10" t="s">
        <v>589</v>
      </c>
      <c r="D10" s="8">
        <v>1</v>
      </c>
      <c r="F10" t="s">
        <v>8</v>
      </c>
      <c r="G10" s="7">
        <v>1299</v>
      </c>
    </row>
    <row r="11" spans="1:7" x14ac:dyDescent="0.2">
      <c r="A11" s="15">
        <v>45109</v>
      </c>
      <c r="B11" s="11" t="s">
        <v>9</v>
      </c>
      <c r="C11" t="s">
        <v>590</v>
      </c>
      <c r="D11" s="8">
        <v>40.700000000000003</v>
      </c>
      <c r="F11" t="s">
        <v>9</v>
      </c>
      <c r="G11" s="7">
        <v>66.320000000000007</v>
      </c>
    </row>
    <row r="12" spans="1:7" x14ac:dyDescent="0.2">
      <c r="A12" s="15">
        <v>45109</v>
      </c>
      <c r="B12" s="11" t="s">
        <v>6</v>
      </c>
      <c r="C12" t="s">
        <v>591</v>
      </c>
      <c r="D12" s="8">
        <v>18.25</v>
      </c>
      <c r="F12" t="s">
        <v>12</v>
      </c>
      <c r="G12" s="7">
        <v>1785.64</v>
      </c>
    </row>
    <row r="13" spans="1:7" x14ac:dyDescent="0.2">
      <c r="A13" s="15">
        <v>45109</v>
      </c>
      <c r="B13" s="11" t="s">
        <v>9</v>
      </c>
      <c r="C13" t="s">
        <v>592</v>
      </c>
      <c r="D13" s="8">
        <v>20.62</v>
      </c>
    </row>
    <row r="14" spans="1:7" x14ac:dyDescent="0.2">
      <c r="A14" s="15">
        <v>45110</v>
      </c>
      <c r="B14" s="11" t="s">
        <v>7</v>
      </c>
      <c r="C14" t="s">
        <v>593</v>
      </c>
      <c r="D14" s="8">
        <v>15.5</v>
      </c>
    </row>
    <row r="15" spans="1:7" x14ac:dyDescent="0.2">
      <c r="A15" s="15">
        <v>45110</v>
      </c>
      <c r="B15" s="11" t="s">
        <v>13</v>
      </c>
      <c r="C15" t="s">
        <v>594</v>
      </c>
      <c r="D15" s="8">
        <v>7.97</v>
      </c>
    </row>
    <row r="16" spans="1:7" x14ac:dyDescent="0.2">
      <c r="A16" s="15">
        <v>45110</v>
      </c>
      <c r="B16" s="11" t="s">
        <v>4</v>
      </c>
      <c r="C16" t="s">
        <v>595</v>
      </c>
      <c r="D16" s="8">
        <v>1.79</v>
      </c>
    </row>
    <row r="17" spans="1:4" x14ac:dyDescent="0.2">
      <c r="A17" s="15">
        <v>45111</v>
      </c>
      <c r="B17" s="11" t="s">
        <v>6</v>
      </c>
      <c r="C17" t="s">
        <v>596</v>
      </c>
      <c r="D17" s="8">
        <v>23.02</v>
      </c>
    </row>
    <row r="18" spans="1:4" x14ac:dyDescent="0.2">
      <c r="A18" s="15">
        <v>45112</v>
      </c>
      <c r="B18" s="11" t="s">
        <v>6</v>
      </c>
      <c r="C18" t="s">
        <v>597</v>
      </c>
      <c r="D18" s="8">
        <v>39.82</v>
      </c>
    </row>
    <row r="19" spans="1:4" x14ac:dyDescent="0.2">
      <c r="A19" s="15">
        <v>45112</v>
      </c>
      <c r="B19" s="11" t="s">
        <v>9</v>
      </c>
      <c r="C19" t="s">
        <v>598</v>
      </c>
      <c r="D19" s="8">
        <v>5</v>
      </c>
    </row>
    <row r="20" spans="1:4" x14ac:dyDescent="0.2">
      <c r="A20" s="15">
        <v>45112</v>
      </c>
      <c r="B20" s="11" t="s">
        <v>4</v>
      </c>
      <c r="C20" t="s">
        <v>106</v>
      </c>
      <c r="D20" s="8">
        <v>9</v>
      </c>
    </row>
    <row r="21" spans="1:4" x14ac:dyDescent="0.2">
      <c r="A21" s="15">
        <v>45113</v>
      </c>
      <c r="B21" s="11" t="s">
        <v>4</v>
      </c>
      <c r="C21" t="s">
        <v>599</v>
      </c>
      <c r="D21" s="8">
        <v>1.5</v>
      </c>
    </row>
    <row r="22" spans="1:4" x14ac:dyDescent="0.2">
      <c r="A22" s="15">
        <v>45113</v>
      </c>
      <c r="B22" s="11" t="s">
        <v>6</v>
      </c>
      <c r="C22" t="s">
        <v>198</v>
      </c>
      <c r="D22" s="8">
        <v>3</v>
      </c>
    </row>
    <row r="23" spans="1:4" x14ac:dyDescent="0.2">
      <c r="A23" s="15">
        <v>45113</v>
      </c>
      <c r="B23" s="11" t="s">
        <v>6</v>
      </c>
      <c r="C23" t="s">
        <v>600</v>
      </c>
      <c r="D23" s="8">
        <v>2.5</v>
      </c>
    </row>
    <row r="24" spans="1:4" x14ac:dyDescent="0.2">
      <c r="A24" s="15">
        <v>45113</v>
      </c>
      <c r="B24" s="11" t="s">
        <v>6</v>
      </c>
      <c r="C24" t="s">
        <v>104</v>
      </c>
      <c r="D24" s="8">
        <v>3.5</v>
      </c>
    </row>
    <row r="25" spans="1:4" x14ac:dyDescent="0.2">
      <c r="A25" s="15">
        <v>45113</v>
      </c>
      <c r="B25" s="11" t="s">
        <v>6</v>
      </c>
      <c r="C25" t="s">
        <v>601</v>
      </c>
      <c r="D25" s="8">
        <v>12</v>
      </c>
    </row>
    <row r="26" spans="1:4" x14ac:dyDescent="0.2">
      <c r="A26" s="15">
        <v>45113</v>
      </c>
      <c r="B26" s="11" t="s">
        <v>6</v>
      </c>
      <c r="C26" t="s">
        <v>602</v>
      </c>
      <c r="D26" s="8">
        <v>12</v>
      </c>
    </row>
    <row r="27" spans="1:4" x14ac:dyDescent="0.2">
      <c r="A27" s="15">
        <v>45113</v>
      </c>
      <c r="B27" s="11" t="s">
        <v>6</v>
      </c>
      <c r="C27" t="s">
        <v>603</v>
      </c>
      <c r="D27" s="8">
        <v>9</v>
      </c>
    </row>
    <row r="28" spans="1:4" x14ac:dyDescent="0.2">
      <c r="A28" s="15">
        <v>45113</v>
      </c>
      <c r="B28" s="11" t="s">
        <v>7</v>
      </c>
      <c r="C28" t="s">
        <v>74</v>
      </c>
      <c r="D28" s="8">
        <v>200</v>
      </c>
    </row>
    <row r="29" spans="1:4" x14ac:dyDescent="0.2">
      <c r="A29" s="15">
        <v>45114</v>
      </c>
      <c r="B29" s="11" t="s">
        <v>4</v>
      </c>
      <c r="C29" t="s">
        <v>604</v>
      </c>
      <c r="D29" s="8">
        <v>2.1</v>
      </c>
    </row>
    <row r="30" spans="1:4" x14ac:dyDescent="0.2">
      <c r="A30" s="15">
        <v>45114</v>
      </c>
      <c r="B30" s="11" t="s">
        <v>4</v>
      </c>
      <c r="C30" t="s">
        <v>605</v>
      </c>
      <c r="D30" s="8">
        <v>3.15</v>
      </c>
    </row>
    <row r="31" spans="1:4" x14ac:dyDescent="0.2">
      <c r="A31" s="15">
        <v>45114</v>
      </c>
      <c r="B31" s="11" t="s">
        <v>4</v>
      </c>
      <c r="C31" t="s">
        <v>606</v>
      </c>
      <c r="D31" s="8">
        <v>17.579999999999998</v>
      </c>
    </row>
    <row r="32" spans="1:4" x14ac:dyDescent="0.2">
      <c r="A32" s="15">
        <v>45118</v>
      </c>
      <c r="B32" s="11" t="s">
        <v>7</v>
      </c>
      <c r="C32" t="s">
        <v>37</v>
      </c>
      <c r="D32" s="8">
        <v>2</v>
      </c>
    </row>
    <row r="33" spans="1:4" x14ac:dyDescent="0.2">
      <c r="A33" s="15">
        <v>45120</v>
      </c>
      <c r="B33" s="11" t="s">
        <v>13</v>
      </c>
      <c r="C33" t="s">
        <v>87</v>
      </c>
      <c r="D33" s="8">
        <v>9.99</v>
      </c>
    </row>
    <row r="34" spans="1:4" x14ac:dyDescent="0.2">
      <c r="A34" s="15">
        <v>45124</v>
      </c>
      <c r="B34" s="11" t="s">
        <v>8</v>
      </c>
      <c r="C34" t="s">
        <v>607</v>
      </c>
      <c r="D34" s="8">
        <v>1299</v>
      </c>
    </row>
    <row r="35" spans="1:4" x14ac:dyDescent="0.2">
      <c r="A35" s="15">
        <v>45128</v>
      </c>
      <c r="B35" s="11" t="s">
        <v>7</v>
      </c>
      <c r="C35" t="s">
        <v>173</v>
      </c>
      <c r="D35" s="8">
        <v>3</v>
      </c>
    </row>
    <row r="36" spans="1:4" x14ac:dyDescent="0.2">
      <c r="D36" s="7">
        <f>SUBTOTAL(109,July[Cost])</f>
        <v>1785.6399999999999</v>
      </c>
    </row>
  </sheetData>
  <conditionalFormatting sqref="D2:D35">
    <cfRule type="dataBar" priority="428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{03E465B8-B92E-9D4B-B7DD-F0F0C204C893}</x14:id>
        </ext>
      </extLst>
    </cfRule>
  </conditionalFormatting>
  <pageMargins left="0.7" right="0.7" top="0.75" bottom="0.75" header="0.3" footer="0.3"/>
  <drawing r:id="rId2"/>
  <legacy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stopIfTrue="1" operator="equal" id="{4A8A17A4-CE3A-AC4C-B5D6-9B0AFA271F92}">
            <xm:f>Control!$G$6</xm:f>
            <x14:dxf>
              <font>
                <color theme="1"/>
              </font>
              <fill>
                <patternFill>
                  <fgColor auto="1"/>
                  <bgColor rgb="FFFD97FF"/>
                </patternFill>
              </fill>
            </x14:dxf>
          </x14:cfRule>
          <x14:cfRule type="cellIs" priority="9" stopIfTrue="1" operator="equal" id="{C3FCD281-FC5D-184B-A7D0-B95B934859CE}">
            <xm:f>Control!$G$5</xm:f>
            <x14:dxf>
              <font>
                <color theme="1"/>
              </font>
              <fill>
                <patternFill>
                  <fgColor auto="1"/>
                  <bgColor rgb="FF00B050"/>
                </patternFill>
              </fill>
            </x14:dxf>
          </x14:cfRule>
          <x14:cfRule type="cellIs" priority="10" operator="equal" id="{DCAD00AB-7325-A943-8CE4-EDDBA73C8D84}">
            <xm:f>Control!$G$4</xm:f>
            <x14:dxf>
              <font>
                <color theme="1"/>
              </font>
              <fill>
                <patternFill>
                  <fgColor auto="1"/>
                  <bgColor rgb="FFFF0000"/>
                </patternFill>
              </fill>
            </x14:dxf>
          </x14:cfRule>
          <x14:cfRule type="cellIs" priority="11" operator="equal" id="{6BD364CC-A3A6-8342-8094-73BA64729164}">
            <xm:f>Control!$G$7</xm:f>
            <x14:dxf>
              <font>
                <color theme="1"/>
              </font>
              <fill>
                <patternFill>
                  <fgColor auto="1"/>
                  <bgColor theme="7" tint="0.39994506668294322"/>
                </patternFill>
              </fill>
            </x14:dxf>
          </x14:cfRule>
          <x14:cfRule type="cellIs" priority="12" operator="equal" id="{0ECF3AC8-D6FF-C74E-BD08-9A16D49299E9}">
            <xm:f>Control!$G$2</xm:f>
            <x14:dxf>
              <font>
                <color theme="0"/>
              </font>
              <fill>
                <patternFill>
                  <fgColor auto="1"/>
                  <bgColor rgb="FF0070C0"/>
                </patternFill>
              </fill>
            </x14:dxf>
          </x14:cfRule>
          <x14:cfRule type="cellIs" priority="13" operator="equal" id="{53574B32-3FA3-3D47-94F1-379D0B4C417B}">
            <xm:f>Control!$G$8</xm:f>
            <x14:dxf>
              <font>
                <color theme="0"/>
              </font>
              <fill>
                <patternFill>
                  <fgColor auto="1"/>
                  <bgColor theme="7" tint="-0.499984740745262"/>
                </patternFill>
              </fill>
            </x14:dxf>
          </x14:cfRule>
          <x14:cfRule type="cellIs" priority="14" operator="equal" id="{2F44A3AF-967F-D443-B742-B0BFA696EA9E}">
            <xm:f>Control!$G$9</xm:f>
            <x14:dxf>
              <font>
                <color theme="0"/>
              </font>
              <fill>
                <patternFill>
                  <fgColor auto="1"/>
                  <bgColor rgb="FF7030A0"/>
                </patternFill>
              </fill>
            </x14:dxf>
          </x14:cfRule>
          <xm:sqref>B2:B35</xm:sqref>
        </x14:conditionalFormatting>
        <x14:conditionalFormatting xmlns:xm="http://schemas.microsoft.com/office/excel/2006/main">
          <x14:cfRule type="dataBar" id="{03E465B8-B92E-9D4B-B7DD-F0F0C204C8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D2:D35</xm:sqref>
        </x14:conditionalFormatting>
        <x14:conditionalFormatting xmlns:xm="http://schemas.microsoft.com/office/excel/2006/main">
          <x14:cfRule type="cellIs" priority="1" operator="equal" id="{795B0E5C-888E-6F40-B806-7991B7AD8144}">
            <xm:f>Control!$G$9</xm:f>
            <x14:dxf>
              <font>
                <color theme="0"/>
              </font>
              <fill>
                <patternFill>
                  <fgColor auto="1"/>
                  <bgColor rgb="FF7030A0"/>
                </patternFill>
              </fill>
            </x14:dxf>
          </x14:cfRule>
          <x14:cfRule type="cellIs" priority="2" operator="equal" id="{92E19BDD-1096-D648-BAAD-6C68D5B95D00}">
            <xm:f>Control!$G$8</xm:f>
            <x14:dxf>
              <font>
                <color theme="0"/>
              </font>
              <fill>
                <patternFill>
                  <fgColor auto="1"/>
                  <bgColor theme="7" tint="-0.499984740745262"/>
                </patternFill>
              </fill>
            </x14:dxf>
          </x14:cfRule>
          <x14:cfRule type="cellIs" priority="3" operator="equal" id="{31D66D3D-0570-7D4A-90A7-F917DF294ADA}">
            <xm:f>Control!$G$2</xm:f>
            <x14:dxf>
              <font>
                <color theme="0"/>
              </font>
              <fill>
                <patternFill>
                  <fgColor auto="1"/>
                  <bgColor rgb="FF0070C0"/>
                </patternFill>
              </fill>
            </x14:dxf>
          </x14:cfRule>
          <x14:cfRule type="cellIs" priority="4" operator="equal" id="{DE232DB3-B1DF-3542-B85D-FD408BBFA1C8}">
            <xm:f>Control!$G$7</xm:f>
            <x14:dxf>
              <font>
                <color theme="1"/>
              </font>
              <fill>
                <patternFill>
                  <fgColor auto="1"/>
                  <bgColor theme="7" tint="0.39994506668294322"/>
                </patternFill>
              </fill>
            </x14:dxf>
          </x14:cfRule>
          <x14:cfRule type="cellIs" priority="5" operator="equal" id="{9AD9F634-7F07-BF44-BE13-D36D1371F02B}">
            <xm:f>Control!$G$4</xm:f>
            <x14:dxf>
              <font>
                <color theme="1"/>
              </font>
              <fill>
                <patternFill>
                  <fgColor auto="1"/>
                  <bgColor rgb="FFFF0000"/>
                </patternFill>
              </fill>
            </x14:dxf>
          </x14:cfRule>
          <x14:cfRule type="cellIs" priority="6" operator="equal" id="{BBA3C67E-B4BE-9549-9DC1-583836EFF6EE}">
            <xm:f>Control!$G$5</xm:f>
            <x14:dxf>
              <font>
                <color theme="1"/>
              </font>
              <fill>
                <patternFill>
                  <fgColor auto="1"/>
                  <bgColor rgb="FF00B050"/>
                </patternFill>
              </fill>
            </x14:dxf>
          </x14:cfRule>
          <x14:cfRule type="cellIs" priority="7" operator="equal" id="{9D2E0AAD-43D6-9B41-A787-4F1124B58751}">
            <xm:f>Control!$G$6</xm:f>
            <x14:dxf>
              <font>
                <color theme="1"/>
              </font>
              <fill>
                <patternFill>
                  <fgColor auto="1"/>
                  <bgColor rgb="FFFD97FF"/>
                </patternFill>
              </fill>
            </x14:dxf>
          </x14:cfRule>
          <xm:sqref>F1:F1048576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834CDE-4846-C746-95EA-CF863D5C60DE}">
          <x14:formula1>
            <xm:f>Control!$G$2:$G$9</xm:f>
          </x14:formula1>
          <xm:sqref>B2:B35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73DFB-9D54-7441-9DD9-5958750B8F7D}">
  <dimension ref="A1:G75"/>
  <sheetViews>
    <sheetView workbookViewId="0">
      <selection activeCell="Q29" sqref="Q29"/>
    </sheetView>
  </sheetViews>
  <sheetFormatPr baseColWidth="10" defaultRowHeight="15" x14ac:dyDescent="0.2"/>
  <cols>
    <col min="2" max="2" width="13.5" bestFit="1" customWidth="1"/>
    <col min="3" max="3" width="25.6640625" customWidth="1"/>
    <col min="5" max="5" width="7.1640625" customWidth="1"/>
    <col min="6" max="6" width="12.5" bestFit="1" customWidth="1"/>
    <col min="7" max="7" width="10" customWidth="1"/>
  </cols>
  <sheetData>
    <row r="1" spans="1:7" x14ac:dyDescent="0.2">
      <c r="A1" t="s">
        <v>1</v>
      </c>
      <c r="B1" s="8" t="s">
        <v>2</v>
      </c>
      <c r="C1" t="s">
        <v>3</v>
      </c>
      <c r="D1" s="8" t="s">
        <v>0</v>
      </c>
    </row>
    <row r="2" spans="1:7" x14ac:dyDescent="0.2">
      <c r="A2" s="15">
        <v>45139</v>
      </c>
      <c r="B2" s="11" t="s">
        <v>75</v>
      </c>
      <c r="C2" t="s">
        <v>88</v>
      </c>
      <c r="D2" s="8">
        <v>5977.5</v>
      </c>
    </row>
    <row r="3" spans="1:7" x14ac:dyDescent="0.2">
      <c r="A3" s="15">
        <v>45148</v>
      </c>
      <c r="B3" s="11" t="s">
        <v>7</v>
      </c>
      <c r="C3" t="s">
        <v>37</v>
      </c>
      <c r="D3" s="8">
        <v>2</v>
      </c>
    </row>
    <row r="4" spans="1:7" x14ac:dyDescent="0.2">
      <c r="A4" s="15">
        <v>45152</v>
      </c>
      <c r="B4" s="11" t="s">
        <v>13</v>
      </c>
      <c r="C4" t="s">
        <v>87</v>
      </c>
      <c r="D4" s="8">
        <v>9.99</v>
      </c>
      <c r="F4" s="14"/>
    </row>
    <row r="5" spans="1:7" x14ac:dyDescent="0.2">
      <c r="A5" s="15">
        <v>45153</v>
      </c>
      <c r="B5" s="11" t="s">
        <v>8</v>
      </c>
      <c r="C5" t="s">
        <v>53</v>
      </c>
      <c r="D5" s="8">
        <v>450</v>
      </c>
      <c r="F5" t="s">
        <v>2</v>
      </c>
      <c r="G5" t="s">
        <v>11</v>
      </c>
    </row>
    <row r="6" spans="1:7" x14ac:dyDescent="0.2">
      <c r="A6" s="15">
        <v>45157</v>
      </c>
      <c r="B6" s="11" t="s">
        <v>7</v>
      </c>
      <c r="C6" t="s">
        <v>609</v>
      </c>
      <c r="D6" s="8">
        <v>59.52</v>
      </c>
      <c r="F6" t="s">
        <v>5</v>
      </c>
      <c r="G6" s="7">
        <v>8.5</v>
      </c>
    </row>
    <row r="7" spans="1:7" x14ac:dyDescent="0.2">
      <c r="A7" s="15">
        <v>45157</v>
      </c>
      <c r="B7" s="11" t="s">
        <v>9</v>
      </c>
      <c r="C7" t="s">
        <v>610</v>
      </c>
      <c r="D7" s="8">
        <v>16.989999999999998</v>
      </c>
      <c r="F7" t="s">
        <v>75</v>
      </c>
      <c r="G7" s="7">
        <v>5977.5</v>
      </c>
    </row>
    <row r="8" spans="1:7" x14ac:dyDescent="0.2">
      <c r="A8" s="15">
        <v>45159</v>
      </c>
      <c r="B8" s="11" t="s">
        <v>7</v>
      </c>
      <c r="C8" t="s">
        <v>173</v>
      </c>
      <c r="D8" s="8">
        <v>3</v>
      </c>
      <c r="F8" t="s">
        <v>4</v>
      </c>
      <c r="G8" s="7">
        <v>123.5</v>
      </c>
    </row>
    <row r="9" spans="1:7" x14ac:dyDescent="0.2">
      <c r="A9" s="15">
        <v>45159</v>
      </c>
      <c r="B9" s="11" t="s">
        <v>7</v>
      </c>
      <c r="C9" t="s">
        <v>611</v>
      </c>
      <c r="D9" s="8">
        <v>59.91</v>
      </c>
      <c r="F9" t="s">
        <v>6</v>
      </c>
      <c r="G9" s="7">
        <v>303.30000000000013</v>
      </c>
    </row>
    <row r="10" spans="1:7" x14ac:dyDescent="0.2">
      <c r="A10" s="15">
        <v>45159</v>
      </c>
      <c r="B10" s="11" t="s">
        <v>6</v>
      </c>
      <c r="C10" t="s">
        <v>612</v>
      </c>
      <c r="D10" s="8">
        <v>32.68</v>
      </c>
      <c r="F10" t="s">
        <v>13</v>
      </c>
      <c r="G10" s="7">
        <v>47.47</v>
      </c>
    </row>
    <row r="11" spans="1:7" x14ac:dyDescent="0.2">
      <c r="A11" s="15">
        <v>45160</v>
      </c>
      <c r="B11" s="11" t="s">
        <v>7</v>
      </c>
      <c r="C11" t="s">
        <v>613</v>
      </c>
      <c r="D11" s="8">
        <v>65.680000000000007</v>
      </c>
      <c r="F11" t="s">
        <v>7</v>
      </c>
      <c r="G11" s="7">
        <v>225.95000000000002</v>
      </c>
    </row>
    <row r="12" spans="1:7" x14ac:dyDescent="0.2">
      <c r="A12" s="15">
        <v>45160</v>
      </c>
      <c r="B12" s="11" t="s">
        <v>9</v>
      </c>
      <c r="C12" t="s">
        <v>614</v>
      </c>
      <c r="D12" s="8">
        <v>9.4600000000000009</v>
      </c>
      <c r="F12" t="s">
        <v>8</v>
      </c>
      <c r="G12" s="7">
        <v>450</v>
      </c>
    </row>
    <row r="13" spans="1:7" x14ac:dyDescent="0.2">
      <c r="A13" s="15">
        <v>45160</v>
      </c>
      <c r="B13" s="11" t="s">
        <v>7</v>
      </c>
      <c r="C13" t="s">
        <v>615</v>
      </c>
      <c r="D13" s="8">
        <v>15.1</v>
      </c>
      <c r="F13" t="s">
        <v>9</v>
      </c>
      <c r="G13" s="7">
        <v>102.38999999999997</v>
      </c>
    </row>
    <row r="14" spans="1:7" x14ac:dyDescent="0.2">
      <c r="A14" s="15">
        <v>45161</v>
      </c>
      <c r="B14" s="11" t="s">
        <v>4</v>
      </c>
      <c r="C14" t="s">
        <v>106</v>
      </c>
      <c r="D14" s="8">
        <v>13.5</v>
      </c>
      <c r="F14" t="s">
        <v>12</v>
      </c>
      <c r="G14" s="7">
        <v>7238.6100000000006</v>
      </c>
    </row>
    <row r="15" spans="1:7" x14ac:dyDescent="0.2">
      <c r="A15" s="15">
        <v>45161</v>
      </c>
      <c r="B15" s="11" t="s">
        <v>13</v>
      </c>
      <c r="C15" t="s">
        <v>616</v>
      </c>
      <c r="D15" s="8">
        <v>19.5</v>
      </c>
    </row>
    <row r="16" spans="1:7" x14ac:dyDescent="0.2">
      <c r="A16" s="15">
        <v>45161</v>
      </c>
      <c r="B16" s="11" t="s">
        <v>6</v>
      </c>
      <c r="C16" t="s">
        <v>617</v>
      </c>
      <c r="D16" s="8">
        <v>3.75</v>
      </c>
    </row>
    <row r="17" spans="1:4" x14ac:dyDescent="0.2">
      <c r="A17" s="15">
        <v>45161</v>
      </c>
      <c r="B17" s="11" t="s">
        <v>6</v>
      </c>
      <c r="C17" t="s">
        <v>23</v>
      </c>
      <c r="D17" s="8">
        <v>1.45</v>
      </c>
    </row>
    <row r="18" spans="1:4" x14ac:dyDescent="0.2">
      <c r="A18" s="15">
        <v>45161</v>
      </c>
      <c r="B18" s="11" t="s">
        <v>9</v>
      </c>
      <c r="C18" t="s">
        <v>618</v>
      </c>
      <c r="D18" s="8">
        <v>8.1</v>
      </c>
    </row>
    <row r="19" spans="1:4" x14ac:dyDescent="0.2">
      <c r="A19" s="15">
        <v>45161</v>
      </c>
      <c r="B19" s="11" t="s">
        <v>6</v>
      </c>
      <c r="C19" t="s">
        <v>74</v>
      </c>
      <c r="D19" s="8">
        <v>100</v>
      </c>
    </row>
    <row r="20" spans="1:4" x14ac:dyDescent="0.2">
      <c r="A20" s="15">
        <v>45162</v>
      </c>
      <c r="B20" s="11" t="s">
        <v>6</v>
      </c>
      <c r="C20" t="s">
        <v>619</v>
      </c>
      <c r="D20" s="8">
        <v>3.25</v>
      </c>
    </row>
    <row r="21" spans="1:4" x14ac:dyDescent="0.2">
      <c r="A21" s="15">
        <v>45162</v>
      </c>
      <c r="B21" s="11" t="s">
        <v>6</v>
      </c>
      <c r="C21" t="s">
        <v>620</v>
      </c>
      <c r="D21" s="8">
        <v>1.35</v>
      </c>
    </row>
    <row r="22" spans="1:4" x14ac:dyDescent="0.2">
      <c r="A22" s="15">
        <v>45162</v>
      </c>
      <c r="B22" s="11" t="s">
        <v>6</v>
      </c>
      <c r="C22" t="s">
        <v>621</v>
      </c>
      <c r="D22" s="8">
        <v>2.35</v>
      </c>
    </row>
    <row r="23" spans="1:4" x14ac:dyDescent="0.2">
      <c r="A23" s="15">
        <v>45162</v>
      </c>
      <c r="B23" s="11" t="s">
        <v>6</v>
      </c>
      <c r="C23" t="s">
        <v>622</v>
      </c>
      <c r="D23" s="8">
        <v>2.5</v>
      </c>
    </row>
    <row r="24" spans="1:4" x14ac:dyDescent="0.2">
      <c r="A24" s="15">
        <v>45162</v>
      </c>
      <c r="B24" s="11" t="s">
        <v>6</v>
      </c>
      <c r="C24" t="s">
        <v>623</v>
      </c>
      <c r="D24" s="8">
        <v>23.03</v>
      </c>
    </row>
    <row r="25" spans="1:4" x14ac:dyDescent="0.2">
      <c r="A25" s="15">
        <v>45162</v>
      </c>
      <c r="B25" s="11" t="s">
        <v>13</v>
      </c>
      <c r="C25" t="s">
        <v>624</v>
      </c>
      <c r="D25" s="8">
        <v>17.98</v>
      </c>
    </row>
    <row r="26" spans="1:4" x14ac:dyDescent="0.2">
      <c r="A26" s="15">
        <v>45162</v>
      </c>
      <c r="B26" s="11" t="s">
        <v>9</v>
      </c>
      <c r="C26" t="s">
        <v>618</v>
      </c>
      <c r="D26" s="8">
        <v>7.6</v>
      </c>
    </row>
    <row r="27" spans="1:4" x14ac:dyDescent="0.2">
      <c r="A27" s="15">
        <v>45162</v>
      </c>
      <c r="B27" s="11" t="s">
        <v>9</v>
      </c>
      <c r="C27" t="s">
        <v>19</v>
      </c>
      <c r="D27" s="8">
        <v>2.69</v>
      </c>
    </row>
    <row r="28" spans="1:4" x14ac:dyDescent="0.2">
      <c r="A28" s="15">
        <v>45163</v>
      </c>
      <c r="B28" s="11" t="s">
        <v>6</v>
      </c>
      <c r="C28" t="s">
        <v>625</v>
      </c>
      <c r="D28" s="8">
        <v>4.25</v>
      </c>
    </row>
    <row r="29" spans="1:4" x14ac:dyDescent="0.2">
      <c r="A29" s="15">
        <v>45163</v>
      </c>
      <c r="B29" s="11" t="s">
        <v>6</v>
      </c>
      <c r="C29" t="s">
        <v>29</v>
      </c>
      <c r="D29" s="8">
        <v>3.3</v>
      </c>
    </row>
    <row r="30" spans="1:4" x14ac:dyDescent="0.2">
      <c r="A30" s="15">
        <v>45163</v>
      </c>
      <c r="B30" s="11" t="s">
        <v>9</v>
      </c>
      <c r="C30" t="s">
        <v>618</v>
      </c>
      <c r="D30" s="8">
        <v>6.2</v>
      </c>
    </row>
    <row r="31" spans="1:4" x14ac:dyDescent="0.2">
      <c r="A31" s="15">
        <v>45163</v>
      </c>
      <c r="B31" s="11" t="s">
        <v>9</v>
      </c>
      <c r="C31" t="s">
        <v>618</v>
      </c>
      <c r="D31" s="8">
        <v>10.95</v>
      </c>
    </row>
    <row r="32" spans="1:4" x14ac:dyDescent="0.2">
      <c r="A32" s="15">
        <v>45163</v>
      </c>
      <c r="B32" s="11" t="s">
        <v>6</v>
      </c>
      <c r="C32" t="s">
        <v>626</v>
      </c>
      <c r="D32" s="8">
        <v>-22.98</v>
      </c>
    </row>
    <row r="33" spans="1:4" x14ac:dyDescent="0.2">
      <c r="A33" s="15">
        <v>45163</v>
      </c>
      <c r="B33" s="11" t="s">
        <v>6</v>
      </c>
      <c r="C33" t="s">
        <v>627</v>
      </c>
      <c r="D33" s="8">
        <v>16</v>
      </c>
    </row>
    <row r="34" spans="1:4" x14ac:dyDescent="0.2">
      <c r="A34" s="15">
        <v>45164</v>
      </c>
      <c r="B34" s="11" t="s">
        <v>6</v>
      </c>
      <c r="C34" t="s">
        <v>628</v>
      </c>
      <c r="D34" s="8">
        <v>2.75</v>
      </c>
    </row>
    <row r="35" spans="1:4" x14ac:dyDescent="0.2">
      <c r="A35" s="15">
        <v>45164</v>
      </c>
      <c r="B35" s="11" t="s">
        <v>9</v>
      </c>
      <c r="C35" t="s">
        <v>618</v>
      </c>
      <c r="D35" s="8">
        <v>5.6</v>
      </c>
    </row>
    <row r="36" spans="1:4" x14ac:dyDescent="0.2">
      <c r="A36" s="15">
        <v>45164</v>
      </c>
      <c r="B36" s="11" t="s">
        <v>6</v>
      </c>
      <c r="C36" t="s">
        <v>629</v>
      </c>
      <c r="D36" s="8">
        <v>38.950000000000003</v>
      </c>
    </row>
    <row r="37" spans="1:4" x14ac:dyDescent="0.2">
      <c r="A37" s="15">
        <v>45165</v>
      </c>
      <c r="B37" s="11" t="s">
        <v>6</v>
      </c>
      <c r="C37" t="s">
        <v>630</v>
      </c>
      <c r="D37" s="8">
        <v>2.09</v>
      </c>
    </row>
    <row r="38" spans="1:4" x14ac:dyDescent="0.2">
      <c r="A38" s="15">
        <v>45165</v>
      </c>
      <c r="B38" s="11" t="s">
        <v>6</v>
      </c>
      <c r="C38" t="s">
        <v>631</v>
      </c>
      <c r="D38" s="8">
        <v>38.94</v>
      </c>
    </row>
    <row r="39" spans="1:4" x14ac:dyDescent="0.2">
      <c r="A39" s="15">
        <v>45165</v>
      </c>
      <c r="B39" s="11" t="s">
        <v>9</v>
      </c>
      <c r="C39" t="s">
        <v>618</v>
      </c>
      <c r="D39" s="8">
        <v>5.6</v>
      </c>
    </row>
    <row r="40" spans="1:4" x14ac:dyDescent="0.2">
      <c r="A40" s="15">
        <v>45165</v>
      </c>
      <c r="B40" s="11" t="s">
        <v>7</v>
      </c>
      <c r="C40" t="s">
        <v>144</v>
      </c>
      <c r="D40" s="8">
        <v>4.49</v>
      </c>
    </row>
    <row r="41" spans="1:4" x14ac:dyDescent="0.2">
      <c r="A41" s="15">
        <v>45165</v>
      </c>
      <c r="B41" s="11" t="s">
        <v>7</v>
      </c>
      <c r="C41" t="s">
        <v>632</v>
      </c>
      <c r="D41" s="8">
        <v>14</v>
      </c>
    </row>
    <row r="42" spans="1:4" x14ac:dyDescent="0.2">
      <c r="A42" s="15">
        <v>45166</v>
      </c>
      <c r="B42" s="11" t="s">
        <v>6</v>
      </c>
      <c r="C42" t="s">
        <v>23</v>
      </c>
      <c r="D42" s="8">
        <v>2</v>
      </c>
    </row>
    <row r="43" spans="1:4" x14ac:dyDescent="0.2">
      <c r="A43" s="15">
        <v>45166</v>
      </c>
      <c r="B43" s="11" t="s">
        <v>6</v>
      </c>
      <c r="C43" t="s">
        <v>633</v>
      </c>
      <c r="D43" s="8">
        <v>2</v>
      </c>
    </row>
    <row r="44" spans="1:4" x14ac:dyDescent="0.2">
      <c r="A44" s="15">
        <v>45166</v>
      </c>
      <c r="B44" s="11" t="s">
        <v>6</v>
      </c>
      <c r="C44" t="s">
        <v>438</v>
      </c>
      <c r="D44" s="8">
        <v>1.3</v>
      </c>
    </row>
    <row r="45" spans="1:4" x14ac:dyDescent="0.2">
      <c r="A45" s="15">
        <v>45166</v>
      </c>
      <c r="B45" s="11" t="s">
        <v>6</v>
      </c>
      <c r="C45" t="s">
        <v>634</v>
      </c>
      <c r="D45" s="8">
        <v>1.35</v>
      </c>
    </row>
    <row r="46" spans="1:4" x14ac:dyDescent="0.2">
      <c r="A46" s="15">
        <v>45166</v>
      </c>
      <c r="B46" s="11" t="s">
        <v>6</v>
      </c>
      <c r="C46" t="s">
        <v>635</v>
      </c>
      <c r="D46" s="8">
        <v>2.75</v>
      </c>
    </row>
    <row r="47" spans="1:4" x14ac:dyDescent="0.2">
      <c r="A47" s="15">
        <v>45166</v>
      </c>
      <c r="B47" s="11" t="s">
        <v>6</v>
      </c>
      <c r="C47" t="s">
        <v>636</v>
      </c>
      <c r="D47" s="8">
        <v>2.75</v>
      </c>
    </row>
    <row r="48" spans="1:4" x14ac:dyDescent="0.2">
      <c r="A48" s="15">
        <v>45166</v>
      </c>
      <c r="B48" s="11" t="s">
        <v>6</v>
      </c>
      <c r="C48" t="s">
        <v>637</v>
      </c>
      <c r="D48" s="8">
        <v>-5.15</v>
      </c>
    </row>
    <row r="49" spans="1:4" x14ac:dyDescent="0.2">
      <c r="A49" s="15">
        <v>45166</v>
      </c>
      <c r="B49" s="11" t="s">
        <v>6</v>
      </c>
      <c r="C49" t="s">
        <v>638</v>
      </c>
      <c r="D49" s="8">
        <v>4.75</v>
      </c>
    </row>
    <row r="50" spans="1:4" x14ac:dyDescent="0.2">
      <c r="A50" s="15">
        <v>45166</v>
      </c>
      <c r="B50" s="11" t="s">
        <v>6</v>
      </c>
      <c r="C50" t="s">
        <v>639</v>
      </c>
      <c r="D50" s="8">
        <v>8.9700000000000006</v>
      </c>
    </row>
    <row r="51" spans="1:4" x14ac:dyDescent="0.2">
      <c r="A51" s="15">
        <v>45166</v>
      </c>
      <c r="B51" s="11" t="s">
        <v>9</v>
      </c>
      <c r="C51" t="s">
        <v>618</v>
      </c>
      <c r="D51" s="8">
        <v>8.1</v>
      </c>
    </row>
    <row r="52" spans="1:4" x14ac:dyDescent="0.2">
      <c r="A52" s="15">
        <v>45166</v>
      </c>
      <c r="B52" s="11" t="s">
        <v>9</v>
      </c>
      <c r="C52" t="s">
        <v>383</v>
      </c>
      <c r="D52" s="8">
        <v>1</v>
      </c>
    </row>
    <row r="53" spans="1:4" x14ac:dyDescent="0.2">
      <c r="A53" s="15">
        <v>45166</v>
      </c>
      <c r="B53" s="11" t="s">
        <v>9</v>
      </c>
      <c r="C53" t="s">
        <v>618</v>
      </c>
      <c r="D53" s="8">
        <v>5.6</v>
      </c>
    </row>
    <row r="54" spans="1:4" x14ac:dyDescent="0.2">
      <c r="A54" s="15">
        <v>45167</v>
      </c>
      <c r="B54" s="11" t="s">
        <v>6</v>
      </c>
      <c r="C54" t="s">
        <v>640</v>
      </c>
      <c r="D54" s="8">
        <v>7.49</v>
      </c>
    </row>
    <row r="55" spans="1:4" x14ac:dyDescent="0.2">
      <c r="A55" s="15">
        <v>45167</v>
      </c>
      <c r="B55" s="11" t="s">
        <v>9</v>
      </c>
      <c r="C55" t="s">
        <v>641</v>
      </c>
      <c r="D55" s="8">
        <v>5.85</v>
      </c>
    </row>
    <row r="56" spans="1:4" x14ac:dyDescent="0.2">
      <c r="A56" s="15">
        <v>45167</v>
      </c>
      <c r="B56" s="11" t="s">
        <v>9</v>
      </c>
      <c r="C56" t="s">
        <v>642</v>
      </c>
      <c r="D56" s="8">
        <v>3.5</v>
      </c>
    </row>
    <row r="57" spans="1:4" x14ac:dyDescent="0.2">
      <c r="A57" s="15">
        <v>45167</v>
      </c>
      <c r="B57" s="11" t="s">
        <v>4</v>
      </c>
      <c r="C57" t="s">
        <v>643</v>
      </c>
      <c r="D57" s="8">
        <v>110</v>
      </c>
    </row>
    <row r="58" spans="1:4" x14ac:dyDescent="0.2">
      <c r="A58" s="15">
        <v>45167</v>
      </c>
      <c r="B58" s="11" t="s">
        <v>9</v>
      </c>
      <c r="C58" t="s">
        <v>618</v>
      </c>
      <c r="D58" s="8">
        <v>5.15</v>
      </c>
    </row>
    <row r="59" spans="1:4" x14ac:dyDescent="0.2">
      <c r="A59" s="15">
        <v>45168</v>
      </c>
      <c r="B59" s="11" t="s">
        <v>7</v>
      </c>
      <c r="C59" t="s">
        <v>644</v>
      </c>
      <c r="D59" s="8">
        <v>2.25</v>
      </c>
    </row>
    <row r="60" spans="1:4" x14ac:dyDescent="0.2">
      <c r="A60" s="15">
        <v>45168</v>
      </c>
      <c r="B60" s="11" t="s">
        <v>5</v>
      </c>
      <c r="C60" t="s">
        <v>103</v>
      </c>
      <c r="D60" s="8">
        <v>8.5</v>
      </c>
    </row>
    <row r="61" spans="1:4" x14ac:dyDescent="0.2">
      <c r="A61" s="15">
        <v>45169</v>
      </c>
      <c r="B61" s="11" t="s">
        <v>6</v>
      </c>
      <c r="C61" t="s">
        <v>630</v>
      </c>
      <c r="D61" s="8">
        <v>2.25</v>
      </c>
    </row>
    <row r="62" spans="1:4" x14ac:dyDescent="0.2">
      <c r="A62" s="15">
        <v>45169</v>
      </c>
      <c r="B62" s="11" t="s">
        <v>6</v>
      </c>
      <c r="C62" t="s">
        <v>645</v>
      </c>
      <c r="D62" s="8">
        <v>1.45</v>
      </c>
    </row>
    <row r="63" spans="1:4" x14ac:dyDescent="0.2">
      <c r="A63" s="15">
        <v>45169</v>
      </c>
      <c r="B63" s="11" t="s">
        <v>6</v>
      </c>
      <c r="C63" t="s">
        <v>646</v>
      </c>
      <c r="D63" s="8">
        <v>3</v>
      </c>
    </row>
    <row r="64" spans="1:4" x14ac:dyDescent="0.2">
      <c r="A64" s="15">
        <v>45169</v>
      </c>
      <c r="B64" s="11" t="s">
        <v>6</v>
      </c>
      <c r="C64" t="s">
        <v>647</v>
      </c>
      <c r="D64" s="8">
        <v>3.3</v>
      </c>
    </row>
    <row r="65" spans="1:4" x14ac:dyDescent="0.2">
      <c r="A65" s="15">
        <v>45169</v>
      </c>
      <c r="B65" s="11" t="s">
        <v>6</v>
      </c>
      <c r="C65" t="s">
        <v>62</v>
      </c>
      <c r="D65" s="8">
        <v>1.85</v>
      </c>
    </row>
    <row r="66" spans="1:4" x14ac:dyDescent="0.2">
      <c r="A66" s="15">
        <v>45169</v>
      </c>
      <c r="B66" s="11" t="s">
        <v>6</v>
      </c>
      <c r="C66" t="s">
        <v>84</v>
      </c>
      <c r="D66" s="8">
        <v>1.1399999999999999</v>
      </c>
    </row>
    <row r="67" spans="1:4" x14ac:dyDescent="0.2">
      <c r="A67" s="15">
        <v>45169</v>
      </c>
      <c r="B67" s="11" t="s">
        <v>6</v>
      </c>
      <c r="C67" t="s">
        <v>77</v>
      </c>
      <c r="D67" s="8">
        <v>0.95</v>
      </c>
    </row>
    <row r="68" spans="1:4" x14ac:dyDescent="0.2">
      <c r="A68" s="15">
        <v>45169</v>
      </c>
      <c r="B68" s="11" t="s">
        <v>6</v>
      </c>
      <c r="C68" t="s">
        <v>145</v>
      </c>
      <c r="D68" s="8">
        <v>4.99</v>
      </c>
    </row>
    <row r="69" spans="1:4" x14ac:dyDescent="0.2">
      <c r="A69" s="15">
        <v>45169</v>
      </c>
      <c r="B69" s="11" t="s">
        <v>6</v>
      </c>
      <c r="C69" t="s">
        <v>81</v>
      </c>
      <c r="D69" s="8">
        <v>1.25</v>
      </c>
    </row>
    <row r="70" spans="1:4" x14ac:dyDescent="0.2">
      <c r="A70" s="15">
        <v>45169</v>
      </c>
      <c r="B70" s="11" t="s">
        <v>6</v>
      </c>
      <c r="C70" t="s">
        <v>50</v>
      </c>
      <c r="D70" s="8">
        <v>2.6</v>
      </c>
    </row>
    <row r="71" spans="1:4" x14ac:dyDescent="0.2">
      <c r="A71" s="15">
        <v>45169</v>
      </c>
      <c r="B71" s="11" t="s">
        <v>6</v>
      </c>
      <c r="C71" t="s">
        <v>23</v>
      </c>
      <c r="D71" s="8">
        <v>2.0499999999999998</v>
      </c>
    </row>
    <row r="72" spans="1:4" x14ac:dyDescent="0.2">
      <c r="A72" s="15">
        <v>45169</v>
      </c>
      <c r="B72" s="11" t="s">
        <v>6</v>
      </c>
      <c r="C72" t="s">
        <v>648</v>
      </c>
      <c r="D72" s="8">
        <v>2.75</v>
      </c>
    </row>
    <row r="73" spans="1:4" x14ac:dyDescent="0.2">
      <c r="A73" s="15">
        <v>45169</v>
      </c>
      <c r="B73" s="11" t="s">
        <v>6</v>
      </c>
      <c r="C73" t="s">
        <v>17</v>
      </c>
      <c r="D73" s="8">
        <v>-2.15</v>
      </c>
    </row>
    <row r="74" spans="1:4" x14ac:dyDescent="0.2">
      <c r="A74" s="15">
        <v>45169</v>
      </c>
      <c r="B74" s="11" t="s">
        <v>6</v>
      </c>
      <c r="C74" t="s">
        <v>626</v>
      </c>
      <c r="D74" s="8">
        <v>-4</v>
      </c>
    </row>
    <row r="75" spans="1:4" x14ac:dyDescent="0.2">
      <c r="D75" s="7">
        <f>SUBTOTAL(109,August[Cost])</f>
        <v>7238.6100000000042</v>
      </c>
    </row>
  </sheetData>
  <conditionalFormatting sqref="D2:D74">
    <cfRule type="dataBar" priority="429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{B4C88995-0C09-F947-88FF-831D19539499}</x14:id>
        </ext>
      </extLst>
    </cfRule>
  </conditionalFormatting>
  <pageMargins left="0.7" right="0.7" top="0.75" bottom="0.75" header="0.3" footer="0.3"/>
  <drawing r:id="rId2"/>
  <legacy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stopIfTrue="1" operator="equal" id="{A1A6B17C-DE2F-2A4F-88AA-63958D1AE824}">
            <xm:f>Control!$G$3</xm:f>
            <x14:dxf>
              <font>
                <color theme="0"/>
              </font>
              <fill>
                <patternFill>
                  <fgColor auto="1"/>
                  <bgColor theme="0" tint="-0.499984740745262"/>
                </patternFill>
              </fill>
            </x14:dxf>
          </x14:cfRule>
          <x14:cfRule type="cellIs" priority="10" stopIfTrue="1" operator="equal" id="{6703A9EF-0C94-7647-94D6-3FBA466CFEBB}">
            <xm:f>Control!$G$6</xm:f>
            <x14:dxf>
              <font>
                <color theme="1"/>
              </font>
              <fill>
                <patternFill>
                  <fgColor auto="1"/>
                  <bgColor rgb="FFFD97FF"/>
                </patternFill>
              </fill>
            </x14:dxf>
          </x14:cfRule>
          <x14:cfRule type="cellIs" priority="11" stopIfTrue="1" operator="equal" id="{C8A8E3AD-158E-FB48-9BB9-3929D7D97321}">
            <xm:f>Control!$G$5</xm:f>
            <x14:dxf>
              <font>
                <color theme="1"/>
              </font>
              <fill>
                <patternFill>
                  <fgColor auto="1"/>
                  <bgColor rgb="FF00B050"/>
                </patternFill>
              </fill>
            </x14:dxf>
          </x14:cfRule>
          <x14:cfRule type="cellIs" priority="12" operator="equal" id="{856CEFFA-00BB-8F41-B2FF-3B18E30AF776}">
            <xm:f>Control!$G$4</xm:f>
            <x14:dxf>
              <font>
                <color theme="1"/>
              </font>
              <fill>
                <patternFill>
                  <fgColor auto="1"/>
                  <bgColor rgb="FFFF0000"/>
                </patternFill>
              </fill>
            </x14:dxf>
          </x14:cfRule>
          <x14:cfRule type="cellIs" priority="13" operator="equal" id="{85E53590-A6A0-C648-8544-CCF92D2E415E}">
            <xm:f>Control!$G$7</xm:f>
            <x14:dxf>
              <font>
                <color theme="1"/>
              </font>
              <fill>
                <patternFill>
                  <fgColor auto="1"/>
                  <bgColor theme="7" tint="0.39994506668294322"/>
                </patternFill>
              </fill>
            </x14:dxf>
          </x14:cfRule>
          <x14:cfRule type="cellIs" priority="14" operator="equal" id="{4163E6B9-552A-3941-882F-AF1C81DFFF8A}">
            <xm:f>Control!$G$2</xm:f>
            <x14:dxf>
              <font>
                <color theme="0"/>
              </font>
              <fill>
                <patternFill>
                  <fgColor auto="1"/>
                  <bgColor rgb="FF0070C0"/>
                </patternFill>
              </fill>
            </x14:dxf>
          </x14:cfRule>
          <x14:cfRule type="cellIs" priority="15" operator="equal" id="{5CBDAB4D-A5D8-2B4C-800B-104E0832CAAC}">
            <xm:f>Control!$G$8</xm:f>
            <x14:dxf>
              <font>
                <color theme="0"/>
              </font>
              <fill>
                <patternFill>
                  <fgColor auto="1"/>
                  <bgColor theme="7" tint="-0.499984740745262"/>
                </patternFill>
              </fill>
            </x14:dxf>
          </x14:cfRule>
          <x14:cfRule type="cellIs" priority="16" operator="equal" id="{079A35CD-1CDB-5243-9442-5DF316D7A5A7}">
            <xm:f>Control!$G$9</xm:f>
            <x14:dxf>
              <font>
                <color theme="0"/>
              </font>
              <fill>
                <patternFill>
                  <fgColor auto="1"/>
                  <bgColor rgb="FF7030A0"/>
                </patternFill>
              </fill>
            </x14:dxf>
          </x14:cfRule>
          <xm:sqref>B2:B74</xm:sqref>
        </x14:conditionalFormatting>
        <x14:conditionalFormatting xmlns:xm="http://schemas.microsoft.com/office/excel/2006/main">
          <x14:cfRule type="dataBar" id="{B4C88995-0C09-F947-88FF-831D195394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D2:D74</xm:sqref>
        </x14:conditionalFormatting>
        <x14:conditionalFormatting xmlns:xm="http://schemas.microsoft.com/office/excel/2006/main">
          <x14:cfRule type="cellIs" priority="1" stopIfTrue="1" operator="equal" id="{D27AF0F8-A5CD-8945-A40C-FCBFDF1ACA42}">
            <xm:f>Control!$G$3</xm:f>
            <x14:dxf>
              <font>
                <color theme="0"/>
              </font>
              <fill>
                <patternFill>
                  <fgColor auto="1"/>
                  <bgColor theme="0" tint="-0.499984740745262"/>
                </patternFill>
              </fill>
            </x14:dxf>
          </x14:cfRule>
          <x14:cfRule type="cellIs" priority="2" operator="equal" id="{16A1B7C9-179E-5047-BB2D-D3377F79FF49}">
            <xm:f>Control!$G$9</xm:f>
            <x14:dxf>
              <font>
                <color theme="0"/>
              </font>
              <fill>
                <patternFill>
                  <fgColor auto="1"/>
                  <bgColor rgb="FF7030A0"/>
                </patternFill>
              </fill>
            </x14:dxf>
          </x14:cfRule>
          <x14:cfRule type="cellIs" priority="3" operator="equal" id="{5A378C1C-8FFF-1449-98CB-CFD91B927C06}">
            <xm:f>Control!$G$8</xm:f>
            <x14:dxf>
              <font>
                <color theme="0"/>
              </font>
              <fill>
                <patternFill>
                  <fgColor auto="1"/>
                  <bgColor theme="7" tint="-0.499984740745262"/>
                </patternFill>
              </fill>
            </x14:dxf>
          </x14:cfRule>
          <x14:cfRule type="cellIs" priority="4" operator="equal" id="{46878185-7FDD-4448-B38D-6C1DE12217C4}">
            <xm:f>Control!$G$2</xm:f>
            <x14:dxf>
              <font>
                <color theme="0"/>
              </font>
              <fill>
                <patternFill>
                  <fgColor auto="1"/>
                  <bgColor rgb="FF0070C0"/>
                </patternFill>
              </fill>
            </x14:dxf>
          </x14:cfRule>
          <x14:cfRule type="cellIs" priority="5" operator="equal" id="{A59F8052-A113-B341-BBF5-105A5C122C26}">
            <xm:f>Control!$G$7</xm:f>
            <x14:dxf>
              <font>
                <color theme="1"/>
              </font>
              <fill>
                <patternFill>
                  <fgColor auto="1"/>
                  <bgColor theme="7" tint="0.39994506668294322"/>
                </patternFill>
              </fill>
            </x14:dxf>
          </x14:cfRule>
          <x14:cfRule type="cellIs" priority="6" operator="equal" id="{B3BDE0DF-3C98-7645-83CA-057FA90F878A}">
            <xm:f>Control!$G$4</xm:f>
            <x14:dxf>
              <font>
                <color theme="1"/>
              </font>
              <fill>
                <patternFill>
                  <fgColor auto="1"/>
                  <bgColor rgb="FFFF0000"/>
                </patternFill>
              </fill>
            </x14:dxf>
          </x14:cfRule>
          <x14:cfRule type="cellIs" priority="7" operator="equal" id="{EDC469A9-005A-C645-B817-8AD293BCB969}">
            <xm:f>Control!$G$5</xm:f>
            <x14:dxf>
              <font>
                <color theme="1"/>
              </font>
              <fill>
                <patternFill>
                  <fgColor auto="1"/>
                  <bgColor rgb="FF00B050"/>
                </patternFill>
              </fill>
            </x14:dxf>
          </x14:cfRule>
          <x14:cfRule type="cellIs" priority="8" operator="equal" id="{30CA8C3C-526F-7345-8593-CF96DD7DCA0B}">
            <xm:f>Control!$G$6</xm:f>
            <x14:dxf>
              <font>
                <color theme="1"/>
              </font>
              <fill>
                <patternFill>
                  <fgColor auto="1"/>
                  <bgColor rgb="FFFD97FF"/>
                </patternFill>
              </fill>
            </x14:dxf>
          </x14:cfRule>
          <xm:sqref>F4 F6:F17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0491328-EE27-6D40-B44D-CFF355FC8883}">
          <x14:formula1>
            <xm:f>Control!$G$2:$G$9</xm:f>
          </x14:formula1>
          <xm:sqref>B2:B74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56F57-A5B9-874C-AADF-8D079EDBCC5A}">
  <dimension ref="A1:G131"/>
  <sheetViews>
    <sheetView workbookViewId="0">
      <selection activeCell="C1" sqref="C1"/>
    </sheetView>
  </sheetViews>
  <sheetFormatPr baseColWidth="10" defaultRowHeight="15" x14ac:dyDescent="0.2"/>
  <cols>
    <col min="2" max="2" width="13.5" bestFit="1" customWidth="1"/>
    <col min="3" max="3" width="25.6640625" customWidth="1"/>
    <col min="5" max="5" width="7.1640625" customWidth="1"/>
    <col min="6" max="6" width="12.5" bestFit="1" customWidth="1"/>
    <col min="7" max="7" width="10" customWidth="1"/>
  </cols>
  <sheetData>
    <row r="1" spans="1:7" x14ac:dyDescent="0.2">
      <c r="A1" t="s">
        <v>1</v>
      </c>
      <c r="B1" s="8" t="s">
        <v>2</v>
      </c>
      <c r="C1" t="s">
        <v>3</v>
      </c>
      <c r="D1" s="8" t="s">
        <v>0</v>
      </c>
    </row>
    <row r="2" spans="1:7" x14ac:dyDescent="0.2">
      <c r="A2" s="15">
        <v>45170</v>
      </c>
      <c r="B2" s="11" t="s">
        <v>6</v>
      </c>
      <c r="C2" t="s">
        <v>91</v>
      </c>
      <c r="D2" s="8">
        <v>1.25</v>
      </c>
    </row>
    <row r="3" spans="1:7" x14ac:dyDescent="0.2">
      <c r="A3" s="15">
        <v>45170</v>
      </c>
      <c r="B3" s="11" t="s">
        <v>4</v>
      </c>
      <c r="C3" t="s">
        <v>100</v>
      </c>
      <c r="D3" s="8">
        <v>3.39</v>
      </c>
    </row>
    <row r="4" spans="1:7" x14ac:dyDescent="0.2">
      <c r="A4" s="15">
        <v>45170</v>
      </c>
      <c r="B4" s="11" t="s">
        <v>4</v>
      </c>
      <c r="C4" t="s">
        <v>96</v>
      </c>
      <c r="D4" s="8">
        <v>3.19</v>
      </c>
    </row>
    <row r="5" spans="1:7" x14ac:dyDescent="0.2">
      <c r="A5" s="15">
        <v>45170</v>
      </c>
      <c r="B5" s="11" t="s">
        <v>6</v>
      </c>
      <c r="C5" t="s">
        <v>301</v>
      </c>
      <c r="D5" s="8">
        <v>2.99</v>
      </c>
      <c r="F5" s="9" t="s">
        <v>2</v>
      </c>
      <c r="G5" t="s">
        <v>11</v>
      </c>
    </row>
    <row r="6" spans="1:7" x14ac:dyDescent="0.2">
      <c r="A6" s="15">
        <v>45170</v>
      </c>
      <c r="B6" s="11" t="s">
        <v>6</v>
      </c>
      <c r="C6" t="s">
        <v>549</v>
      </c>
      <c r="D6" s="8">
        <v>2.19</v>
      </c>
      <c r="F6" t="s">
        <v>5</v>
      </c>
      <c r="G6" s="7">
        <v>137.25</v>
      </c>
    </row>
    <row r="7" spans="1:7" x14ac:dyDescent="0.2">
      <c r="A7" s="15">
        <v>45170</v>
      </c>
      <c r="B7" s="11" t="s">
        <v>6</v>
      </c>
      <c r="C7" t="s">
        <v>23</v>
      </c>
      <c r="D7" s="8">
        <v>1.35</v>
      </c>
      <c r="F7" t="s">
        <v>4</v>
      </c>
      <c r="G7" s="7">
        <v>199.13</v>
      </c>
    </row>
    <row r="8" spans="1:7" x14ac:dyDescent="0.2">
      <c r="A8" s="15">
        <v>45170</v>
      </c>
      <c r="B8" s="11" t="s">
        <v>6</v>
      </c>
      <c r="C8" t="s">
        <v>649</v>
      </c>
      <c r="D8" s="8">
        <v>1.49</v>
      </c>
      <c r="F8" t="s">
        <v>6</v>
      </c>
      <c r="G8" s="7">
        <v>338.98</v>
      </c>
    </row>
    <row r="9" spans="1:7" x14ac:dyDescent="0.2">
      <c r="A9" s="15">
        <v>45170</v>
      </c>
      <c r="B9" s="11" t="s">
        <v>6</v>
      </c>
      <c r="C9" t="s">
        <v>153</v>
      </c>
      <c r="D9" s="8">
        <v>0.65</v>
      </c>
      <c r="F9" t="s">
        <v>13</v>
      </c>
      <c r="G9" s="7">
        <v>63.53</v>
      </c>
    </row>
    <row r="10" spans="1:7" x14ac:dyDescent="0.2">
      <c r="A10" s="15">
        <v>45170</v>
      </c>
      <c r="B10" s="11" t="s">
        <v>4</v>
      </c>
      <c r="C10" t="s">
        <v>28</v>
      </c>
      <c r="D10" s="8">
        <v>0.65</v>
      </c>
      <c r="F10" t="s">
        <v>7</v>
      </c>
      <c r="G10" s="7">
        <v>147.87</v>
      </c>
    </row>
    <row r="11" spans="1:7" x14ac:dyDescent="0.2">
      <c r="A11" s="15">
        <v>45170</v>
      </c>
      <c r="B11" s="11" t="s">
        <v>6</v>
      </c>
      <c r="C11" t="s">
        <v>650</v>
      </c>
      <c r="D11" s="8">
        <v>1.98</v>
      </c>
      <c r="F11" t="s">
        <v>8</v>
      </c>
      <c r="G11" s="7">
        <v>1390</v>
      </c>
    </row>
    <row r="12" spans="1:7" x14ac:dyDescent="0.2">
      <c r="A12" s="15">
        <v>45170</v>
      </c>
      <c r="B12" s="11" t="s">
        <v>6</v>
      </c>
      <c r="C12" t="s">
        <v>651</v>
      </c>
      <c r="D12" s="8">
        <v>1.69</v>
      </c>
      <c r="F12" t="s">
        <v>9</v>
      </c>
      <c r="G12" s="7">
        <v>22.15</v>
      </c>
    </row>
    <row r="13" spans="1:7" x14ac:dyDescent="0.2">
      <c r="A13" s="15">
        <v>45172</v>
      </c>
      <c r="B13" s="11" t="s">
        <v>13</v>
      </c>
      <c r="C13" t="s">
        <v>653</v>
      </c>
      <c r="D13" s="8">
        <v>8.9</v>
      </c>
      <c r="F13" t="s">
        <v>12</v>
      </c>
      <c r="G13" s="7">
        <v>2298.9100000000003</v>
      </c>
    </row>
    <row r="14" spans="1:7" x14ac:dyDescent="0.2">
      <c r="A14" s="15">
        <v>45172</v>
      </c>
      <c r="B14" s="11" t="s">
        <v>6</v>
      </c>
      <c r="C14" t="s">
        <v>39</v>
      </c>
      <c r="D14" s="8">
        <v>5.45</v>
      </c>
    </row>
    <row r="15" spans="1:7" x14ac:dyDescent="0.2">
      <c r="A15" s="15">
        <v>45172</v>
      </c>
      <c r="B15" s="11" t="s">
        <v>7</v>
      </c>
      <c r="C15" t="s">
        <v>654</v>
      </c>
      <c r="D15" s="8">
        <v>29.43</v>
      </c>
    </row>
    <row r="16" spans="1:7" x14ac:dyDescent="0.2">
      <c r="A16" s="15">
        <v>45173</v>
      </c>
      <c r="B16" s="11" t="s">
        <v>4</v>
      </c>
      <c r="C16" t="s">
        <v>655</v>
      </c>
      <c r="D16" s="8">
        <v>50</v>
      </c>
    </row>
    <row r="17" spans="1:4" x14ac:dyDescent="0.2">
      <c r="A17" s="15">
        <v>45173</v>
      </c>
      <c r="B17" s="11" t="s">
        <v>6</v>
      </c>
      <c r="C17" t="s">
        <v>656</v>
      </c>
      <c r="D17" s="8">
        <v>20.96</v>
      </c>
    </row>
    <row r="18" spans="1:4" x14ac:dyDescent="0.2">
      <c r="A18" s="15">
        <v>45173</v>
      </c>
      <c r="B18" s="11" t="s">
        <v>7</v>
      </c>
      <c r="C18" t="s">
        <v>657</v>
      </c>
      <c r="D18" s="8">
        <v>42.32</v>
      </c>
    </row>
    <row r="19" spans="1:4" x14ac:dyDescent="0.2">
      <c r="A19" s="15">
        <v>45174</v>
      </c>
      <c r="B19" s="11" t="s">
        <v>5</v>
      </c>
      <c r="C19" t="s">
        <v>658</v>
      </c>
      <c r="D19" s="8">
        <v>12</v>
      </c>
    </row>
    <row r="20" spans="1:4" x14ac:dyDescent="0.2">
      <c r="A20" s="15">
        <v>45174</v>
      </c>
      <c r="B20" s="11" t="s">
        <v>6</v>
      </c>
      <c r="C20" t="s">
        <v>659</v>
      </c>
      <c r="D20" s="8">
        <v>3</v>
      </c>
    </row>
    <row r="21" spans="1:4" x14ac:dyDescent="0.2">
      <c r="A21" s="15">
        <v>45174</v>
      </c>
      <c r="B21" s="11" t="s">
        <v>6</v>
      </c>
      <c r="C21" t="s">
        <v>660</v>
      </c>
      <c r="D21" s="8">
        <v>8.89</v>
      </c>
    </row>
    <row r="22" spans="1:4" x14ac:dyDescent="0.2">
      <c r="A22" s="15">
        <v>45174</v>
      </c>
      <c r="B22" s="11" t="s">
        <v>6</v>
      </c>
      <c r="C22" t="s">
        <v>661</v>
      </c>
      <c r="D22" s="8">
        <v>15.38</v>
      </c>
    </row>
    <row r="23" spans="1:4" x14ac:dyDescent="0.2">
      <c r="A23" s="15">
        <v>45175</v>
      </c>
      <c r="B23" s="11" t="s">
        <v>5</v>
      </c>
      <c r="C23" t="s">
        <v>662</v>
      </c>
      <c r="D23" s="8">
        <v>38.85</v>
      </c>
    </row>
    <row r="24" spans="1:4" x14ac:dyDescent="0.2">
      <c r="A24" s="15">
        <v>45175</v>
      </c>
      <c r="B24" s="11" t="s">
        <v>7</v>
      </c>
      <c r="C24" t="s">
        <v>663</v>
      </c>
      <c r="D24" s="8">
        <v>3</v>
      </c>
    </row>
    <row r="25" spans="1:4" x14ac:dyDescent="0.2">
      <c r="A25" s="15">
        <v>45176</v>
      </c>
      <c r="B25" s="11" t="s">
        <v>5</v>
      </c>
      <c r="C25" t="s">
        <v>664</v>
      </c>
      <c r="D25" s="8">
        <v>3.75</v>
      </c>
    </row>
    <row r="26" spans="1:4" x14ac:dyDescent="0.2">
      <c r="A26" s="15">
        <v>45176</v>
      </c>
      <c r="B26" s="11" t="s">
        <v>6</v>
      </c>
      <c r="C26" t="s">
        <v>549</v>
      </c>
      <c r="D26" s="8">
        <v>2.19</v>
      </c>
    </row>
    <row r="27" spans="1:4" x14ac:dyDescent="0.2">
      <c r="A27" s="15">
        <v>45176</v>
      </c>
      <c r="B27" s="11" t="s">
        <v>6</v>
      </c>
      <c r="C27" t="s">
        <v>665</v>
      </c>
      <c r="D27" s="8">
        <v>1.39</v>
      </c>
    </row>
    <row r="28" spans="1:4" x14ac:dyDescent="0.2">
      <c r="A28" s="15">
        <v>45176</v>
      </c>
      <c r="B28" s="11" t="s">
        <v>6</v>
      </c>
      <c r="C28" t="s">
        <v>666</v>
      </c>
      <c r="D28" s="8">
        <v>1.08</v>
      </c>
    </row>
    <row r="29" spans="1:4" x14ac:dyDescent="0.2">
      <c r="A29" s="15">
        <v>45176</v>
      </c>
      <c r="B29" s="11" t="s">
        <v>4</v>
      </c>
      <c r="C29" t="s">
        <v>667</v>
      </c>
      <c r="D29" s="8">
        <v>5</v>
      </c>
    </row>
    <row r="30" spans="1:4" x14ac:dyDescent="0.2">
      <c r="A30" s="15">
        <v>45176</v>
      </c>
      <c r="B30" s="11" t="s">
        <v>6</v>
      </c>
      <c r="C30" t="s">
        <v>56</v>
      </c>
      <c r="D30" s="8">
        <v>1.5</v>
      </c>
    </row>
    <row r="31" spans="1:4" x14ac:dyDescent="0.2">
      <c r="A31" s="15">
        <v>45176</v>
      </c>
      <c r="B31" s="11" t="s">
        <v>6</v>
      </c>
      <c r="C31" t="s">
        <v>668</v>
      </c>
      <c r="D31" s="8">
        <v>3.3</v>
      </c>
    </row>
    <row r="32" spans="1:4" x14ac:dyDescent="0.2">
      <c r="A32" s="15">
        <v>45176</v>
      </c>
      <c r="B32" s="11" t="s">
        <v>6</v>
      </c>
      <c r="C32" t="s">
        <v>669</v>
      </c>
      <c r="D32" s="8">
        <v>1.1499999999999999</v>
      </c>
    </row>
    <row r="33" spans="1:4" x14ac:dyDescent="0.2">
      <c r="A33" s="15">
        <v>45176</v>
      </c>
      <c r="B33" s="11" t="s">
        <v>4</v>
      </c>
      <c r="C33" t="s">
        <v>670</v>
      </c>
      <c r="D33" s="8">
        <v>6</v>
      </c>
    </row>
    <row r="34" spans="1:4" x14ac:dyDescent="0.2">
      <c r="A34" s="15">
        <v>45176</v>
      </c>
      <c r="B34" s="11" t="s">
        <v>6</v>
      </c>
      <c r="C34" t="s">
        <v>671</v>
      </c>
      <c r="D34" s="8">
        <v>2.2999999999999998</v>
      </c>
    </row>
    <row r="35" spans="1:4" x14ac:dyDescent="0.2">
      <c r="A35" s="15">
        <v>45176</v>
      </c>
      <c r="B35" s="11" t="s">
        <v>6</v>
      </c>
      <c r="C35" t="s">
        <v>672</v>
      </c>
      <c r="D35" s="8">
        <v>3.9</v>
      </c>
    </row>
    <row r="36" spans="1:4" x14ac:dyDescent="0.2">
      <c r="A36" s="15">
        <v>45177</v>
      </c>
      <c r="B36" s="11" t="s">
        <v>4</v>
      </c>
      <c r="C36" t="s">
        <v>673</v>
      </c>
      <c r="D36" s="8">
        <v>8.94</v>
      </c>
    </row>
    <row r="37" spans="1:4" x14ac:dyDescent="0.2">
      <c r="A37" s="15">
        <v>45177</v>
      </c>
      <c r="B37" s="11" t="s">
        <v>6</v>
      </c>
      <c r="C37" t="s">
        <v>45</v>
      </c>
      <c r="D37" s="8">
        <v>1.3</v>
      </c>
    </row>
    <row r="38" spans="1:4" x14ac:dyDescent="0.2">
      <c r="A38" s="15">
        <v>45178</v>
      </c>
      <c r="B38" s="11" t="s">
        <v>6</v>
      </c>
      <c r="C38" t="s">
        <v>35</v>
      </c>
      <c r="D38" s="8">
        <v>22.47</v>
      </c>
    </row>
    <row r="39" spans="1:4" x14ac:dyDescent="0.2">
      <c r="A39" s="15">
        <v>45178</v>
      </c>
      <c r="B39" s="11" t="s">
        <v>4</v>
      </c>
      <c r="C39" t="s">
        <v>674</v>
      </c>
      <c r="D39" s="8">
        <v>5.99</v>
      </c>
    </row>
    <row r="40" spans="1:4" x14ac:dyDescent="0.2">
      <c r="A40" s="15">
        <v>45178</v>
      </c>
      <c r="B40" s="11" t="s">
        <v>5</v>
      </c>
      <c r="C40" t="s">
        <v>675</v>
      </c>
      <c r="D40" s="8">
        <v>3.5</v>
      </c>
    </row>
    <row r="41" spans="1:4" x14ac:dyDescent="0.2">
      <c r="A41" s="15">
        <v>45178</v>
      </c>
      <c r="B41" s="11" t="s">
        <v>7</v>
      </c>
      <c r="C41" t="s">
        <v>676</v>
      </c>
      <c r="D41" s="8">
        <v>9</v>
      </c>
    </row>
    <row r="42" spans="1:4" x14ac:dyDescent="0.2">
      <c r="A42" s="15">
        <v>45179</v>
      </c>
      <c r="B42" s="11" t="s">
        <v>6</v>
      </c>
      <c r="C42" t="s">
        <v>677</v>
      </c>
      <c r="D42" s="8">
        <v>5.38</v>
      </c>
    </row>
    <row r="43" spans="1:4" x14ac:dyDescent="0.2">
      <c r="A43" s="15">
        <v>45179</v>
      </c>
      <c r="B43" s="11" t="s">
        <v>6</v>
      </c>
      <c r="C43" t="s">
        <v>143</v>
      </c>
      <c r="D43" s="8">
        <v>1.39</v>
      </c>
    </row>
    <row r="44" spans="1:4" x14ac:dyDescent="0.2">
      <c r="A44" s="15">
        <v>45179</v>
      </c>
      <c r="B44" s="11" t="s">
        <v>6</v>
      </c>
      <c r="C44" t="s">
        <v>678</v>
      </c>
      <c r="D44" s="8">
        <v>0.95</v>
      </c>
    </row>
    <row r="45" spans="1:4" x14ac:dyDescent="0.2">
      <c r="A45" s="15">
        <v>45179</v>
      </c>
      <c r="B45" s="11" t="s">
        <v>6</v>
      </c>
      <c r="C45" t="s">
        <v>23</v>
      </c>
      <c r="D45" s="8">
        <v>1.35</v>
      </c>
    </row>
    <row r="46" spans="1:4" x14ac:dyDescent="0.2">
      <c r="A46" s="15">
        <v>45179</v>
      </c>
      <c r="B46" s="11" t="s">
        <v>4</v>
      </c>
      <c r="C46" t="s">
        <v>679</v>
      </c>
      <c r="D46" s="8">
        <v>3.19</v>
      </c>
    </row>
    <row r="47" spans="1:4" x14ac:dyDescent="0.2">
      <c r="A47" s="15">
        <v>45179</v>
      </c>
      <c r="B47" s="11" t="s">
        <v>7</v>
      </c>
      <c r="C47" t="s">
        <v>37</v>
      </c>
      <c r="D47" s="8">
        <v>2</v>
      </c>
    </row>
    <row r="48" spans="1:4" x14ac:dyDescent="0.2">
      <c r="A48" s="15">
        <v>45179</v>
      </c>
      <c r="B48" s="11" t="s">
        <v>4</v>
      </c>
      <c r="C48" t="s">
        <v>680</v>
      </c>
      <c r="D48" s="8">
        <v>5.99</v>
      </c>
    </row>
    <row r="49" spans="1:4" x14ac:dyDescent="0.2">
      <c r="A49" s="15">
        <v>45179</v>
      </c>
      <c r="B49" s="11" t="s">
        <v>4</v>
      </c>
      <c r="C49" t="s">
        <v>681</v>
      </c>
      <c r="D49" s="8">
        <v>5.99</v>
      </c>
    </row>
    <row r="50" spans="1:4" x14ac:dyDescent="0.2">
      <c r="A50" s="15">
        <v>45180</v>
      </c>
      <c r="B50" s="11" t="s">
        <v>6</v>
      </c>
      <c r="C50" t="s">
        <v>682</v>
      </c>
      <c r="D50" s="8">
        <v>7.95</v>
      </c>
    </row>
    <row r="51" spans="1:4" x14ac:dyDescent="0.2">
      <c r="A51" s="15">
        <v>45180</v>
      </c>
      <c r="B51" s="11" t="s">
        <v>9</v>
      </c>
      <c r="C51" t="s">
        <v>683</v>
      </c>
      <c r="D51" s="8">
        <v>20.149999999999999</v>
      </c>
    </row>
    <row r="52" spans="1:4" x14ac:dyDescent="0.2">
      <c r="A52" s="15">
        <v>45180</v>
      </c>
      <c r="B52" s="11" t="s">
        <v>7</v>
      </c>
      <c r="C52" t="s">
        <v>684</v>
      </c>
      <c r="D52" s="8">
        <v>65.78</v>
      </c>
    </row>
    <row r="53" spans="1:4" x14ac:dyDescent="0.2">
      <c r="A53" s="15">
        <v>45181</v>
      </c>
      <c r="B53" s="11" t="s">
        <v>13</v>
      </c>
      <c r="C53" t="s">
        <v>87</v>
      </c>
      <c r="D53" s="8">
        <v>10.99</v>
      </c>
    </row>
    <row r="54" spans="1:4" x14ac:dyDescent="0.2">
      <c r="A54" s="15">
        <v>45181</v>
      </c>
      <c r="B54" s="11" t="s">
        <v>9</v>
      </c>
      <c r="C54" t="s">
        <v>685</v>
      </c>
      <c r="D54" s="8">
        <v>2</v>
      </c>
    </row>
    <row r="55" spans="1:4" x14ac:dyDescent="0.2">
      <c r="A55" s="15">
        <v>45181</v>
      </c>
      <c r="B55" s="11" t="s">
        <v>13</v>
      </c>
      <c r="C55" t="s">
        <v>686</v>
      </c>
      <c r="D55" s="8">
        <v>8</v>
      </c>
    </row>
    <row r="56" spans="1:4" x14ac:dyDescent="0.2">
      <c r="A56" s="15">
        <v>45181</v>
      </c>
      <c r="B56" s="11" t="s">
        <v>8</v>
      </c>
      <c r="C56" t="s">
        <v>53</v>
      </c>
      <c r="D56" s="8">
        <v>450</v>
      </c>
    </row>
    <row r="57" spans="1:4" x14ac:dyDescent="0.2">
      <c r="A57" s="15">
        <v>45181</v>
      </c>
      <c r="B57" s="11" t="s">
        <v>6</v>
      </c>
      <c r="C57" t="s">
        <v>151</v>
      </c>
      <c r="D57" s="8">
        <v>1.8</v>
      </c>
    </row>
    <row r="58" spans="1:4" x14ac:dyDescent="0.2">
      <c r="A58" s="15">
        <v>45182</v>
      </c>
      <c r="B58" s="11" t="s">
        <v>6</v>
      </c>
      <c r="C58" t="s">
        <v>687</v>
      </c>
      <c r="D58" s="8">
        <v>5.59</v>
      </c>
    </row>
    <row r="59" spans="1:4" x14ac:dyDescent="0.2">
      <c r="A59" s="15">
        <v>45182</v>
      </c>
      <c r="B59" s="11" t="s">
        <v>5</v>
      </c>
      <c r="C59" t="s">
        <v>688</v>
      </c>
      <c r="D59" s="8">
        <v>10.45</v>
      </c>
    </row>
    <row r="60" spans="1:4" x14ac:dyDescent="0.2">
      <c r="A60" s="15">
        <v>45182</v>
      </c>
      <c r="B60" s="11" t="s">
        <v>6</v>
      </c>
      <c r="C60" t="s">
        <v>45</v>
      </c>
      <c r="D60" s="8">
        <v>1.3</v>
      </c>
    </row>
    <row r="61" spans="1:4" x14ac:dyDescent="0.2">
      <c r="A61" s="15">
        <v>45183</v>
      </c>
      <c r="B61" s="11" t="s">
        <v>6</v>
      </c>
      <c r="C61" t="s">
        <v>689</v>
      </c>
      <c r="D61" s="8">
        <v>3.75</v>
      </c>
    </row>
    <row r="62" spans="1:4" x14ac:dyDescent="0.2">
      <c r="A62" s="15">
        <v>45184</v>
      </c>
      <c r="B62" s="11" t="s">
        <v>6</v>
      </c>
      <c r="C62" t="s">
        <v>690</v>
      </c>
      <c r="D62" s="8">
        <v>1.75</v>
      </c>
    </row>
    <row r="63" spans="1:4" x14ac:dyDescent="0.2">
      <c r="A63" s="15">
        <v>45184</v>
      </c>
      <c r="B63" s="11" t="s">
        <v>5</v>
      </c>
      <c r="C63" t="s">
        <v>691</v>
      </c>
      <c r="D63" s="8">
        <v>6</v>
      </c>
    </row>
    <row r="64" spans="1:4" x14ac:dyDescent="0.2">
      <c r="A64" s="15">
        <v>45185</v>
      </c>
      <c r="B64" s="11" t="s">
        <v>6</v>
      </c>
      <c r="C64" t="s">
        <v>23</v>
      </c>
      <c r="D64" s="8">
        <v>1.35</v>
      </c>
    </row>
    <row r="65" spans="1:4" x14ac:dyDescent="0.2">
      <c r="A65" s="15">
        <v>45185</v>
      </c>
      <c r="B65" s="11" t="s">
        <v>6</v>
      </c>
      <c r="C65" t="s">
        <v>692</v>
      </c>
      <c r="D65" s="8">
        <v>2.98</v>
      </c>
    </row>
    <row r="66" spans="1:4" x14ac:dyDescent="0.2">
      <c r="A66" s="15">
        <v>45185</v>
      </c>
      <c r="B66" s="11" t="s">
        <v>6</v>
      </c>
      <c r="C66" t="s">
        <v>21</v>
      </c>
      <c r="D66" s="8">
        <v>0.95</v>
      </c>
    </row>
    <row r="67" spans="1:4" x14ac:dyDescent="0.2">
      <c r="A67" s="15">
        <v>45185</v>
      </c>
      <c r="B67" s="11" t="s">
        <v>6</v>
      </c>
      <c r="C67" t="s">
        <v>52</v>
      </c>
      <c r="D67" s="8">
        <v>1.99</v>
      </c>
    </row>
    <row r="68" spans="1:4" x14ac:dyDescent="0.2">
      <c r="A68" s="15">
        <v>45185</v>
      </c>
      <c r="B68" s="11" t="s">
        <v>4</v>
      </c>
      <c r="C68" t="s">
        <v>693</v>
      </c>
      <c r="D68" s="8">
        <v>1.25</v>
      </c>
    </row>
    <row r="69" spans="1:4" x14ac:dyDescent="0.2">
      <c r="A69" s="15">
        <v>45185</v>
      </c>
      <c r="B69" s="11" t="s">
        <v>6</v>
      </c>
      <c r="C69" t="s">
        <v>694</v>
      </c>
      <c r="D69" s="8">
        <v>4.38</v>
      </c>
    </row>
    <row r="70" spans="1:4" x14ac:dyDescent="0.2">
      <c r="A70" s="15">
        <v>45185</v>
      </c>
      <c r="B70" s="11" t="s">
        <v>6</v>
      </c>
      <c r="C70" t="s">
        <v>39</v>
      </c>
      <c r="D70" s="8">
        <v>2.8</v>
      </c>
    </row>
    <row r="71" spans="1:4" x14ac:dyDescent="0.2">
      <c r="A71" s="15">
        <v>45185</v>
      </c>
      <c r="B71" s="11" t="s">
        <v>6</v>
      </c>
      <c r="C71" t="s">
        <v>72</v>
      </c>
      <c r="D71" s="8">
        <v>15.75</v>
      </c>
    </row>
    <row r="72" spans="1:4" x14ac:dyDescent="0.2">
      <c r="A72" s="15">
        <v>45185</v>
      </c>
      <c r="B72" s="11" t="s">
        <v>13</v>
      </c>
      <c r="C72" t="s">
        <v>695</v>
      </c>
      <c r="D72" s="8">
        <v>3.64</v>
      </c>
    </row>
    <row r="73" spans="1:4" x14ac:dyDescent="0.2">
      <c r="A73" s="15">
        <v>45185</v>
      </c>
      <c r="B73" s="11" t="s">
        <v>8</v>
      </c>
      <c r="C73" t="s">
        <v>53</v>
      </c>
      <c r="D73" s="8">
        <v>450</v>
      </c>
    </row>
    <row r="74" spans="1:4" x14ac:dyDescent="0.2">
      <c r="A74" s="15">
        <v>45186</v>
      </c>
      <c r="B74" s="11" t="s">
        <v>6</v>
      </c>
      <c r="C74" t="s">
        <v>696</v>
      </c>
      <c r="D74" s="8">
        <v>1.5</v>
      </c>
    </row>
    <row r="75" spans="1:4" x14ac:dyDescent="0.2">
      <c r="A75" s="15">
        <v>45186</v>
      </c>
      <c r="B75" s="11" t="s">
        <v>6</v>
      </c>
      <c r="C75" t="s">
        <v>697</v>
      </c>
      <c r="D75" s="8">
        <v>0.79</v>
      </c>
    </row>
    <row r="76" spans="1:4" x14ac:dyDescent="0.2">
      <c r="A76" s="15">
        <v>45186</v>
      </c>
      <c r="B76" s="11" t="s">
        <v>6</v>
      </c>
      <c r="C76" t="s">
        <v>698</v>
      </c>
      <c r="D76" s="8">
        <v>1.19</v>
      </c>
    </row>
    <row r="77" spans="1:4" x14ac:dyDescent="0.2">
      <c r="A77" s="15">
        <v>45186</v>
      </c>
      <c r="B77" s="11" t="s">
        <v>13</v>
      </c>
      <c r="C77" t="s">
        <v>699</v>
      </c>
      <c r="D77" s="8">
        <v>6.5</v>
      </c>
    </row>
    <row r="78" spans="1:4" x14ac:dyDescent="0.2">
      <c r="A78" s="15">
        <v>45186</v>
      </c>
      <c r="B78" s="11" t="s">
        <v>7</v>
      </c>
      <c r="C78" t="s">
        <v>700</v>
      </c>
      <c r="D78" s="8">
        <v>15.85</v>
      </c>
    </row>
    <row r="79" spans="1:4" x14ac:dyDescent="0.2">
      <c r="A79" s="15">
        <v>45186</v>
      </c>
      <c r="B79" s="11" t="s">
        <v>6</v>
      </c>
      <c r="C79" t="s">
        <v>123</v>
      </c>
      <c r="D79" s="8">
        <v>2.0699999999999998</v>
      </c>
    </row>
    <row r="80" spans="1:4" x14ac:dyDescent="0.2">
      <c r="A80" s="15">
        <v>45187</v>
      </c>
      <c r="B80" s="11" t="s">
        <v>6</v>
      </c>
      <c r="C80" t="s">
        <v>121</v>
      </c>
      <c r="D80" s="8">
        <v>13.45</v>
      </c>
    </row>
    <row r="81" spans="1:4" x14ac:dyDescent="0.2">
      <c r="A81" s="15">
        <v>45187</v>
      </c>
      <c r="B81" s="11" t="s">
        <v>4</v>
      </c>
      <c r="C81" t="s">
        <v>701</v>
      </c>
      <c r="D81" s="8">
        <v>12.9</v>
      </c>
    </row>
    <row r="82" spans="1:4" x14ac:dyDescent="0.2">
      <c r="A82" s="15">
        <v>45187</v>
      </c>
      <c r="B82" s="11" t="s">
        <v>6</v>
      </c>
      <c r="C82" t="s">
        <v>656</v>
      </c>
      <c r="D82" s="8">
        <v>7.88</v>
      </c>
    </row>
    <row r="83" spans="1:4" x14ac:dyDescent="0.2">
      <c r="A83" s="15">
        <v>45188</v>
      </c>
      <c r="B83" s="11" t="s">
        <v>6</v>
      </c>
      <c r="C83" t="s">
        <v>702</v>
      </c>
      <c r="D83" s="8">
        <v>10.79</v>
      </c>
    </row>
    <row r="84" spans="1:4" x14ac:dyDescent="0.2">
      <c r="A84" s="15">
        <v>45188</v>
      </c>
      <c r="B84" s="11" t="s">
        <v>6</v>
      </c>
      <c r="C84" t="s">
        <v>172</v>
      </c>
      <c r="D84" s="8">
        <v>2.75</v>
      </c>
    </row>
    <row r="85" spans="1:4" x14ac:dyDescent="0.2">
      <c r="A85" s="15">
        <v>45188</v>
      </c>
      <c r="B85" s="11" t="s">
        <v>6</v>
      </c>
      <c r="C85" t="s">
        <v>703</v>
      </c>
      <c r="D85" s="8">
        <v>6.5</v>
      </c>
    </row>
    <row r="86" spans="1:4" x14ac:dyDescent="0.2">
      <c r="A86" s="15">
        <v>45188</v>
      </c>
      <c r="B86" s="11" t="s">
        <v>6</v>
      </c>
      <c r="C86" t="s">
        <v>78</v>
      </c>
      <c r="D86" s="8">
        <v>-5.75</v>
      </c>
    </row>
    <row r="87" spans="1:4" x14ac:dyDescent="0.2">
      <c r="A87" s="15">
        <v>45189</v>
      </c>
      <c r="B87" s="11" t="s">
        <v>7</v>
      </c>
      <c r="C87" t="s">
        <v>173</v>
      </c>
      <c r="D87" s="8">
        <v>3</v>
      </c>
    </row>
    <row r="88" spans="1:4" x14ac:dyDescent="0.2">
      <c r="A88" s="15">
        <v>45189</v>
      </c>
      <c r="B88" s="11" t="s">
        <v>7</v>
      </c>
      <c r="C88" t="s">
        <v>704</v>
      </c>
      <c r="D88" s="8">
        <v>9.3699999999999992</v>
      </c>
    </row>
    <row r="89" spans="1:4" x14ac:dyDescent="0.2">
      <c r="A89" s="15">
        <v>45189</v>
      </c>
      <c r="B89" s="11" t="s">
        <v>6</v>
      </c>
      <c r="C89" t="s">
        <v>705</v>
      </c>
      <c r="D89" s="8">
        <v>27.5</v>
      </c>
    </row>
    <row r="90" spans="1:4" x14ac:dyDescent="0.2">
      <c r="A90" s="15">
        <v>45189</v>
      </c>
      <c r="B90" s="11" t="s">
        <v>7</v>
      </c>
      <c r="C90" t="s">
        <v>706</v>
      </c>
      <c r="D90" s="8">
        <v>-87.93</v>
      </c>
    </row>
    <row r="91" spans="1:4" x14ac:dyDescent="0.2">
      <c r="A91" s="15">
        <v>45190</v>
      </c>
      <c r="B91" s="11" t="s">
        <v>6</v>
      </c>
      <c r="C91" t="s">
        <v>45</v>
      </c>
      <c r="D91" s="8">
        <v>1.3</v>
      </c>
    </row>
    <row r="92" spans="1:4" x14ac:dyDescent="0.2">
      <c r="A92" s="15">
        <v>45191</v>
      </c>
      <c r="B92" s="11" t="s">
        <v>6</v>
      </c>
      <c r="C92" t="s">
        <v>45</v>
      </c>
      <c r="D92" s="8">
        <v>1.3</v>
      </c>
    </row>
    <row r="93" spans="1:4" x14ac:dyDescent="0.2">
      <c r="A93" s="15">
        <v>45191</v>
      </c>
      <c r="B93" s="11" t="s">
        <v>6</v>
      </c>
      <c r="C93" t="s">
        <v>707</v>
      </c>
      <c r="D93" s="8">
        <v>6.7</v>
      </c>
    </row>
    <row r="94" spans="1:4" x14ac:dyDescent="0.2">
      <c r="A94" s="15">
        <v>45191</v>
      </c>
      <c r="B94" s="11" t="s">
        <v>4</v>
      </c>
      <c r="C94" t="s">
        <v>106</v>
      </c>
      <c r="D94" s="8">
        <v>13.5</v>
      </c>
    </row>
    <row r="95" spans="1:4" x14ac:dyDescent="0.2">
      <c r="A95" s="15">
        <v>45191</v>
      </c>
      <c r="B95" s="11" t="s">
        <v>7</v>
      </c>
      <c r="C95" t="s">
        <v>877</v>
      </c>
      <c r="D95" s="8">
        <v>51.56</v>
      </c>
    </row>
    <row r="96" spans="1:4" x14ac:dyDescent="0.2">
      <c r="A96" s="15">
        <v>45191</v>
      </c>
      <c r="B96" s="11" t="s">
        <v>5</v>
      </c>
      <c r="C96" t="s">
        <v>708</v>
      </c>
      <c r="D96" s="8">
        <v>6.7</v>
      </c>
    </row>
    <row r="97" spans="1:4" x14ac:dyDescent="0.2">
      <c r="A97" s="15">
        <v>45192</v>
      </c>
      <c r="B97" s="11" t="s">
        <v>4</v>
      </c>
      <c r="C97" t="s">
        <v>28</v>
      </c>
      <c r="D97" s="8">
        <v>0.65</v>
      </c>
    </row>
    <row r="98" spans="1:4" x14ac:dyDescent="0.2">
      <c r="A98" s="15">
        <v>45192</v>
      </c>
      <c r="B98" s="11" t="s">
        <v>6</v>
      </c>
      <c r="C98" t="s">
        <v>379</v>
      </c>
      <c r="D98" s="8">
        <v>4.47</v>
      </c>
    </row>
    <row r="99" spans="1:4" x14ac:dyDescent="0.2">
      <c r="A99" s="15">
        <v>45192</v>
      </c>
      <c r="B99" s="11" t="s">
        <v>6</v>
      </c>
      <c r="C99" t="s">
        <v>694</v>
      </c>
      <c r="D99" s="8">
        <v>4.38</v>
      </c>
    </row>
    <row r="100" spans="1:4" x14ac:dyDescent="0.2">
      <c r="A100" s="15">
        <v>45192</v>
      </c>
      <c r="B100" s="11" t="s">
        <v>6</v>
      </c>
      <c r="C100" t="s">
        <v>709</v>
      </c>
      <c r="D100" s="8">
        <v>0.95</v>
      </c>
    </row>
    <row r="101" spans="1:4" x14ac:dyDescent="0.2">
      <c r="A101" s="15">
        <v>45192</v>
      </c>
      <c r="B101" s="11" t="s">
        <v>6</v>
      </c>
      <c r="C101" t="s">
        <v>710</v>
      </c>
      <c r="D101" s="8">
        <v>1.25</v>
      </c>
    </row>
    <row r="102" spans="1:4" x14ac:dyDescent="0.2">
      <c r="A102" s="15">
        <v>45192</v>
      </c>
      <c r="B102" s="11" t="s">
        <v>6</v>
      </c>
      <c r="C102" t="s">
        <v>410</v>
      </c>
      <c r="D102" s="8">
        <v>5.58</v>
      </c>
    </row>
    <row r="103" spans="1:4" x14ac:dyDescent="0.2">
      <c r="A103" s="15">
        <v>45192</v>
      </c>
      <c r="B103" s="11" t="s">
        <v>6</v>
      </c>
      <c r="C103" t="s">
        <v>432</v>
      </c>
      <c r="D103" s="8">
        <v>9</v>
      </c>
    </row>
    <row r="104" spans="1:4" x14ac:dyDescent="0.2">
      <c r="A104" s="15">
        <v>45192</v>
      </c>
      <c r="B104" s="11" t="s">
        <v>4</v>
      </c>
      <c r="C104" t="s">
        <v>106</v>
      </c>
      <c r="D104" s="8">
        <v>13.5</v>
      </c>
    </row>
    <row r="105" spans="1:4" x14ac:dyDescent="0.2">
      <c r="A105" s="15">
        <v>45193</v>
      </c>
      <c r="B105" s="11" t="s">
        <v>6</v>
      </c>
      <c r="C105" t="s">
        <v>633</v>
      </c>
      <c r="D105" s="8">
        <v>2.0499999999999998</v>
      </c>
    </row>
    <row r="106" spans="1:4" x14ac:dyDescent="0.2">
      <c r="A106" s="15">
        <v>45193</v>
      </c>
      <c r="B106" s="11" t="s">
        <v>6</v>
      </c>
      <c r="C106" t="s">
        <v>50</v>
      </c>
      <c r="D106" s="8">
        <v>2.6</v>
      </c>
    </row>
    <row r="107" spans="1:4" x14ac:dyDescent="0.2">
      <c r="A107" s="15">
        <v>45193</v>
      </c>
      <c r="B107" s="11" t="s">
        <v>6</v>
      </c>
      <c r="C107" t="s">
        <v>112</v>
      </c>
      <c r="D107" s="8">
        <v>1.25</v>
      </c>
    </row>
    <row r="108" spans="1:4" x14ac:dyDescent="0.2">
      <c r="A108" s="15">
        <v>45193</v>
      </c>
      <c r="B108" s="11" t="s">
        <v>6</v>
      </c>
      <c r="C108" t="s">
        <v>17</v>
      </c>
      <c r="D108" s="8">
        <v>-2.5</v>
      </c>
    </row>
    <row r="109" spans="1:4" x14ac:dyDescent="0.2">
      <c r="A109" s="15">
        <v>45193</v>
      </c>
      <c r="B109" s="11" t="s">
        <v>4</v>
      </c>
      <c r="C109" t="s">
        <v>711</v>
      </c>
      <c r="D109" s="8">
        <v>9</v>
      </c>
    </row>
    <row r="110" spans="1:4" x14ac:dyDescent="0.2">
      <c r="A110" s="15">
        <v>45193</v>
      </c>
      <c r="B110" s="11" t="s">
        <v>13</v>
      </c>
      <c r="C110" t="s">
        <v>712</v>
      </c>
      <c r="D110" s="8">
        <v>21.5</v>
      </c>
    </row>
    <row r="111" spans="1:4" x14ac:dyDescent="0.2">
      <c r="A111" s="15">
        <v>45193</v>
      </c>
      <c r="B111" s="11" t="s">
        <v>6</v>
      </c>
      <c r="C111" t="s">
        <v>45</v>
      </c>
      <c r="D111" s="8">
        <v>1.3</v>
      </c>
    </row>
    <row r="112" spans="1:4" x14ac:dyDescent="0.2">
      <c r="A112" s="15">
        <v>45193</v>
      </c>
      <c r="B112" s="11" t="s">
        <v>5</v>
      </c>
      <c r="C112" t="s">
        <v>113</v>
      </c>
      <c r="D112" s="8">
        <v>13</v>
      </c>
    </row>
    <row r="113" spans="1:4" x14ac:dyDescent="0.2">
      <c r="A113" s="15">
        <v>45194</v>
      </c>
      <c r="B113" s="11" t="s">
        <v>6</v>
      </c>
      <c r="C113" t="s">
        <v>713</v>
      </c>
      <c r="D113" s="8">
        <v>1.75</v>
      </c>
    </row>
    <row r="114" spans="1:4" x14ac:dyDescent="0.2">
      <c r="A114" s="15">
        <v>45194</v>
      </c>
      <c r="B114" s="11" t="s">
        <v>6</v>
      </c>
      <c r="C114" t="s">
        <v>714</v>
      </c>
      <c r="D114" s="8">
        <v>1.1499999999999999</v>
      </c>
    </row>
    <row r="115" spans="1:4" x14ac:dyDescent="0.2">
      <c r="A115" s="15">
        <v>45194</v>
      </c>
      <c r="B115" s="11" t="s">
        <v>13</v>
      </c>
      <c r="C115" t="s">
        <v>715</v>
      </c>
      <c r="D115" s="8">
        <v>4</v>
      </c>
    </row>
    <row r="116" spans="1:4" x14ac:dyDescent="0.2">
      <c r="A116" s="15">
        <v>45195</v>
      </c>
      <c r="B116" s="11" t="s">
        <v>6</v>
      </c>
      <c r="C116" t="s">
        <v>163</v>
      </c>
      <c r="D116" s="8">
        <v>1.35</v>
      </c>
    </row>
    <row r="117" spans="1:4" x14ac:dyDescent="0.2">
      <c r="A117" s="15">
        <v>45195</v>
      </c>
      <c r="B117" s="11" t="s">
        <v>6</v>
      </c>
      <c r="C117" t="s">
        <v>716</v>
      </c>
      <c r="D117" s="8">
        <v>1.9</v>
      </c>
    </row>
    <row r="118" spans="1:4" x14ac:dyDescent="0.2">
      <c r="A118" s="15">
        <v>45195</v>
      </c>
      <c r="B118" s="11" t="s">
        <v>6</v>
      </c>
      <c r="C118" t="s">
        <v>52</v>
      </c>
      <c r="D118" s="8">
        <v>3.98</v>
      </c>
    </row>
    <row r="119" spans="1:4" x14ac:dyDescent="0.2">
      <c r="A119" s="15">
        <v>45196</v>
      </c>
      <c r="B119" s="11" t="s">
        <v>6</v>
      </c>
      <c r="C119" t="s">
        <v>717</v>
      </c>
      <c r="D119" s="8">
        <v>16.5</v>
      </c>
    </row>
    <row r="120" spans="1:4" x14ac:dyDescent="0.2">
      <c r="A120" s="15">
        <v>45196</v>
      </c>
      <c r="B120" s="11" t="s">
        <v>4</v>
      </c>
      <c r="C120" t="s">
        <v>655</v>
      </c>
      <c r="D120" s="8">
        <v>50</v>
      </c>
    </row>
    <row r="121" spans="1:4" x14ac:dyDescent="0.2">
      <c r="A121" s="15">
        <v>45196</v>
      </c>
      <c r="B121" s="11" t="s">
        <v>8</v>
      </c>
      <c r="C121" t="s">
        <v>718</v>
      </c>
      <c r="D121" s="8">
        <v>490</v>
      </c>
    </row>
    <row r="122" spans="1:4" x14ac:dyDescent="0.2">
      <c r="A122" s="15">
        <v>45196</v>
      </c>
      <c r="B122" s="11" t="s">
        <v>6</v>
      </c>
      <c r="C122" t="s">
        <v>719</v>
      </c>
      <c r="D122" s="8">
        <v>15.8</v>
      </c>
    </row>
    <row r="123" spans="1:4" x14ac:dyDescent="0.2">
      <c r="A123" s="15">
        <v>45197</v>
      </c>
      <c r="B123" s="11" t="s">
        <v>5</v>
      </c>
      <c r="C123" t="s">
        <v>720</v>
      </c>
      <c r="D123" s="8">
        <v>15</v>
      </c>
    </row>
    <row r="124" spans="1:4" x14ac:dyDescent="0.2">
      <c r="A124" s="15">
        <v>45197</v>
      </c>
      <c r="B124" s="11" t="s">
        <v>7</v>
      </c>
      <c r="C124" t="s">
        <v>166</v>
      </c>
      <c r="D124" s="8">
        <v>4.49</v>
      </c>
    </row>
    <row r="125" spans="1:4" x14ac:dyDescent="0.2">
      <c r="A125" s="15">
        <v>45197</v>
      </c>
      <c r="B125" s="11" t="s">
        <v>6</v>
      </c>
      <c r="C125" t="s">
        <v>721</v>
      </c>
      <c r="D125" s="8">
        <v>2.75</v>
      </c>
    </row>
    <row r="126" spans="1:4" x14ac:dyDescent="0.2">
      <c r="A126" s="15">
        <v>45198</v>
      </c>
      <c r="B126" s="11" t="s">
        <v>5</v>
      </c>
      <c r="C126" t="s">
        <v>722</v>
      </c>
      <c r="D126" s="8">
        <v>5.75</v>
      </c>
    </row>
    <row r="127" spans="1:4" x14ac:dyDescent="0.2">
      <c r="A127" s="15">
        <v>45198</v>
      </c>
      <c r="B127" s="11" t="s">
        <v>6</v>
      </c>
      <c r="C127" t="s">
        <v>20</v>
      </c>
      <c r="D127" s="8">
        <v>9.99</v>
      </c>
    </row>
    <row r="128" spans="1:4" x14ac:dyDescent="0.2">
      <c r="A128" s="15">
        <v>45199</v>
      </c>
      <c r="B128" s="11" t="s">
        <v>5</v>
      </c>
      <c r="C128" t="s">
        <v>723</v>
      </c>
      <c r="D128" s="8">
        <v>8.5</v>
      </c>
    </row>
    <row r="129" spans="1:4" x14ac:dyDescent="0.2">
      <c r="A129" s="15">
        <v>45199</v>
      </c>
      <c r="B129" s="11" t="s">
        <v>5</v>
      </c>
      <c r="C129" t="s">
        <v>65</v>
      </c>
      <c r="D129" s="8">
        <v>13.75</v>
      </c>
    </row>
    <row r="130" spans="1:4" x14ac:dyDescent="0.2">
      <c r="A130" s="15">
        <v>45199</v>
      </c>
      <c r="B130" s="11" t="s">
        <v>6</v>
      </c>
      <c r="C130" t="s">
        <v>114</v>
      </c>
      <c r="D130" s="8">
        <v>6.25</v>
      </c>
    </row>
    <row r="131" spans="1:4" x14ac:dyDescent="0.2">
      <c r="D131" s="7">
        <f>SUBTOTAL(109,September[Cost])</f>
        <v>2298.91</v>
      </c>
    </row>
  </sheetData>
  <conditionalFormatting sqref="D2:D130">
    <cfRule type="dataBar" priority="507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{7BFC230D-A1C0-AC4D-A5E4-31DAD251D9CD}</x14:id>
        </ext>
      </extLst>
    </cfRule>
  </conditionalFormatting>
  <pageMargins left="0.7" right="0.7" top="0.75" bottom="0.75" header="0.3" footer="0.3"/>
  <drawing r:id="rId2"/>
  <legacy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stopIfTrue="1" operator="equal" id="{CE8607CE-70D7-8C4B-8BE5-AB149ED69089}">
            <xm:f>Control!$G$3</xm:f>
            <x14:dxf>
              <font>
                <color theme="0"/>
              </font>
              <fill>
                <patternFill>
                  <fgColor auto="1"/>
                  <bgColor theme="0" tint="-0.499984740745262"/>
                </patternFill>
              </fill>
            </x14:dxf>
          </x14:cfRule>
          <x14:cfRule type="cellIs" priority="10" stopIfTrue="1" operator="equal" id="{3D4235FF-4716-3349-90F3-28AD29A0FB06}">
            <xm:f>Control!$G$6</xm:f>
            <x14:dxf>
              <font>
                <color theme="1"/>
              </font>
              <fill>
                <patternFill>
                  <fgColor auto="1"/>
                  <bgColor rgb="FFFD97FF"/>
                </patternFill>
              </fill>
            </x14:dxf>
          </x14:cfRule>
          <x14:cfRule type="cellIs" priority="11" stopIfTrue="1" operator="equal" id="{54DE0EBA-8414-C647-B033-5B38B6816689}">
            <xm:f>Control!$G$5</xm:f>
            <x14:dxf>
              <font>
                <color theme="1"/>
              </font>
              <fill>
                <patternFill>
                  <fgColor auto="1"/>
                  <bgColor rgb="FF00B050"/>
                </patternFill>
              </fill>
            </x14:dxf>
          </x14:cfRule>
          <x14:cfRule type="cellIs" priority="12" operator="equal" id="{CEAE2E2B-C0B4-D544-851A-F0E52EC24682}">
            <xm:f>Control!$G$4</xm:f>
            <x14:dxf>
              <font>
                <color theme="1"/>
              </font>
              <fill>
                <patternFill>
                  <fgColor auto="1"/>
                  <bgColor rgb="FFFF0000"/>
                </patternFill>
              </fill>
            </x14:dxf>
          </x14:cfRule>
          <x14:cfRule type="cellIs" priority="13" operator="equal" id="{294385FF-2066-1A45-89DE-FBC550BD33E8}">
            <xm:f>Control!$G$7</xm:f>
            <x14:dxf>
              <font>
                <color theme="1"/>
              </font>
              <fill>
                <patternFill>
                  <fgColor auto="1"/>
                  <bgColor theme="7" tint="0.39994506668294322"/>
                </patternFill>
              </fill>
            </x14:dxf>
          </x14:cfRule>
          <x14:cfRule type="cellIs" priority="14" operator="equal" id="{8D01A3CF-8B50-304C-8C93-97AE8EB03F4B}">
            <xm:f>Control!$G$2</xm:f>
            <x14:dxf>
              <font>
                <color theme="0"/>
              </font>
              <fill>
                <patternFill>
                  <fgColor auto="1"/>
                  <bgColor rgb="FF0070C0"/>
                </patternFill>
              </fill>
            </x14:dxf>
          </x14:cfRule>
          <x14:cfRule type="cellIs" priority="15" operator="equal" id="{B2214007-84C2-6B40-BF22-DD136393E797}">
            <xm:f>Control!$G$8</xm:f>
            <x14:dxf>
              <font>
                <color theme="0"/>
              </font>
              <fill>
                <patternFill>
                  <fgColor auto="1"/>
                  <bgColor theme="7" tint="-0.499984740745262"/>
                </patternFill>
              </fill>
            </x14:dxf>
          </x14:cfRule>
          <x14:cfRule type="cellIs" priority="16" operator="equal" id="{18E7C90C-2D6B-4542-AFE5-A0F62396227C}">
            <xm:f>Control!$G$9</xm:f>
            <x14:dxf>
              <font>
                <color theme="0"/>
              </font>
              <fill>
                <patternFill>
                  <fgColor auto="1"/>
                  <bgColor rgb="FF7030A0"/>
                </patternFill>
              </fill>
            </x14:dxf>
          </x14:cfRule>
          <xm:sqref>B2:B130</xm:sqref>
        </x14:conditionalFormatting>
        <x14:conditionalFormatting xmlns:xm="http://schemas.microsoft.com/office/excel/2006/main">
          <x14:cfRule type="dataBar" id="{7BFC230D-A1C0-AC4D-A5E4-31DAD251D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D2:D130</xm:sqref>
        </x14:conditionalFormatting>
        <x14:conditionalFormatting xmlns:xm="http://schemas.microsoft.com/office/excel/2006/main">
          <x14:cfRule type="cellIs" priority="1" stopIfTrue="1" operator="equal" id="{D8534204-7CB8-694F-83D9-FD2B06D8DC2A}">
            <xm:f>Control!$G$3</xm:f>
            <x14:dxf>
              <font>
                <color theme="0"/>
              </font>
              <fill>
                <patternFill>
                  <fgColor auto="1"/>
                  <bgColor theme="0" tint="-0.499984740745262"/>
                </patternFill>
              </fill>
            </x14:dxf>
          </x14:cfRule>
          <x14:cfRule type="cellIs" priority="2" operator="equal" id="{4063F875-9F73-0146-AD84-7C64B51777BB}">
            <xm:f>Control!$G$9</xm:f>
            <x14:dxf>
              <font>
                <color theme="0"/>
              </font>
              <fill>
                <patternFill>
                  <fgColor auto="1"/>
                  <bgColor rgb="FF7030A0"/>
                </patternFill>
              </fill>
            </x14:dxf>
          </x14:cfRule>
          <x14:cfRule type="cellIs" priority="3" operator="equal" id="{6AE25EC8-5633-874C-AAF3-2ABE48DFB9FD}">
            <xm:f>Control!$G$8</xm:f>
            <x14:dxf>
              <font>
                <color theme="0"/>
              </font>
              <fill>
                <patternFill>
                  <fgColor auto="1"/>
                  <bgColor theme="7" tint="-0.499984740745262"/>
                </patternFill>
              </fill>
            </x14:dxf>
          </x14:cfRule>
          <x14:cfRule type="cellIs" priority="4" operator="equal" id="{88BBE2D9-ACC5-A84B-8D59-790F14D24F2A}">
            <xm:f>Control!$G$2</xm:f>
            <x14:dxf>
              <font>
                <color theme="0"/>
              </font>
              <fill>
                <patternFill>
                  <fgColor auto="1"/>
                  <bgColor rgb="FF0070C0"/>
                </patternFill>
              </fill>
            </x14:dxf>
          </x14:cfRule>
          <x14:cfRule type="cellIs" priority="5" operator="equal" id="{A3E950FD-7F27-F34B-AB97-90184699A8F4}">
            <xm:f>Control!$G$7</xm:f>
            <x14:dxf>
              <font>
                <color theme="1"/>
              </font>
              <fill>
                <patternFill>
                  <fgColor auto="1"/>
                  <bgColor theme="7" tint="0.39994506668294322"/>
                </patternFill>
              </fill>
            </x14:dxf>
          </x14:cfRule>
          <x14:cfRule type="cellIs" priority="6" operator="equal" id="{4B0C8677-BEB5-744C-B54E-A650007167EA}">
            <xm:f>Control!$G$4</xm:f>
            <x14:dxf>
              <font>
                <color theme="1"/>
              </font>
              <fill>
                <patternFill>
                  <fgColor auto="1"/>
                  <bgColor rgb="FFFF0000"/>
                </patternFill>
              </fill>
            </x14:dxf>
          </x14:cfRule>
          <x14:cfRule type="cellIs" priority="7" operator="equal" id="{B6AF5423-0F24-6547-8B21-D80A6419F507}">
            <xm:f>Control!$G$5</xm:f>
            <x14:dxf>
              <font>
                <color theme="1"/>
              </font>
              <fill>
                <patternFill>
                  <fgColor auto="1"/>
                  <bgColor rgb="FF00B050"/>
                </patternFill>
              </fill>
            </x14:dxf>
          </x14:cfRule>
          <x14:cfRule type="cellIs" priority="8" operator="equal" id="{2CDF9017-9B2E-B24C-955C-8C9C6CDFFA19}">
            <xm:f>Control!$G$6</xm:f>
            <x14:dxf>
              <font>
                <color theme="1"/>
              </font>
              <fill>
                <patternFill>
                  <fgColor auto="1"/>
                  <bgColor rgb="FFFD97FF"/>
                </patternFill>
              </fill>
            </x14:dxf>
          </x14:cfRule>
          <xm:sqref>F4:F15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2677EA-18DA-884D-AF65-5FC3255AEFE0}">
          <x14:formula1>
            <xm:f>Control!$G$2:$G$9</xm:f>
          </x14:formula1>
          <xm:sqref>B2:B130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Control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Guzmán Subiría</dc:creator>
  <cp:lastModifiedBy>Mateo Guzmán Subiría</cp:lastModifiedBy>
  <dcterms:created xsi:type="dcterms:W3CDTF">2021-01-06T18:13:06Z</dcterms:created>
  <dcterms:modified xsi:type="dcterms:W3CDTF">2024-12-11T03:51:53Z</dcterms:modified>
</cp:coreProperties>
</file>