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2257386-633F-4D88-9F51-8855BB319B9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1ère année" sheetId="2" r:id="rId1"/>
    <sheet name="2ème année" sheetId="1" r:id="rId2"/>
    <sheet name="3ème année" sheetId="3" r:id="rId3"/>
    <sheet name="4ème anné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4" l="1"/>
  <c r="D23" i="4"/>
  <c r="C23" i="4"/>
  <c r="W13" i="4"/>
  <c r="V13" i="4"/>
  <c r="U13" i="4"/>
  <c r="W12" i="4"/>
  <c r="V12" i="4"/>
  <c r="U12" i="4"/>
  <c r="W11" i="4"/>
  <c r="V11" i="4"/>
  <c r="U11" i="4"/>
  <c r="W10" i="4"/>
  <c r="V10" i="4"/>
  <c r="S3" i="4" s="1"/>
  <c r="U3" i="4" s="1"/>
  <c r="U10" i="4"/>
  <c r="W8" i="4"/>
  <c r="V8" i="4"/>
  <c r="U8" i="4"/>
  <c r="W7" i="4"/>
  <c r="V7" i="4"/>
  <c r="U7" i="4"/>
  <c r="W6" i="4"/>
  <c r="V6" i="4"/>
  <c r="U6" i="4"/>
  <c r="W5" i="4"/>
  <c r="V5" i="4"/>
  <c r="U5" i="4"/>
  <c r="Q3" i="4" a="1"/>
  <c r="Q3" i="4" s="1"/>
  <c r="O3" i="4"/>
  <c r="M3" i="4"/>
  <c r="S3" i="3"/>
  <c r="U3" i="3" s="1"/>
  <c r="M3" i="3"/>
  <c r="O3" i="3"/>
  <c r="Q3" i="3" a="1"/>
  <c r="Q3" i="3" s="1"/>
  <c r="E23" i="3"/>
  <c r="D23" i="3"/>
  <c r="C23" i="3"/>
  <c r="W13" i="3"/>
  <c r="V13" i="3"/>
  <c r="U13" i="3"/>
  <c r="W12" i="3"/>
  <c r="V12" i="3"/>
  <c r="U12" i="3"/>
  <c r="W11" i="3"/>
  <c r="V11" i="3"/>
  <c r="U11" i="3"/>
  <c r="W10" i="3"/>
  <c r="V10" i="3"/>
  <c r="U10" i="3"/>
  <c r="W8" i="3"/>
  <c r="V8" i="3"/>
  <c r="U8" i="3"/>
  <c r="W7" i="3"/>
  <c r="V7" i="3"/>
  <c r="U7" i="3"/>
  <c r="W6" i="3"/>
  <c r="V6" i="3"/>
  <c r="U6" i="3"/>
  <c r="W5" i="3"/>
  <c r="V5" i="3"/>
  <c r="U5" i="3"/>
  <c r="W23" i="2"/>
  <c r="V23" i="2"/>
  <c r="U23" i="2"/>
  <c r="E23" i="2"/>
  <c r="D23" i="2"/>
  <c r="C23" i="2"/>
  <c r="W22" i="2"/>
  <c r="V22" i="2"/>
  <c r="U22" i="2"/>
  <c r="W21" i="2"/>
  <c r="V21" i="2"/>
  <c r="U21" i="2"/>
  <c r="W20" i="2"/>
  <c r="V20" i="2"/>
  <c r="U20" i="2"/>
  <c r="W18" i="2"/>
  <c r="V18" i="2"/>
  <c r="U18" i="2"/>
  <c r="W17" i="2"/>
  <c r="V17" i="2"/>
  <c r="U17" i="2"/>
  <c r="W16" i="2"/>
  <c r="V16" i="2"/>
  <c r="U16" i="2"/>
  <c r="W15" i="2"/>
  <c r="V15" i="2"/>
  <c r="U15" i="2"/>
  <c r="W13" i="2"/>
  <c r="V13" i="2"/>
  <c r="U13" i="2"/>
  <c r="W12" i="2"/>
  <c r="V12" i="2"/>
  <c r="U12" i="2"/>
  <c r="W11" i="2"/>
  <c r="V11" i="2"/>
  <c r="U11" i="2"/>
  <c r="W10" i="2"/>
  <c r="V10" i="2"/>
  <c r="U10" i="2"/>
  <c r="W8" i="2"/>
  <c r="V8" i="2"/>
  <c r="U8" i="2"/>
  <c r="W7" i="2"/>
  <c r="V7" i="2"/>
  <c r="U7" i="2"/>
  <c r="W6" i="2"/>
  <c r="V6" i="2"/>
  <c r="U6" i="2"/>
  <c r="W5" i="2"/>
  <c r="V5" i="2"/>
  <c r="S3" i="2" s="1"/>
  <c r="U5" i="2"/>
  <c r="Q3" i="2" a="1"/>
  <c r="Q3" i="2" s="1"/>
  <c r="O3" i="2"/>
  <c r="U3" i="2" s="1"/>
  <c r="M3" i="2"/>
  <c r="W23" i="1"/>
  <c r="V23" i="1"/>
  <c r="W22" i="1"/>
  <c r="V22" i="1"/>
  <c r="W21" i="1"/>
  <c r="V21" i="1"/>
  <c r="W20" i="1"/>
  <c r="V20" i="1"/>
  <c r="W18" i="1"/>
  <c r="V18" i="1"/>
  <c r="W17" i="1"/>
  <c r="V17" i="1"/>
  <c r="W16" i="1"/>
  <c r="V16" i="1"/>
  <c r="W15" i="1"/>
  <c r="V15" i="1"/>
  <c r="W10" i="1"/>
  <c r="W11" i="1"/>
  <c r="W12" i="1"/>
  <c r="W13" i="1"/>
  <c r="V13" i="1"/>
  <c r="V12" i="1"/>
  <c r="V11" i="1"/>
  <c r="V10" i="1"/>
  <c r="V8" i="1"/>
  <c r="W8" i="1"/>
  <c r="V6" i="1"/>
  <c r="V7" i="1"/>
  <c r="W7" i="1"/>
  <c r="W6" i="1"/>
  <c r="W5" i="1"/>
  <c r="V5" i="1"/>
  <c r="U5" i="1"/>
  <c r="U10" i="1"/>
  <c r="S3" i="1" l="1"/>
  <c r="E23" i="1" l="1"/>
  <c r="D23" i="1"/>
  <c r="C23" i="1"/>
  <c r="U23" i="1"/>
  <c r="U22" i="1"/>
  <c r="U21" i="1"/>
  <c r="U20" i="1"/>
  <c r="U18" i="1"/>
  <c r="U17" i="1"/>
  <c r="U16" i="1"/>
  <c r="U15" i="1"/>
  <c r="U13" i="1"/>
  <c r="U12" i="1"/>
  <c r="U11" i="1"/>
  <c r="U8" i="1"/>
  <c r="U7" i="1"/>
  <c r="U6" i="1"/>
  <c r="Q3" i="1" a="1"/>
  <c r="Q3" i="1" s="1"/>
  <c r="O3" i="1" l="1"/>
  <c r="M3" i="1"/>
  <c r="U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<sst xmlns="http://schemas.openxmlformats.org/spreadsheetml/2006/main" count="628" uniqueCount="44">
  <si>
    <t>ECG</t>
  </si>
  <si>
    <t>ANG</t>
  </si>
  <si>
    <t>MAT</t>
  </si>
  <si>
    <t>-</t>
  </si>
  <si>
    <t>NOTES THÉORIQUES</t>
  </si>
  <si>
    <t>NOTES DE PROJET</t>
  </si>
  <si>
    <t>NOM</t>
  </si>
  <si>
    <t>NOTE</t>
  </si>
  <si>
    <t>DURÉE</t>
  </si>
  <si>
    <t>P_EXEMPLE</t>
  </si>
  <si>
    <t>LA</t>
  </si>
  <si>
    <t>1er trimestre</t>
  </si>
  <si>
    <t>2ème trimestre</t>
  </si>
  <si>
    <t>3ème trimestre</t>
  </si>
  <si>
    <t>4ème trimestre</t>
  </si>
  <si>
    <t>%</t>
  </si>
  <si>
    <t>PROJETS</t>
  </si>
  <si>
    <t>MODULES</t>
  </si>
  <si>
    <t>GÉNÉRALE</t>
  </si>
  <si>
    <t>MATH &amp; ANG</t>
  </si>
  <si>
    <t>RÉCAP</t>
  </si>
  <si>
    <t>A</t>
  </si>
  <si>
    <t>NA</t>
  </si>
  <si>
    <t>PA</t>
  </si>
  <si>
    <r>
      <t xml:space="preserve">Gestionnaire de notes &amp; projets - </t>
    </r>
    <r>
      <rPr>
        <b/>
        <sz val="16"/>
        <color rgb="FF0000AC"/>
        <rFont val="ETML"/>
        <family val="2"/>
      </rPr>
      <t>ETML</t>
    </r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</si>
  <si>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</si>
  <si>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</si>
  <si>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</si>
  <si>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</si>
  <si>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</si>
  <si>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</si>
  <si>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</si>
  <si>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</si>
  <si>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</si>
  <si>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</si>
  <si>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</si>
  <si>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</si>
  <si>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</si>
  <si>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</si>
  <si>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</si>
  <si>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NO. ARR.</t>
  </si>
  <si>
    <t>ARR.</t>
  </si>
  <si>
    <t>by Mateja Velickovic - 04.2024 - ETML, Vennes</t>
  </si>
  <si>
    <t>I016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</si>
</sst>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rgb="FF0000AC"/>
      <name val="Calibri"/>
      <family val="2"/>
      <scheme val="minor"/>
    </font>
    <font>
      <b/>
      <sz val="16"/>
      <color rgb="FF0000AC"/>
      <name val="ETML"/>
      <family val="2"/>
    </font>
    <font>
      <b/>
      <sz val="12"/>
      <color theme="0"/>
      <name val="Calibri"/>
      <family val="2"/>
      <scheme val="minor"/>
    </font>
    <font>
      <b/>
      <sz val="16"/>
      <color rgb="FF0000AC"/>
      <name val="Calibri"/>
      <family val="2"/>
      <scheme val="minor"/>
    </font>
    <font>
      <b/>
      <sz val="12"/>
      <color rgb="FF0000AC"/>
      <name val="Calibri"/>
      <family val="2"/>
      <scheme val="minor"/>
    </font>
    <font>
      <b/>
      <sz val="14"/>
      <color rgb="FF0000AC"/>
      <name val="Calibri"/>
      <family val="2"/>
      <scheme val="minor"/>
    </font>
    <font>
      <i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A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2" fontId="2" fillId="2" borderId="0" xfId="0" applyNumberFormat="1" applyFont="1" applyFill="1" applyAlignment="1">
      <alignment horizontal="center" vertical="center"/>
    </xf>
    <xf numFmtId="2" fontId="10" fillId="3" borderId="1" xfId="0" applyNumberFormat="1" applyFont="1" applyFill="1" applyBorder="1" applyAlignment="1" applyProtection="1">
      <alignment horizontal="center" vertical="center"/>
      <protection locked="0"/>
    </xf>
    <xf numFmtId="2" fontId="2" fillId="2" borderId="0" xfId="0" applyNumberFormat="1" applyFont="1" applyFill="1" applyBorder="1" applyAlignment="1" applyProtection="1">
      <alignment horizontal="center" vertical="center"/>
      <protection locked="0"/>
    </xf>
    <xf numFmtId="2" fontId="2" fillId="2" borderId="4" xfId="0" applyNumberFormat="1" applyFont="1" applyFill="1" applyBorder="1" applyAlignment="1" applyProtection="1">
      <alignment horizontal="center" vertical="center"/>
      <protection locked="0"/>
    </xf>
    <xf numFmtId="2" fontId="2" fillId="2" borderId="5" xfId="0" applyNumberFormat="1" applyFont="1" applyFill="1" applyBorder="1" applyAlignment="1" applyProtection="1">
      <alignment horizontal="center" vertical="center"/>
      <protection locked="0"/>
    </xf>
    <xf numFmtId="9" fontId="2" fillId="2" borderId="5" xfId="1" applyFont="1" applyFill="1" applyBorder="1" applyAlignment="1" applyProtection="1">
      <alignment horizontal="center" vertical="center"/>
      <protection locked="0"/>
    </xf>
    <xf numFmtId="9" fontId="2" fillId="2" borderId="0" xfId="1" applyFont="1" applyFill="1" applyBorder="1" applyAlignment="1" applyProtection="1">
      <alignment horizontal="center" vertical="center"/>
      <protection locked="0"/>
    </xf>
    <xf numFmtId="2" fontId="2" fillId="2" borderId="6" xfId="0" applyNumberFormat="1" applyFont="1" applyFill="1" applyBorder="1" applyAlignment="1" applyProtection="1">
      <alignment horizontal="center" vertical="center"/>
      <protection locked="0"/>
    </xf>
    <xf numFmtId="9" fontId="2" fillId="2" borderId="8" xfId="1" applyFont="1" applyFill="1" applyBorder="1" applyAlignment="1" applyProtection="1">
      <alignment horizontal="center" vertical="center"/>
      <protection locked="0"/>
    </xf>
    <xf numFmtId="9" fontId="2" fillId="2" borderId="7" xfId="1" applyFont="1" applyFill="1" applyBorder="1" applyAlignment="1" applyProtection="1">
      <alignment horizontal="center" vertical="center"/>
      <protection locked="0"/>
    </xf>
    <xf numFmtId="2" fontId="10" fillId="3" borderId="15" xfId="0" applyNumberFormat="1" applyFont="1" applyFill="1" applyBorder="1" applyAlignment="1" applyProtection="1">
      <alignment horizontal="center" vertical="center"/>
      <protection locked="0"/>
    </xf>
    <xf numFmtId="2" fontId="2" fillId="2" borderId="7" xfId="0" applyNumberFormat="1" applyFont="1" applyFill="1" applyBorder="1" applyAlignment="1" applyProtection="1">
      <alignment horizontal="center" vertical="center"/>
      <protection locked="0"/>
    </xf>
    <xf numFmtId="2" fontId="2" fillId="2" borderId="8" xfId="0" applyNumberFormat="1" applyFont="1" applyFill="1" applyBorder="1" applyAlignment="1" applyProtection="1">
      <alignment horizontal="center" vertical="center"/>
      <protection locked="0"/>
    </xf>
    <xf numFmtId="2" fontId="2" fillId="2" borderId="0" xfId="0" applyNumberFormat="1" applyFont="1" applyFill="1" applyAlignment="1" applyProtection="1">
      <alignment horizontal="center" vertical="center"/>
    </xf>
    <xf numFmtId="2" fontId="11" fillId="2" borderId="0" xfId="0" applyNumberFormat="1" applyFont="1" applyFill="1" applyAlignment="1" applyProtection="1">
      <alignment horizontal="center"/>
    </xf>
    <xf numFmtId="2" fontId="2" fillId="2" borderId="0" xfId="0" applyNumberFormat="1" applyFont="1" applyFill="1" applyBorder="1" applyAlignment="1" applyProtection="1">
      <alignment horizontal="center" vertical="center"/>
    </xf>
    <xf numFmtId="2" fontId="8" fillId="3" borderId="1" xfId="0" applyNumberFormat="1" applyFont="1" applyFill="1" applyBorder="1" applyAlignment="1" applyProtection="1">
      <alignment horizontal="center" vertical="center"/>
    </xf>
    <xf numFmtId="2" fontId="8" fillId="3" borderId="2" xfId="0" applyNumberFormat="1" applyFont="1" applyFill="1" applyBorder="1" applyAlignment="1" applyProtection="1">
      <alignment horizontal="center" vertical="center"/>
    </xf>
    <xf numFmtId="2" fontId="8" fillId="3" borderId="3" xfId="0" applyNumberFormat="1" applyFont="1" applyFill="1" applyBorder="1" applyAlignment="1" applyProtection="1">
      <alignment horizontal="center" vertical="center"/>
    </xf>
    <xf numFmtId="2" fontId="8" fillId="3" borderId="12" xfId="0" applyNumberFormat="1" applyFont="1" applyFill="1" applyBorder="1" applyAlignment="1" applyProtection="1">
      <alignment horizontal="center" vertical="center"/>
    </xf>
    <xf numFmtId="2" fontId="8" fillId="3" borderId="13" xfId="0" applyNumberFormat="1" applyFont="1" applyFill="1" applyBorder="1" applyAlignment="1" applyProtection="1">
      <alignment horizontal="center" vertical="center"/>
    </xf>
    <xf numFmtId="2" fontId="8" fillId="3" borderId="14" xfId="0" applyNumberFormat="1" applyFont="1" applyFill="1" applyBorder="1" applyAlignment="1" applyProtection="1">
      <alignment horizontal="center" vertical="center"/>
    </xf>
    <xf numFmtId="2" fontId="7" fillId="2" borderId="12" xfId="0" applyNumberFormat="1" applyFont="1" applyFill="1" applyBorder="1" applyAlignment="1" applyProtection="1">
      <alignment horizontal="center" vertical="center"/>
    </xf>
    <xf numFmtId="2" fontId="7" fillId="2" borderId="13" xfId="0" applyNumberFormat="1" applyFont="1" applyFill="1" applyBorder="1" applyAlignment="1" applyProtection="1">
      <alignment horizontal="center" vertical="center"/>
    </xf>
    <xf numFmtId="2" fontId="7" fillId="2" borderId="14" xfId="0" applyNumberFormat="1" applyFont="1" applyFill="1" applyBorder="1" applyAlignment="1" applyProtection="1">
      <alignment horizontal="center" vertical="center"/>
    </xf>
    <xf numFmtId="2" fontId="9" fillId="3" borderId="1" xfId="0" applyNumberFormat="1" applyFont="1" applyFill="1" applyBorder="1" applyAlignment="1" applyProtection="1">
      <alignment horizontal="center" vertical="center"/>
    </xf>
    <xf numFmtId="2" fontId="7" fillId="3" borderId="1" xfId="0" applyNumberFormat="1" applyFont="1" applyFill="1" applyBorder="1" applyAlignment="1" applyProtection="1">
      <alignment horizontal="center" vertical="center"/>
    </xf>
    <xf numFmtId="2" fontId="7" fillId="3" borderId="3" xfId="0" applyNumberFormat="1" applyFont="1" applyFill="1" applyBorder="1" applyAlignment="1" applyProtection="1">
      <alignment horizontal="center" vertical="center"/>
    </xf>
    <xf numFmtId="2" fontId="9" fillId="3" borderId="4" xfId="0" applyNumberFormat="1" applyFont="1" applyFill="1" applyBorder="1" applyAlignment="1" applyProtection="1">
      <alignment horizontal="center" vertical="center"/>
    </xf>
    <xf numFmtId="2" fontId="7" fillId="3" borderId="4" xfId="0" applyNumberFormat="1" applyFont="1" applyFill="1" applyBorder="1" applyAlignment="1" applyProtection="1">
      <alignment horizontal="center" vertical="center"/>
    </xf>
    <xf numFmtId="2" fontId="7" fillId="3" borderId="5" xfId="0" applyNumberFormat="1" applyFont="1" applyFill="1" applyBorder="1" applyAlignment="1" applyProtection="1">
      <alignment horizontal="center" vertical="center"/>
    </xf>
    <xf numFmtId="2" fontId="9" fillId="3" borderId="6" xfId="0" applyNumberFormat="1" applyFont="1" applyFill="1" applyBorder="1" applyAlignment="1" applyProtection="1">
      <alignment horizontal="center" vertical="center"/>
    </xf>
    <xf numFmtId="2" fontId="7" fillId="3" borderId="6" xfId="0" applyNumberFormat="1" applyFont="1" applyFill="1" applyBorder="1" applyAlignment="1" applyProtection="1">
      <alignment horizontal="center" vertical="center"/>
    </xf>
    <xf numFmtId="2" fontId="7" fillId="3" borderId="8" xfId="0" applyNumberFormat="1" applyFont="1" applyFill="1" applyBorder="1" applyAlignment="1" applyProtection="1">
      <alignment horizontal="center" vertical="center"/>
    </xf>
    <xf numFmtId="2" fontId="8" fillId="3" borderId="2" xfId="0" applyNumberFormat="1" applyFont="1" applyFill="1" applyBorder="1" applyAlignment="1" applyProtection="1">
      <alignment horizontal="center" vertical="center"/>
    </xf>
    <xf numFmtId="2" fontId="8" fillId="3" borderId="3" xfId="0" applyNumberFormat="1" applyFont="1" applyFill="1" applyBorder="1" applyAlignment="1" applyProtection="1">
      <alignment horizontal="center" vertical="center"/>
    </xf>
    <xf numFmtId="2" fontId="11" fillId="2" borderId="7" xfId="0" applyNumberFormat="1" applyFont="1" applyFill="1" applyBorder="1" applyAlignment="1" applyProtection="1">
      <alignment horizontal="left" vertical="center"/>
    </xf>
    <xf numFmtId="2" fontId="5" fillId="3" borderId="1" xfId="0" applyNumberFormat="1" applyFont="1" applyFill="1" applyBorder="1" applyAlignment="1" applyProtection="1">
      <alignment horizontal="center" vertical="center"/>
    </xf>
    <xf numFmtId="2" fontId="5" fillId="3" borderId="2" xfId="0" applyNumberFormat="1" applyFont="1" applyFill="1" applyBorder="1" applyAlignment="1" applyProtection="1">
      <alignment horizontal="center" vertical="center"/>
    </xf>
    <xf numFmtId="2" fontId="5" fillId="3" borderId="3" xfId="0" applyNumberFormat="1" applyFont="1" applyFill="1" applyBorder="1" applyAlignment="1" applyProtection="1">
      <alignment horizontal="center" vertical="center"/>
    </xf>
    <xf numFmtId="2" fontId="5" fillId="3" borderId="6" xfId="0" applyNumberFormat="1" applyFont="1" applyFill="1" applyBorder="1" applyAlignment="1" applyProtection="1">
      <alignment horizontal="center" vertical="center"/>
    </xf>
    <xf numFmtId="2" fontId="5" fillId="3" borderId="7" xfId="0" applyNumberFormat="1" applyFont="1" applyFill="1" applyBorder="1" applyAlignment="1" applyProtection="1">
      <alignment horizontal="center" vertical="center"/>
    </xf>
    <xf numFmtId="2" fontId="5" fillId="3" borderId="8" xfId="0" applyNumberFormat="1" applyFont="1" applyFill="1" applyBorder="1" applyAlignment="1" applyProtection="1">
      <alignment horizontal="center" vertical="center"/>
    </xf>
    <xf numFmtId="2" fontId="7" fillId="2" borderId="9" xfId="0" applyNumberFormat="1" applyFont="1" applyFill="1" applyBorder="1" applyAlignment="1" applyProtection="1">
      <alignment horizontal="center" vertical="center" textRotation="90"/>
    </xf>
    <xf numFmtId="2" fontId="7" fillId="2" borderId="11" xfId="0" applyNumberFormat="1" applyFont="1" applyFill="1" applyBorder="1" applyAlignment="1" applyProtection="1">
      <alignment horizontal="center" vertical="center" textRotation="90"/>
    </xf>
    <xf numFmtId="2" fontId="8" fillId="3" borderId="12" xfId="0" applyNumberFormat="1" applyFont="1" applyFill="1" applyBorder="1" applyAlignment="1" applyProtection="1">
      <alignment horizontal="center" vertical="center"/>
    </xf>
    <xf numFmtId="2" fontId="8" fillId="3" borderId="14" xfId="0" applyNumberFormat="1" applyFont="1" applyFill="1" applyBorder="1" applyAlignment="1" applyProtection="1">
      <alignment horizontal="center" vertical="center"/>
    </xf>
    <xf numFmtId="2" fontId="3" fillId="2" borderId="9" xfId="0" applyNumberFormat="1" applyFont="1" applyFill="1" applyBorder="1" applyAlignment="1" applyProtection="1">
      <alignment horizontal="center" vertical="center" textRotation="90"/>
    </xf>
    <xf numFmtId="2" fontId="3" fillId="2" borderId="10" xfId="0" applyNumberFormat="1" applyFont="1" applyFill="1" applyBorder="1" applyAlignment="1" applyProtection="1">
      <alignment horizontal="center" vertical="center" textRotation="90"/>
    </xf>
    <xf numFmtId="2" fontId="3" fillId="2" borderId="11" xfId="0" applyNumberFormat="1" applyFont="1" applyFill="1" applyBorder="1" applyAlignment="1" applyProtection="1">
      <alignment horizontal="center" vertical="center" textRotation="90"/>
    </xf>
    <xf numFmtId="2" fontId="8" fillId="3" borderId="1" xfId="0" applyNumberFormat="1" applyFont="1" applyFill="1" applyBorder="1" applyAlignment="1" applyProtection="1">
      <alignment horizontal="center" vertical="center"/>
    </xf>
    <xf numFmtId="2" fontId="8" fillId="3" borderId="2" xfId="0" applyNumberFormat="1" applyFont="1" applyFill="1" applyBorder="1" applyAlignment="1" applyProtection="1">
      <alignment horizontal="center" vertical="center"/>
    </xf>
    <xf numFmtId="2" fontId="8" fillId="3" borderId="3" xfId="0" applyNumberFormat="1" applyFont="1" applyFill="1" applyBorder="1" applyAlignment="1" applyProtection="1">
      <alignment horizontal="center" vertical="center"/>
    </xf>
    <xf numFmtId="2" fontId="2" fillId="2" borderId="12" xfId="0" applyNumberFormat="1" applyFont="1" applyFill="1" applyBorder="1" applyAlignment="1" applyProtection="1">
      <alignment horizontal="center" vertical="center"/>
    </xf>
    <xf numFmtId="2" fontId="2" fillId="2" borderId="14" xfId="0" applyNumberFormat="1" applyFont="1" applyFill="1" applyBorder="1" applyAlignment="1" applyProtection="1">
      <alignment horizontal="center" vertical="center"/>
    </xf>
    <xf numFmtId="2" fontId="2" fillId="2" borderId="13" xfId="0" applyNumberFormat="1" applyFont="1" applyFill="1" applyBorder="1" applyAlignment="1" applyProtection="1">
      <alignment horizontal="center" vertical="center"/>
    </xf>
    <xf numFmtId="2" fontId="4" fillId="2" borderId="1" xfId="0" applyNumberFormat="1" applyFont="1" applyFill="1" applyBorder="1" applyAlignment="1" applyProtection="1">
      <alignment horizontal="center" vertical="center" textRotation="90"/>
    </xf>
    <xf numFmtId="2" fontId="4" fillId="2" borderId="4" xfId="0" applyNumberFormat="1" applyFont="1" applyFill="1" applyBorder="1" applyAlignment="1" applyProtection="1">
      <alignment horizontal="center" vertical="center" textRotation="90"/>
    </xf>
    <xf numFmtId="2" fontId="4" fillId="2" borderId="6" xfId="0" applyNumberFormat="1" applyFont="1" applyFill="1" applyBorder="1" applyAlignment="1" applyProtection="1">
      <alignment horizontal="center" vertical="center" textRotation="90"/>
    </xf>
  </cellXfs>
  <cellStyles count="2">
    <cellStyle name="Normal" xfId="0" builtinId="0"/>
    <cellStyle name="Pourcentage" xfId="1" builtinId="5"/>
  </cellStyles>
  <dxfs count="156"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000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58F2-7B94-4B16-858B-45F92CCB63C8}">
  <dimension ref="A1:AD26"/>
  <sheetViews>
    <sheetView zoomScaleNormal="100" workbookViewId="0">
      <selection activeCell="O8" sqref="O8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1:30" ht="24" customHeight="1" thickBot="1" x14ac:dyDescent="0.3">
      <c r="A1" s="14"/>
      <c r="B1" s="37" t="s">
        <v>42</v>
      </c>
      <c r="C1" s="37"/>
      <c r="D1" s="37"/>
      <c r="E1" s="37"/>
      <c r="F1" s="37"/>
      <c r="G1" s="37"/>
      <c r="H1" s="37"/>
      <c r="I1" s="37"/>
      <c r="J1" s="37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24" customHeight="1" thickBot="1" x14ac:dyDescent="0.3">
      <c r="A2" s="14"/>
      <c r="B2" s="38" t="s">
        <v>24</v>
      </c>
      <c r="C2" s="39"/>
      <c r="D2" s="39"/>
      <c r="E2" s="39"/>
      <c r="F2" s="39"/>
      <c r="G2" s="39"/>
      <c r="H2" s="39"/>
      <c r="I2" s="39"/>
      <c r="J2" s="40"/>
      <c r="K2" s="14"/>
      <c r="L2" s="44" t="s">
        <v>20</v>
      </c>
      <c r="M2" s="46" t="s">
        <v>19</v>
      </c>
      <c r="N2" s="47"/>
      <c r="O2" s="46" t="s">
        <v>0</v>
      </c>
      <c r="P2" s="47"/>
      <c r="Q2" s="46" t="s">
        <v>16</v>
      </c>
      <c r="R2" s="47"/>
      <c r="S2" s="46" t="s">
        <v>17</v>
      </c>
      <c r="T2" s="47"/>
      <c r="U2" s="51" t="s">
        <v>18</v>
      </c>
      <c r="V2" s="52"/>
      <c r="W2" s="53"/>
      <c r="X2" s="14"/>
      <c r="Y2" s="14"/>
      <c r="Z2" s="14"/>
      <c r="AA2" s="14"/>
      <c r="AB2" s="14"/>
      <c r="AC2" s="14"/>
      <c r="AD2" s="14"/>
    </row>
    <row r="3" spans="1:30" ht="24" customHeight="1" thickBot="1" x14ac:dyDescent="0.3">
      <c r="A3" s="14"/>
      <c r="B3" s="41"/>
      <c r="C3" s="42"/>
      <c r="D3" s="42"/>
      <c r="E3" s="42"/>
      <c r="F3" s="42"/>
      <c r="G3" s="42"/>
      <c r="H3" s="42"/>
      <c r="I3" s="42"/>
      <c r="J3" s="43"/>
      <c r="K3" s="14"/>
      <c r="L3" s="45"/>
      <c r="M3" s="54">
        <f>IFERROR(AVERAGE(D6:E23),"DONNÉES INVALDES")</f>
        <v>3</v>
      </c>
      <c r="N3" s="55"/>
      <c r="O3" s="54">
        <f>IFERROR(AVERAGE(C6:C23),"NO DATA")</f>
        <v>6</v>
      </c>
      <c r="P3" s="55"/>
      <c r="Q3" s="54" cm="1">
        <f t="array" ref="Q3">IFERROR(((SUMPRODUCT(((I6:I23="A") + (I6:I23="LA")  + (I6:I23="#"))*J6:J23) / SUM(J6:J23)) * 100),"NO DATA")</f>
        <v>65.811965811965806</v>
      </c>
      <c r="R3" s="55"/>
      <c r="S3" s="54">
        <f>IFERROR(AVERAGE(V5,V6,V7,V8,V10,V11,V12,V13,V15,V16,V17,V18,V20,V21,V22,V23),"INVALIDE")</f>
        <v>4.7</v>
      </c>
      <c r="T3" s="55"/>
      <c r="U3" s="54">
        <f>IFERROR(SUM((O3*10/100)+(M3*20/100)+(S3*30/100))/60*100,"DONNÉES INVALDES")</f>
        <v>4.3499999999999996</v>
      </c>
      <c r="V3" s="56"/>
      <c r="W3" s="55"/>
      <c r="X3" s="14"/>
      <c r="Y3" s="14"/>
      <c r="Z3" s="14"/>
      <c r="AA3" s="14"/>
      <c r="AB3" s="14"/>
      <c r="AC3" s="14"/>
      <c r="AD3" s="14"/>
    </row>
    <row r="4" spans="1:30" ht="24" customHeight="1" thickBo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40</v>
      </c>
      <c r="W4" s="15" t="s">
        <v>41</v>
      </c>
      <c r="X4" s="14"/>
      <c r="Y4" s="14"/>
      <c r="Z4" s="14"/>
      <c r="AA4" s="14"/>
      <c r="AB4" s="14"/>
      <c r="AC4" s="14"/>
      <c r="AD4" s="14"/>
    </row>
    <row r="5" spans="1:30" ht="24" customHeight="1" thickBot="1" x14ac:dyDescent="0.3">
      <c r="A5" s="14"/>
      <c r="B5" s="57" t="s">
        <v>4</v>
      </c>
      <c r="C5" s="20" t="s">
        <v>0</v>
      </c>
      <c r="D5" s="21" t="s">
        <v>1</v>
      </c>
      <c r="E5" s="22" t="s">
        <v>2</v>
      </c>
      <c r="F5" s="14"/>
      <c r="G5" s="57" t="s">
        <v>5</v>
      </c>
      <c r="H5" s="17" t="s">
        <v>6</v>
      </c>
      <c r="I5" s="18" t="s">
        <v>7</v>
      </c>
      <c r="J5" s="19" t="s">
        <v>8</v>
      </c>
      <c r="K5" s="14"/>
      <c r="L5" s="48" t="s">
        <v>11</v>
      </c>
      <c r="M5" s="2" t="s">
        <v>25</v>
      </c>
      <c r="N5" s="36" t="s">
        <v>15</v>
      </c>
      <c r="O5" s="2" t="s">
        <v>26</v>
      </c>
      <c r="P5" s="36" t="s">
        <v>15</v>
      </c>
      <c r="Q5" s="2" t="s">
        <v>27</v>
      </c>
      <c r="R5" s="36" t="s">
        <v>15</v>
      </c>
      <c r="S5" s="2" t="s">
        <v>28</v>
      </c>
      <c r="T5" s="35" t="s">
        <v>15</v>
      </c>
      <c r="U5" s="26" t="str">
        <f>M5</f>
        <v>I001</v>
      </c>
      <c r="V5" s="27">
        <f>IFERROR((M6*N6 + M7*N7 + M8*N8), "INVALIDE")</f>
        <v>4.8000000000000007</v>
      </c>
      <c r="W5" s="28">
        <f>IFERROR(ROUND((M6*N6 + M7*N7 + M8*N8) / 5, 1) * 5, "INVALIDE")</f>
        <v>5</v>
      </c>
      <c r="X5" s="16"/>
      <c r="Y5" s="14"/>
      <c r="Z5" s="14"/>
      <c r="AA5" s="14"/>
      <c r="AB5" s="14"/>
      <c r="AC5" s="14"/>
      <c r="AD5" s="14"/>
    </row>
    <row r="6" spans="1:30" ht="24" customHeight="1" x14ac:dyDescent="0.25">
      <c r="A6" s="14"/>
      <c r="B6" s="58"/>
      <c r="C6" s="4">
        <v>6</v>
      </c>
      <c r="D6" s="3">
        <v>4</v>
      </c>
      <c r="E6" s="5">
        <v>2</v>
      </c>
      <c r="F6" s="14"/>
      <c r="G6" s="58"/>
      <c r="H6" s="4" t="s">
        <v>9</v>
      </c>
      <c r="I6" s="3" t="s">
        <v>10</v>
      </c>
      <c r="J6" s="5">
        <v>45</v>
      </c>
      <c r="K6" s="14"/>
      <c r="L6" s="49"/>
      <c r="M6" s="4">
        <v>6</v>
      </c>
      <c r="N6" s="6">
        <v>0.4</v>
      </c>
      <c r="O6" s="4">
        <v>6</v>
      </c>
      <c r="P6" s="6">
        <v>0.5</v>
      </c>
      <c r="Q6" s="4">
        <v>6</v>
      </c>
      <c r="R6" s="6">
        <v>0.4</v>
      </c>
      <c r="S6" s="4">
        <v>6</v>
      </c>
      <c r="T6" s="7">
        <v>0.3</v>
      </c>
      <c r="U6" s="29" t="str">
        <f>O5</f>
        <v>I002</v>
      </c>
      <c r="V6" s="30">
        <f>IFERROR((O6*P6 + O7*P7 + O8*P8), "INVALIDE")</f>
        <v>5</v>
      </c>
      <c r="W6" s="31">
        <f>IFERROR(ROUND((O6*P6 + O7*P7 + O8*P8) / 5, 1) * 5, "INVALIDE")</f>
        <v>5</v>
      </c>
      <c r="X6" s="16"/>
      <c r="Y6" s="14"/>
      <c r="Z6" s="14"/>
      <c r="AA6" s="14"/>
      <c r="AB6" s="14"/>
      <c r="AC6" s="14"/>
      <c r="AD6" s="14"/>
    </row>
    <row r="7" spans="1:30" ht="24" customHeight="1" x14ac:dyDescent="0.25">
      <c r="A7" s="14"/>
      <c r="B7" s="58"/>
      <c r="C7" s="4" t="s">
        <v>3</v>
      </c>
      <c r="D7" s="3" t="s">
        <v>3</v>
      </c>
      <c r="E7" s="5" t="s">
        <v>3</v>
      </c>
      <c r="F7" s="14"/>
      <c r="G7" s="58"/>
      <c r="H7" s="4" t="s">
        <v>9</v>
      </c>
      <c r="I7" s="3" t="s">
        <v>21</v>
      </c>
      <c r="J7" s="5">
        <v>32</v>
      </c>
      <c r="K7" s="14"/>
      <c r="L7" s="49"/>
      <c r="M7" s="4">
        <v>4</v>
      </c>
      <c r="N7" s="6">
        <v>0.6</v>
      </c>
      <c r="O7" s="4">
        <v>4</v>
      </c>
      <c r="P7" s="6">
        <v>0.5</v>
      </c>
      <c r="Q7" s="4">
        <v>4</v>
      </c>
      <c r="R7" s="6">
        <v>0.5</v>
      </c>
      <c r="S7" s="4">
        <v>4</v>
      </c>
      <c r="T7" s="7">
        <v>0.7</v>
      </c>
      <c r="U7" s="29" t="str">
        <f>Q5</f>
        <v>I003</v>
      </c>
      <c r="V7" s="30">
        <f>IFERROR((Q6*R6 + Q7*R7 + Q8*R8), "INVALIDE")</f>
        <v>4.4000000000000004</v>
      </c>
      <c r="W7" s="31">
        <f>IFERROR(ROUND((Q6*R6 + Q7*R7 + Q8*R8) / 5, 1) * 5, "INVALIDE")</f>
        <v>4.5</v>
      </c>
      <c r="X7" s="14"/>
      <c r="Y7" s="14"/>
      <c r="Z7" s="14"/>
      <c r="AA7" s="14"/>
      <c r="AB7" s="14"/>
      <c r="AC7" s="14"/>
      <c r="AD7" s="14"/>
    </row>
    <row r="8" spans="1:30" ht="24" customHeight="1" thickBot="1" x14ac:dyDescent="0.3">
      <c r="A8" s="14"/>
      <c r="B8" s="58"/>
      <c r="C8" s="4" t="s">
        <v>3</v>
      </c>
      <c r="D8" s="3" t="s">
        <v>3</v>
      </c>
      <c r="E8" s="5" t="s">
        <v>3</v>
      </c>
      <c r="F8" s="14"/>
      <c r="G8" s="58"/>
      <c r="H8" s="4" t="s">
        <v>9</v>
      </c>
      <c r="I8" s="3" t="s">
        <v>23</v>
      </c>
      <c r="J8" s="5">
        <v>24</v>
      </c>
      <c r="K8" s="14"/>
      <c r="L8" s="50"/>
      <c r="M8" s="8">
        <v>0</v>
      </c>
      <c r="N8" s="9">
        <v>0</v>
      </c>
      <c r="O8" s="8">
        <v>0</v>
      </c>
      <c r="P8" s="9">
        <v>0</v>
      </c>
      <c r="Q8" s="8">
        <v>0</v>
      </c>
      <c r="R8" s="9">
        <v>0</v>
      </c>
      <c r="S8" s="8">
        <v>0</v>
      </c>
      <c r="T8" s="10">
        <v>0</v>
      </c>
      <c r="U8" s="32" t="str">
        <f>S5</f>
        <v>I004</v>
      </c>
      <c r="V8" s="33">
        <f>IFERROR((S6*T6 + S7*T7 + S8*T8), "INVALIDE")</f>
        <v>4.5999999999999996</v>
      </c>
      <c r="W8" s="34">
        <f>IFERROR(ROUND((S6*T6 + S7*T7 + S8*T8) / 5, 1) * 5, "INVALIDE")</f>
        <v>4.5</v>
      </c>
      <c r="X8" s="14"/>
      <c r="Y8" s="14"/>
      <c r="Z8" s="14"/>
      <c r="AA8" s="14"/>
      <c r="AB8" s="14"/>
      <c r="AC8" s="14"/>
      <c r="AD8" s="14"/>
    </row>
    <row r="9" spans="1:30" ht="24" customHeight="1" thickBot="1" x14ac:dyDescent="0.25">
      <c r="A9" s="14"/>
      <c r="B9" s="58"/>
      <c r="C9" s="4" t="s">
        <v>3</v>
      </c>
      <c r="D9" s="3" t="s">
        <v>3</v>
      </c>
      <c r="E9" s="5" t="s">
        <v>3</v>
      </c>
      <c r="F9" s="14"/>
      <c r="G9" s="58"/>
      <c r="H9" s="4" t="s">
        <v>9</v>
      </c>
      <c r="I9" s="3" t="s">
        <v>22</v>
      </c>
      <c r="J9" s="5">
        <v>16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 t="s">
        <v>40</v>
      </c>
      <c r="W9" s="15" t="s">
        <v>41</v>
      </c>
      <c r="X9" s="14"/>
      <c r="Y9" s="14"/>
      <c r="Z9" s="14"/>
      <c r="AA9" s="14"/>
      <c r="AB9" s="14"/>
      <c r="AC9" s="14"/>
      <c r="AD9" s="14"/>
    </row>
    <row r="10" spans="1:30" ht="24" customHeight="1" x14ac:dyDescent="0.25">
      <c r="A10" s="14"/>
      <c r="B10" s="58"/>
      <c r="C10" s="4" t="s">
        <v>3</v>
      </c>
      <c r="D10" s="3" t="s">
        <v>3</v>
      </c>
      <c r="E10" s="5" t="s">
        <v>3</v>
      </c>
      <c r="F10" s="14"/>
      <c r="G10" s="58"/>
      <c r="H10" s="4" t="s">
        <v>3</v>
      </c>
      <c r="I10" s="3" t="s">
        <v>3</v>
      </c>
      <c r="J10" s="5">
        <v>0</v>
      </c>
      <c r="K10" s="14"/>
      <c r="L10" s="48" t="s">
        <v>12</v>
      </c>
      <c r="M10" s="2" t="s">
        <v>29</v>
      </c>
      <c r="N10" s="36" t="s">
        <v>15</v>
      </c>
      <c r="O10" s="2" t="s">
        <v>30</v>
      </c>
      <c r="P10" s="36" t="s">
        <v>15</v>
      </c>
      <c r="Q10" s="2" t="s">
        <v>31</v>
      </c>
      <c r="R10" s="36" t="s">
        <v>15</v>
      </c>
      <c r="S10" s="2" t="s">
        <v>32</v>
      </c>
      <c r="T10" s="36" t="s">
        <v>15</v>
      </c>
      <c r="U10" s="26" t="str">
        <f>M10</f>
        <v>I005</v>
      </c>
      <c r="V10" s="27" t="str">
        <f>IFERROR((M11*N11 + M12*N12 + M13*N13), "INVALIDE")</f>
        <v>INVALIDE</v>
      </c>
      <c r="W10" s="28" t="str">
        <f>IFERROR(ROUND((M11*N11 + M12*N12 + M13*N13) / 5, 1) * 5, "INVALIDE")</f>
        <v>INVALIDE</v>
      </c>
      <c r="X10" s="14"/>
      <c r="Y10" s="14"/>
      <c r="Z10" s="14"/>
      <c r="AA10" s="14"/>
      <c r="AB10" s="14"/>
      <c r="AC10" s="14"/>
      <c r="AD10" s="14"/>
    </row>
    <row r="11" spans="1:30" ht="24" customHeight="1" x14ac:dyDescent="0.25">
      <c r="A11" s="14"/>
      <c r="B11" s="58"/>
      <c r="C11" s="4" t="s">
        <v>3</v>
      </c>
      <c r="D11" s="3" t="s">
        <v>3</v>
      </c>
      <c r="E11" s="5" t="s">
        <v>3</v>
      </c>
      <c r="F11" s="14"/>
      <c r="G11" s="58"/>
      <c r="H11" s="4" t="s">
        <v>3</v>
      </c>
      <c r="I11" s="3" t="s">
        <v>3</v>
      </c>
      <c r="J11" s="5">
        <v>0</v>
      </c>
      <c r="K11" s="14"/>
      <c r="L11" s="49"/>
      <c r="M11" s="4" t="s">
        <v>3</v>
      </c>
      <c r="N11" s="6">
        <v>0</v>
      </c>
      <c r="O11" s="4" t="s">
        <v>3</v>
      </c>
      <c r="P11" s="6">
        <v>0</v>
      </c>
      <c r="Q11" s="4" t="s">
        <v>3</v>
      </c>
      <c r="R11" s="6">
        <v>0</v>
      </c>
      <c r="S11" s="4" t="s">
        <v>3</v>
      </c>
      <c r="T11" s="6">
        <v>0</v>
      </c>
      <c r="U11" s="29" t="str">
        <f>O10</f>
        <v>I006</v>
      </c>
      <c r="V11" s="30" t="str">
        <f>IFERROR((O11*P11 + O12*P12 + O13*P13), "INVALIDE")</f>
        <v>INVALIDE</v>
      </c>
      <c r="W11" s="31" t="str">
        <f>IFERROR(ROUND((O11*P11 + O12*P12 + O13*P13) / 5, 1) * 5, "INVALIDE")</f>
        <v>INVALIDE</v>
      </c>
      <c r="X11" s="14"/>
      <c r="Y11" s="14"/>
      <c r="Z11" s="14"/>
      <c r="AA11" s="14"/>
      <c r="AB11" s="14"/>
      <c r="AC11" s="14"/>
      <c r="AD11" s="14"/>
    </row>
    <row r="12" spans="1:30" ht="24" customHeight="1" x14ac:dyDescent="0.25">
      <c r="A12" s="14"/>
      <c r="B12" s="58"/>
      <c r="C12" s="4" t="s">
        <v>3</v>
      </c>
      <c r="D12" s="3" t="s">
        <v>3</v>
      </c>
      <c r="E12" s="5" t="s">
        <v>3</v>
      </c>
      <c r="F12" s="14"/>
      <c r="G12" s="58"/>
      <c r="H12" s="4" t="s">
        <v>3</v>
      </c>
      <c r="I12" s="3" t="s">
        <v>3</v>
      </c>
      <c r="J12" s="5">
        <v>0</v>
      </c>
      <c r="K12" s="14"/>
      <c r="L12" s="49"/>
      <c r="M12" s="4" t="s">
        <v>3</v>
      </c>
      <c r="N12" s="6">
        <v>0</v>
      </c>
      <c r="O12" s="4" t="s">
        <v>3</v>
      </c>
      <c r="P12" s="6">
        <v>0</v>
      </c>
      <c r="Q12" s="4" t="s">
        <v>3</v>
      </c>
      <c r="R12" s="6">
        <v>0</v>
      </c>
      <c r="S12" s="4" t="s">
        <v>3</v>
      </c>
      <c r="T12" s="6">
        <v>0</v>
      </c>
      <c r="U12" s="29" t="str">
        <f>Q10</f>
        <v>I007</v>
      </c>
      <c r="V12" s="30" t="str">
        <f>IFERROR((Q11*R11 + Q12*R12 + Q13*R13), "INVALIDE")</f>
        <v>INVALIDE</v>
      </c>
      <c r="W12" s="31" t="str">
        <f>IFERROR(ROUND((Q11*R11 + Q12*R12 + Q13*R13) / 5, 1) * 5, "INVALIDE")</f>
        <v>INVALIDE</v>
      </c>
      <c r="X12" s="14"/>
      <c r="Y12" s="14"/>
      <c r="Z12" s="14"/>
      <c r="AA12" s="14"/>
      <c r="AB12" s="14"/>
      <c r="AC12" s="14"/>
      <c r="AD12" s="14"/>
    </row>
    <row r="13" spans="1:30" ht="24" customHeight="1" thickBot="1" x14ac:dyDescent="0.3">
      <c r="A13" s="14"/>
      <c r="B13" s="59"/>
      <c r="C13" s="4" t="s">
        <v>3</v>
      </c>
      <c r="D13" s="3" t="s">
        <v>3</v>
      </c>
      <c r="E13" s="5" t="s">
        <v>3</v>
      </c>
      <c r="F13" s="14"/>
      <c r="G13" s="59"/>
      <c r="H13" s="4" t="s">
        <v>3</v>
      </c>
      <c r="I13" s="3" t="s">
        <v>3</v>
      </c>
      <c r="J13" s="5">
        <v>0</v>
      </c>
      <c r="K13" s="14"/>
      <c r="L13" s="50"/>
      <c r="M13" s="8" t="s">
        <v>3</v>
      </c>
      <c r="N13" s="9">
        <v>0</v>
      </c>
      <c r="O13" s="8" t="s">
        <v>3</v>
      </c>
      <c r="P13" s="9">
        <v>0</v>
      </c>
      <c r="Q13" s="8" t="s">
        <v>3</v>
      </c>
      <c r="R13" s="9">
        <v>0</v>
      </c>
      <c r="S13" s="8" t="s">
        <v>3</v>
      </c>
      <c r="T13" s="9">
        <v>0</v>
      </c>
      <c r="U13" s="32" t="str">
        <f>S10</f>
        <v>I008</v>
      </c>
      <c r="V13" s="33" t="str">
        <f>IFERROR((S11*T11 + S12*T12 + S13*T13), "INVALIDE")</f>
        <v>INVALIDE</v>
      </c>
      <c r="W13" s="34" t="str">
        <f>IFERROR(ROUND((S11*T11 + S12*T12 + S13*T13) / 5, 1) * 5, "INVALIDE")</f>
        <v>INVALIDE</v>
      </c>
      <c r="X13" s="14"/>
      <c r="Y13" s="14"/>
      <c r="Z13" s="14"/>
      <c r="AA13" s="14"/>
      <c r="AB13" s="14"/>
      <c r="AC13" s="14"/>
      <c r="AD13" s="14"/>
    </row>
    <row r="14" spans="1:30" ht="24" customHeight="1" thickBot="1" x14ac:dyDescent="0.25">
      <c r="A14" s="14"/>
      <c r="B14" s="14"/>
      <c r="C14" s="4" t="s">
        <v>3</v>
      </c>
      <c r="D14" s="3" t="s">
        <v>3</v>
      </c>
      <c r="E14" s="5" t="s">
        <v>3</v>
      </c>
      <c r="F14" s="14"/>
      <c r="G14" s="14"/>
      <c r="H14" s="4" t="s">
        <v>3</v>
      </c>
      <c r="I14" s="3" t="s">
        <v>3</v>
      </c>
      <c r="J14" s="5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 t="s">
        <v>40</v>
      </c>
      <c r="W14" s="15" t="s">
        <v>41</v>
      </c>
      <c r="X14" s="14"/>
      <c r="Y14" s="14"/>
      <c r="Z14" s="14"/>
      <c r="AA14" s="14"/>
      <c r="AB14" s="14"/>
      <c r="AC14" s="14"/>
      <c r="AD14" s="14"/>
    </row>
    <row r="15" spans="1:30" ht="24" customHeight="1" x14ac:dyDescent="0.25">
      <c r="A15" s="14"/>
      <c r="B15" s="14"/>
      <c r="C15" s="4" t="s">
        <v>3</v>
      </c>
      <c r="D15" s="3" t="s">
        <v>3</v>
      </c>
      <c r="E15" s="5" t="s">
        <v>3</v>
      </c>
      <c r="F15" s="14"/>
      <c r="G15" s="14"/>
      <c r="H15" s="4" t="s">
        <v>3</v>
      </c>
      <c r="I15" s="3" t="s">
        <v>3</v>
      </c>
      <c r="J15" s="5">
        <v>0</v>
      </c>
      <c r="K15" s="14"/>
      <c r="L15" s="48" t="s">
        <v>13</v>
      </c>
      <c r="M15" s="2" t="s">
        <v>33</v>
      </c>
      <c r="N15" s="36" t="s">
        <v>15</v>
      </c>
      <c r="O15" s="2" t="s">
        <v>34</v>
      </c>
      <c r="P15" s="36" t="s">
        <v>15</v>
      </c>
      <c r="Q15" s="11" t="s">
        <v>35</v>
      </c>
      <c r="R15" s="36" t="s">
        <v>15</v>
      </c>
      <c r="S15" s="2" t="s">
        <v>36</v>
      </c>
      <c r="T15" s="36" t="s">
        <v>15</v>
      </c>
      <c r="U15" s="26" t="str">
        <f>M15</f>
        <v>I009</v>
      </c>
      <c r="V15" s="27" t="str">
        <f>IFERROR((M16*N16 + M17*N17 + M18*N18), "INVALIDE")</f>
        <v>INVALIDE</v>
      </c>
      <c r="W15" s="28" t="str">
        <f>IFERROR(ROUND((M16*N16 + M17*N17 + M18*N18) / 5, 1) * 5, "INVALIDE")</f>
        <v>INVALIDE</v>
      </c>
      <c r="X15" s="14"/>
      <c r="Y15" s="14"/>
      <c r="Z15" s="14"/>
      <c r="AA15" s="14"/>
      <c r="AB15" s="14"/>
      <c r="AC15" s="14"/>
      <c r="AD15" s="14"/>
    </row>
    <row r="16" spans="1:30" ht="24" customHeight="1" x14ac:dyDescent="0.25">
      <c r="A16" s="14"/>
      <c r="B16" s="14"/>
      <c r="C16" s="4" t="s">
        <v>3</v>
      </c>
      <c r="D16" s="3" t="s">
        <v>3</v>
      </c>
      <c r="E16" s="5" t="s">
        <v>3</v>
      </c>
      <c r="F16" s="14"/>
      <c r="G16" s="14"/>
      <c r="H16" s="4" t="s">
        <v>3</v>
      </c>
      <c r="I16" s="3" t="s">
        <v>3</v>
      </c>
      <c r="J16" s="5">
        <v>0</v>
      </c>
      <c r="K16" s="14"/>
      <c r="L16" s="49"/>
      <c r="M16" s="4" t="s">
        <v>3</v>
      </c>
      <c r="N16" s="6">
        <v>0</v>
      </c>
      <c r="O16" s="4" t="s">
        <v>3</v>
      </c>
      <c r="P16" s="6">
        <v>0</v>
      </c>
      <c r="Q16" s="4" t="s">
        <v>3</v>
      </c>
      <c r="R16" s="6">
        <v>0</v>
      </c>
      <c r="S16" s="4" t="s">
        <v>3</v>
      </c>
      <c r="T16" s="6">
        <v>0</v>
      </c>
      <c r="U16" s="29" t="str">
        <f>O15</f>
        <v>I010</v>
      </c>
      <c r="V16" s="30" t="str">
        <f>IFERROR((O16*P16 + O17*P17 + O18*P18), "INVALIDE")</f>
        <v>INVALIDE</v>
      </c>
      <c r="W16" s="31" t="str">
        <f>IFERROR(ROUND((O16*P16 + O17*P17 + O18*P18) / 5, 1) * 5, "INVALIDE")</f>
        <v>INVALIDE</v>
      </c>
      <c r="X16" s="14"/>
      <c r="Y16" s="14"/>
      <c r="Z16" s="14"/>
      <c r="AA16" s="14"/>
      <c r="AB16" s="14"/>
      <c r="AC16" s="14"/>
      <c r="AD16" s="14"/>
    </row>
    <row r="17" spans="1:30" ht="24" customHeight="1" x14ac:dyDescent="0.25">
      <c r="A17" s="14"/>
      <c r="B17" s="14"/>
      <c r="C17" s="4" t="s">
        <v>3</v>
      </c>
      <c r="D17" s="3" t="s">
        <v>3</v>
      </c>
      <c r="E17" s="5" t="s">
        <v>3</v>
      </c>
      <c r="F17" s="14"/>
      <c r="G17" s="14"/>
      <c r="H17" s="4" t="s">
        <v>3</v>
      </c>
      <c r="I17" s="3" t="s">
        <v>3</v>
      </c>
      <c r="J17" s="5">
        <v>0</v>
      </c>
      <c r="K17" s="14"/>
      <c r="L17" s="49"/>
      <c r="M17" s="4" t="s">
        <v>3</v>
      </c>
      <c r="N17" s="6">
        <v>0</v>
      </c>
      <c r="O17" s="4" t="s">
        <v>3</v>
      </c>
      <c r="P17" s="6">
        <v>0</v>
      </c>
      <c r="Q17" s="4" t="s">
        <v>3</v>
      </c>
      <c r="R17" s="6">
        <v>0</v>
      </c>
      <c r="S17" s="4" t="s">
        <v>3</v>
      </c>
      <c r="T17" s="6">
        <v>0</v>
      </c>
      <c r="U17" s="29" t="str">
        <f>Q15</f>
        <v>I011</v>
      </c>
      <c r="V17" s="30" t="str">
        <f>IFERROR((Q16*R16 + Q17*R17 + Q18*R18), "INVALIDE")</f>
        <v>INVALIDE</v>
      </c>
      <c r="W17" s="31" t="str">
        <f>IFERROR(ROUND((Q16*R16 + Q17*R17 + Q18*R18) / 5, 1) * 5, "INVALIDE")</f>
        <v>INVALIDE</v>
      </c>
      <c r="X17" s="14"/>
      <c r="Y17" s="14"/>
      <c r="Z17" s="14"/>
      <c r="AA17" s="14"/>
      <c r="AB17" s="14"/>
      <c r="AC17" s="14"/>
      <c r="AD17" s="14"/>
    </row>
    <row r="18" spans="1:30" ht="24" customHeight="1" thickBot="1" x14ac:dyDescent="0.3">
      <c r="A18" s="14"/>
      <c r="B18" s="14"/>
      <c r="C18" s="4" t="s">
        <v>3</v>
      </c>
      <c r="D18" s="3" t="s">
        <v>3</v>
      </c>
      <c r="E18" s="5" t="s">
        <v>3</v>
      </c>
      <c r="F18" s="14"/>
      <c r="G18" s="14"/>
      <c r="H18" s="4" t="s">
        <v>3</v>
      </c>
      <c r="I18" s="3" t="s">
        <v>3</v>
      </c>
      <c r="J18" s="5">
        <v>0</v>
      </c>
      <c r="K18" s="14"/>
      <c r="L18" s="50"/>
      <c r="M18" s="8" t="s">
        <v>3</v>
      </c>
      <c r="N18" s="9">
        <v>0</v>
      </c>
      <c r="O18" s="8" t="s">
        <v>3</v>
      </c>
      <c r="P18" s="9">
        <v>0</v>
      </c>
      <c r="Q18" s="8" t="s">
        <v>3</v>
      </c>
      <c r="R18" s="9">
        <v>0</v>
      </c>
      <c r="S18" s="8" t="s">
        <v>3</v>
      </c>
      <c r="T18" s="9">
        <v>0</v>
      </c>
      <c r="U18" s="32" t="str">
        <f>S15</f>
        <v>I012</v>
      </c>
      <c r="V18" s="33" t="str">
        <f>IFERROR((S16*T16 + S17*T17 + S18*T18), "INVALIDE")</f>
        <v>INVALIDE</v>
      </c>
      <c r="W18" s="34" t="str">
        <f>IFERROR(ROUND((S16*T16 + S17*T17 + S18*T18) / 5, 1) * 5, "INVALIDE")</f>
        <v>INVALIDE</v>
      </c>
      <c r="X18" s="14"/>
      <c r="Y18" s="14"/>
      <c r="Z18" s="14"/>
      <c r="AA18" s="14"/>
      <c r="AB18" s="14"/>
      <c r="AC18" s="14"/>
      <c r="AD18" s="14"/>
    </row>
    <row r="19" spans="1:30" ht="24" customHeight="1" thickBot="1" x14ac:dyDescent="0.25">
      <c r="A19" s="14"/>
      <c r="B19" s="14"/>
      <c r="C19" s="4" t="s">
        <v>3</v>
      </c>
      <c r="D19" s="3" t="s">
        <v>3</v>
      </c>
      <c r="E19" s="5" t="s">
        <v>3</v>
      </c>
      <c r="F19" s="14"/>
      <c r="G19" s="14"/>
      <c r="H19" s="4" t="s">
        <v>3</v>
      </c>
      <c r="I19" s="3" t="s">
        <v>3</v>
      </c>
      <c r="J19" s="5">
        <v>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 t="s">
        <v>40</v>
      </c>
      <c r="W19" s="15" t="s">
        <v>41</v>
      </c>
      <c r="X19" s="14"/>
      <c r="Y19" s="14"/>
      <c r="Z19" s="14"/>
      <c r="AA19" s="14"/>
      <c r="AB19" s="14"/>
      <c r="AC19" s="14"/>
      <c r="AD19" s="14"/>
    </row>
    <row r="20" spans="1:30" ht="24" customHeight="1" x14ac:dyDescent="0.25">
      <c r="A20" s="14"/>
      <c r="B20" s="14"/>
      <c r="C20" s="4" t="s">
        <v>3</v>
      </c>
      <c r="D20" s="3" t="s">
        <v>3</v>
      </c>
      <c r="E20" s="5" t="s">
        <v>3</v>
      </c>
      <c r="F20" s="14"/>
      <c r="G20" s="14"/>
      <c r="H20" s="4" t="s">
        <v>3</v>
      </c>
      <c r="I20" s="3" t="s">
        <v>3</v>
      </c>
      <c r="J20" s="5">
        <v>0</v>
      </c>
      <c r="K20" s="14"/>
      <c r="L20" s="48" t="s">
        <v>14</v>
      </c>
      <c r="M20" s="2" t="s">
        <v>37</v>
      </c>
      <c r="N20" s="36" t="s">
        <v>15</v>
      </c>
      <c r="O20" s="2" t="s">
        <v>38</v>
      </c>
      <c r="P20" s="36" t="s">
        <v>15</v>
      </c>
      <c r="Q20" s="2" t="s">
        <v>39</v>
      </c>
      <c r="R20" s="36" t="s">
        <v>15</v>
      </c>
      <c r="S20" s="2" t="s">
        <v>43</v>
      </c>
      <c r="T20" s="36" t="s">
        <v>15</v>
      </c>
      <c r="U20" s="26" t="str">
        <f>M20</f>
        <v>I013</v>
      </c>
      <c r="V20" s="27" t="str">
        <f>IFERROR((M21*N21 + M22*N22 + M23*N23), "INVALIDE")</f>
        <v>INVALIDE</v>
      </c>
      <c r="W20" s="28" t="str">
        <f>IFERROR(ROUND((M21*N21 + M22*N22 + M23*N23) / 5, 1) * 5, "INVALIDE")</f>
        <v>INVALIDE</v>
      </c>
      <c r="X20" s="14"/>
      <c r="Y20" s="14"/>
      <c r="Z20" s="14"/>
      <c r="AA20" s="14"/>
      <c r="AB20" s="14"/>
      <c r="AC20" s="14"/>
      <c r="AD20" s="14"/>
    </row>
    <row r="21" spans="1:30" ht="24" customHeight="1" x14ac:dyDescent="0.25">
      <c r="A21" s="14"/>
      <c r="B21" s="14"/>
      <c r="C21" s="4" t="s">
        <v>3</v>
      </c>
      <c r="D21" s="3" t="s">
        <v>3</v>
      </c>
      <c r="E21" s="5" t="s">
        <v>3</v>
      </c>
      <c r="F21" s="14"/>
      <c r="G21" s="14"/>
      <c r="H21" s="4" t="s">
        <v>3</v>
      </c>
      <c r="I21" s="3" t="s">
        <v>3</v>
      </c>
      <c r="J21" s="5">
        <v>0</v>
      </c>
      <c r="K21" s="14"/>
      <c r="L21" s="49"/>
      <c r="M21" s="4" t="s">
        <v>3</v>
      </c>
      <c r="N21" s="6">
        <v>0</v>
      </c>
      <c r="O21" s="4" t="s">
        <v>3</v>
      </c>
      <c r="P21" s="6">
        <v>0</v>
      </c>
      <c r="Q21" s="4" t="s">
        <v>3</v>
      </c>
      <c r="R21" s="6">
        <v>0</v>
      </c>
      <c r="S21" s="4" t="s">
        <v>3</v>
      </c>
      <c r="T21" s="6">
        <v>0</v>
      </c>
      <c r="U21" s="29" t="str">
        <f>O20</f>
        <v>I014</v>
      </c>
      <c r="V21" s="30" t="str">
        <f>IFERROR((O21*P21 + O22*P22 + O23*P23), "INVALIDE")</f>
        <v>INVALIDE</v>
      </c>
      <c r="W21" s="31" t="str">
        <f>IFERROR(ROUND((O21*P21 + O22*P22 + O23*P23) / 5, 1) * 5, "INVALIDE")</f>
        <v>INVALIDE</v>
      </c>
      <c r="X21" s="14"/>
      <c r="Y21" s="14"/>
      <c r="Z21" s="14"/>
      <c r="AA21" s="14"/>
      <c r="AB21" s="14"/>
      <c r="AC21" s="14"/>
      <c r="AD21" s="14"/>
    </row>
    <row r="22" spans="1:30" ht="24" customHeight="1" thickBot="1" x14ac:dyDescent="0.3">
      <c r="A22" s="14"/>
      <c r="B22" s="14"/>
      <c r="C22" s="4" t="s">
        <v>3</v>
      </c>
      <c r="D22" s="3" t="s">
        <v>3</v>
      </c>
      <c r="E22" s="5" t="s">
        <v>3</v>
      </c>
      <c r="F22" s="14"/>
      <c r="G22" s="14"/>
      <c r="H22" s="4" t="s">
        <v>3</v>
      </c>
      <c r="I22" s="3" t="s">
        <v>3</v>
      </c>
      <c r="J22" s="5">
        <v>0</v>
      </c>
      <c r="K22" s="14"/>
      <c r="L22" s="49"/>
      <c r="M22" s="4" t="s">
        <v>3</v>
      </c>
      <c r="N22" s="6">
        <v>0</v>
      </c>
      <c r="O22" s="4" t="s">
        <v>3</v>
      </c>
      <c r="P22" s="6">
        <v>0</v>
      </c>
      <c r="Q22" s="4" t="s">
        <v>3</v>
      </c>
      <c r="R22" s="6">
        <v>0</v>
      </c>
      <c r="S22" s="4" t="s">
        <v>3</v>
      </c>
      <c r="T22" s="6">
        <v>0</v>
      </c>
      <c r="U22" s="29" t="str">
        <f>Q20</f>
        <v>I015</v>
      </c>
      <c r="V22" s="30" t="str">
        <f>IFERROR((Q21*R21 + Q22*R22 + Q23*R23), "INVALIDE")</f>
        <v>INVALIDE</v>
      </c>
      <c r="W22" s="31" t="str">
        <f>IFERROR(ROUND((Q21*R21 + Q22*R22 + Q23*R23) / 5, 1) * 5, "INVALIDE")</f>
        <v>INVALIDE</v>
      </c>
      <c r="X22" s="14"/>
      <c r="Y22" s="14"/>
      <c r="Z22" s="14"/>
      <c r="AA22" s="14"/>
      <c r="AB22" s="14"/>
      <c r="AC22" s="14"/>
      <c r="AD22" s="14"/>
    </row>
    <row r="23" spans="1:30" ht="24" customHeight="1" thickBot="1" x14ac:dyDescent="0.3">
      <c r="A23" s="14"/>
      <c r="B23" s="14"/>
      <c r="C23" s="23">
        <f>IFERROR((AVERAGE(C6:C22)),"NO DATA")</f>
        <v>6</v>
      </c>
      <c r="D23" s="24">
        <f>IFERROR((AVERAGE(D6:D22)),"NO DATA")</f>
        <v>4</v>
      </c>
      <c r="E23" s="25">
        <f>IFERROR((AVERAGE(E6:E22)),"NO DATA")</f>
        <v>2</v>
      </c>
      <c r="F23" s="16"/>
      <c r="G23" s="14"/>
      <c r="H23" s="8" t="s">
        <v>3</v>
      </c>
      <c r="I23" s="12" t="s">
        <v>3</v>
      </c>
      <c r="J23" s="13">
        <v>0</v>
      </c>
      <c r="K23" s="14"/>
      <c r="L23" s="50"/>
      <c r="M23" s="8" t="s">
        <v>3</v>
      </c>
      <c r="N23" s="9">
        <v>0</v>
      </c>
      <c r="O23" s="8" t="s">
        <v>3</v>
      </c>
      <c r="P23" s="9">
        <v>0</v>
      </c>
      <c r="Q23" s="8" t="s">
        <v>3</v>
      </c>
      <c r="R23" s="9">
        <v>0</v>
      </c>
      <c r="S23" s="8" t="s">
        <v>3</v>
      </c>
      <c r="T23" s="9">
        <v>0</v>
      </c>
      <c r="U23" s="32" t="str">
        <f>S20</f>
        <v>I016</v>
      </c>
      <c r="V23" s="33" t="str">
        <f>IFERROR((S21*T21 + S22*T22 + S23*T23), "INVALIDE")</f>
        <v>INVALIDE</v>
      </c>
      <c r="W23" s="34" t="str">
        <f>IFERROR(ROUND((S21*T21 + S22*T22 + S23*T23) / 5, 1) * 5, "INVALIDE")</f>
        <v>INVALIDE</v>
      </c>
      <c r="X23" s="14"/>
      <c r="Y23" s="14"/>
      <c r="Z23" s="14"/>
      <c r="AA23" s="14"/>
      <c r="AB23" s="14"/>
      <c r="AC23" s="14"/>
      <c r="AD23" s="14"/>
    </row>
    <row r="24" spans="1:30" ht="24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24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24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</sheetData>
  <sheetProtection algorithmName="SHA-512" hashValue="nieQ6Zieu7Wi/FksmO1fTvxcFVm0YqIm9+wwKlNIOSNmMiPi8sJ3nR1IF+m7L1EAbVWaFhn/sWmTAlcPEyX6XQ==" saltValue="1eBDg8Q5unzRLUQvi6p0lQ==" spinCount="100000" sheet="1" objects="1" scenarios="1" selectLockedCells="1"/>
  <mergeCells count="19">
    <mergeCell ref="B5:B13"/>
    <mergeCell ref="G5:G13"/>
    <mergeCell ref="L5:L8"/>
    <mergeCell ref="L10:L13"/>
    <mergeCell ref="L15:L18"/>
    <mergeCell ref="L20:L23"/>
    <mergeCell ref="S2:T2"/>
    <mergeCell ref="U2:W2"/>
    <mergeCell ref="M3:N3"/>
    <mergeCell ref="O3:P3"/>
    <mergeCell ref="Q3:R3"/>
    <mergeCell ref="S3:T3"/>
    <mergeCell ref="U3:W3"/>
    <mergeCell ref="Q2:R2"/>
    <mergeCell ref="B1:J1"/>
    <mergeCell ref="B2:J3"/>
    <mergeCell ref="L2:L3"/>
    <mergeCell ref="M2:N2"/>
    <mergeCell ref="O2:P2"/>
  </mergeCells>
  <conditionalFormatting sqref="Q3:R3">
    <cfRule type="cellIs" dxfId="155" priority="46" operator="greaterThan">
      <formula>80</formula>
    </cfRule>
    <cfRule type="cellIs" dxfId="154" priority="47" operator="equal">
      <formula>80</formula>
    </cfRule>
    <cfRule type="cellIs" dxfId="153" priority="48" operator="lessThan">
      <formula>80</formula>
    </cfRule>
  </conditionalFormatting>
  <conditionalFormatting sqref="M3:P3 S3:U3">
    <cfRule type="cellIs" dxfId="152" priority="45" operator="equal">
      <formula>4</formula>
    </cfRule>
  </conditionalFormatting>
  <conditionalFormatting sqref="M3:P3 S3:U3">
    <cfRule type="cellIs" dxfId="151" priority="44" operator="greaterThan">
      <formula>4</formula>
    </cfRule>
  </conditionalFormatting>
  <conditionalFormatting sqref="M3:P3 S3:U3">
    <cfRule type="cellIs" dxfId="150" priority="43" operator="lessThan">
      <formula>4</formula>
    </cfRule>
  </conditionalFormatting>
  <conditionalFormatting sqref="V5:V8 V10:V13 V15:V18 V20:V23">
    <cfRule type="cellIs" dxfId="149" priority="40" operator="greaterThan">
      <formula>4</formula>
    </cfRule>
    <cfRule type="cellIs" dxfId="148" priority="41" operator="lessThan">
      <formula>4</formula>
    </cfRule>
    <cfRule type="cellIs" dxfId="147" priority="42" operator="equal">
      <formula>4</formula>
    </cfRule>
  </conditionalFormatting>
  <conditionalFormatting sqref="C23:E23">
    <cfRule type="cellIs" dxfId="146" priority="37" operator="equal">
      <formula>4</formula>
    </cfRule>
    <cfRule type="cellIs" dxfId="145" priority="38" operator="lessThan">
      <formula>4</formula>
    </cfRule>
    <cfRule type="cellIs" dxfId="144" priority="39" operator="greaterThan">
      <formula>4</formula>
    </cfRule>
  </conditionalFormatting>
  <conditionalFormatting sqref="W5 W7">
    <cfRule type="cellIs" dxfId="143" priority="34" operator="greaterThan">
      <formula>4</formula>
    </cfRule>
    <cfRule type="cellIs" dxfId="142" priority="35" operator="lessThan">
      <formula>4</formula>
    </cfRule>
    <cfRule type="cellIs" dxfId="141" priority="36" operator="equal">
      <formula>4</formula>
    </cfRule>
  </conditionalFormatting>
  <conditionalFormatting sqref="W6">
    <cfRule type="cellIs" dxfId="140" priority="31" operator="greaterThan">
      <formula>4</formula>
    </cfRule>
    <cfRule type="cellIs" dxfId="139" priority="32" operator="lessThan">
      <formula>4</formula>
    </cfRule>
    <cfRule type="cellIs" dxfId="138" priority="33" operator="equal">
      <formula>4</formula>
    </cfRule>
  </conditionalFormatting>
  <conditionalFormatting sqref="W8">
    <cfRule type="cellIs" dxfId="137" priority="28" operator="greaterThan">
      <formula>4</formula>
    </cfRule>
    <cfRule type="cellIs" dxfId="136" priority="29" operator="lessThan">
      <formula>4</formula>
    </cfRule>
    <cfRule type="cellIs" dxfId="135" priority="30" operator="equal">
      <formula>4</formula>
    </cfRule>
  </conditionalFormatting>
  <conditionalFormatting sqref="W10 W12">
    <cfRule type="cellIs" dxfId="134" priority="25" operator="greaterThan">
      <formula>4</formula>
    </cfRule>
    <cfRule type="cellIs" dxfId="133" priority="26" operator="lessThan">
      <formula>4</formula>
    </cfRule>
    <cfRule type="cellIs" dxfId="132" priority="27" operator="equal">
      <formula>4</formula>
    </cfRule>
  </conditionalFormatting>
  <conditionalFormatting sqref="W11">
    <cfRule type="cellIs" dxfId="131" priority="22" operator="greaterThan">
      <formula>4</formula>
    </cfRule>
    <cfRule type="cellIs" dxfId="130" priority="23" operator="lessThan">
      <formula>4</formula>
    </cfRule>
    <cfRule type="cellIs" dxfId="129" priority="24" operator="equal">
      <formula>4</formula>
    </cfRule>
  </conditionalFormatting>
  <conditionalFormatting sqref="W13">
    <cfRule type="cellIs" dxfId="128" priority="19" operator="greaterThan">
      <formula>4</formula>
    </cfRule>
    <cfRule type="cellIs" dxfId="127" priority="20" operator="lessThan">
      <formula>4</formula>
    </cfRule>
    <cfRule type="cellIs" dxfId="126" priority="21" operator="equal">
      <formula>4</formula>
    </cfRule>
  </conditionalFormatting>
  <conditionalFormatting sqref="W15 W17">
    <cfRule type="cellIs" dxfId="125" priority="16" operator="greaterThan">
      <formula>4</formula>
    </cfRule>
    <cfRule type="cellIs" dxfId="124" priority="17" operator="lessThan">
      <formula>4</formula>
    </cfRule>
    <cfRule type="cellIs" dxfId="123" priority="18" operator="equal">
      <formula>4</formula>
    </cfRule>
  </conditionalFormatting>
  <conditionalFormatting sqref="W16">
    <cfRule type="cellIs" dxfId="122" priority="13" operator="greaterThan">
      <formula>4</formula>
    </cfRule>
    <cfRule type="cellIs" dxfId="121" priority="14" operator="lessThan">
      <formula>4</formula>
    </cfRule>
    <cfRule type="cellIs" dxfId="120" priority="15" operator="equal">
      <formula>4</formula>
    </cfRule>
  </conditionalFormatting>
  <conditionalFormatting sqref="W18">
    <cfRule type="cellIs" dxfId="119" priority="10" operator="greaterThan">
      <formula>4</formula>
    </cfRule>
    <cfRule type="cellIs" dxfId="118" priority="11" operator="lessThan">
      <formula>4</formula>
    </cfRule>
    <cfRule type="cellIs" dxfId="117" priority="12" operator="equal">
      <formula>4</formula>
    </cfRule>
  </conditionalFormatting>
  <conditionalFormatting sqref="W20 W22">
    <cfRule type="cellIs" dxfId="116" priority="7" operator="greaterThan">
      <formula>4</formula>
    </cfRule>
    <cfRule type="cellIs" dxfId="115" priority="8" operator="lessThan">
      <formula>4</formula>
    </cfRule>
    <cfRule type="cellIs" dxfId="114" priority="9" operator="equal">
      <formula>4</formula>
    </cfRule>
  </conditionalFormatting>
  <conditionalFormatting sqref="W21">
    <cfRule type="cellIs" dxfId="113" priority="4" operator="greaterThan">
      <formula>4</formula>
    </cfRule>
    <cfRule type="cellIs" dxfId="112" priority="5" operator="lessThan">
      <formula>4</formula>
    </cfRule>
    <cfRule type="cellIs" dxfId="111" priority="6" operator="equal">
      <formula>4</formula>
    </cfRule>
  </conditionalFormatting>
  <conditionalFormatting sqref="W23">
    <cfRule type="cellIs" dxfId="110" priority="1" operator="greaterThan">
      <formula>4</formula>
    </cfRule>
    <cfRule type="cellIs" dxfId="109" priority="2" operator="lessThan">
      <formula>4</formula>
    </cfRule>
    <cfRule type="cellIs" dxfId="108" priority="3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zoomScaleNormal="100" workbookViewId="0">
      <selection activeCell="I17" sqref="I17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1:30" ht="24" customHeight="1" thickBot="1" x14ac:dyDescent="0.3">
      <c r="A1" s="14"/>
      <c r="B1" s="37" t="s">
        <v>42</v>
      </c>
      <c r="C1" s="37"/>
      <c r="D1" s="37"/>
      <c r="E1" s="37"/>
      <c r="F1" s="37"/>
      <c r="G1" s="37"/>
      <c r="H1" s="37"/>
      <c r="I1" s="37"/>
      <c r="J1" s="37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24" customHeight="1" thickBot="1" x14ac:dyDescent="0.3">
      <c r="A2" s="14"/>
      <c r="B2" s="38" t="s">
        <v>24</v>
      </c>
      <c r="C2" s="39"/>
      <c r="D2" s="39"/>
      <c r="E2" s="39"/>
      <c r="F2" s="39"/>
      <c r="G2" s="39"/>
      <c r="H2" s="39"/>
      <c r="I2" s="39"/>
      <c r="J2" s="40"/>
      <c r="K2" s="14"/>
      <c r="L2" s="44" t="s">
        <v>20</v>
      </c>
      <c r="M2" s="46" t="s">
        <v>19</v>
      </c>
      <c r="N2" s="47"/>
      <c r="O2" s="46" t="s">
        <v>0</v>
      </c>
      <c r="P2" s="47"/>
      <c r="Q2" s="46" t="s">
        <v>16</v>
      </c>
      <c r="R2" s="47"/>
      <c r="S2" s="46" t="s">
        <v>17</v>
      </c>
      <c r="T2" s="47"/>
      <c r="U2" s="51" t="s">
        <v>18</v>
      </c>
      <c r="V2" s="52"/>
      <c r="W2" s="53"/>
      <c r="X2" s="14"/>
      <c r="Y2" s="14"/>
      <c r="Z2" s="14"/>
      <c r="AA2" s="14"/>
      <c r="AB2" s="14"/>
      <c r="AC2" s="14"/>
      <c r="AD2" s="14"/>
    </row>
    <row r="3" spans="1:30" ht="24" customHeight="1" thickBot="1" x14ac:dyDescent="0.3">
      <c r="A3" s="14"/>
      <c r="B3" s="41"/>
      <c r="C3" s="42"/>
      <c r="D3" s="42"/>
      <c r="E3" s="42"/>
      <c r="F3" s="42"/>
      <c r="G3" s="42"/>
      <c r="H3" s="42"/>
      <c r="I3" s="42"/>
      <c r="J3" s="43"/>
      <c r="K3" s="14"/>
      <c r="L3" s="45"/>
      <c r="M3" s="54">
        <f>IFERROR(AVERAGE(D6:E23),"DONNÉES INVALDES")</f>
        <v>3</v>
      </c>
      <c r="N3" s="55"/>
      <c r="O3" s="54">
        <f>IFERROR(AVERAGE(C6:C23),"NO DATA")</f>
        <v>6</v>
      </c>
      <c r="P3" s="55"/>
      <c r="Q3" s="54" cm="1">
        <f t="array" ref="Q3">IFERROR(((SUMPRODUCT(((I6:I23="A") + (I6:I23="LA")  + (I6:I23="#"))*J6:J23) / SUM(J6:J23)) * 100),"NO DATA")</f>
        <v>65.811965811965806</v>
      </c>
      <c r="R3" s="55"/>
      <c r="S3" s="54">
        <f>IFERROR(AVERAGE(V5,V6,V7,V8,V10,V11,V12,V13,V15,V16,V17,V18,V20,V21,V22,V23),"INVALIDE")</f>
        <v>4.7</v>
      </c>
      <c r="T3" s="55"/>
      <c r="U3" s="54">
        <f>IFERROR(SUM((O3*10/100)+(M3*20/100)+(S3*30/100))/60*100,"DONNÉES INVALDES")</f>
        <v>4.3499999999999996</v>
      </c>
      <c r="V3" s="56"/>
      <c r="W3" s="55"/>
      <c r="X3" s="14"/>
      <c r="Y3" s="14"/>
      <c r="Z3" s="14"/>
      <c r="AA3" s="14"/>
      <c r="AB3" s="14"/>
      <c r="AC3" s="14"/>
      <c r="AD3" s="14"/>
    </row>
    <row r="4" spans="1:30" ht="24" customHeight="1" thickBo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40</v>
      </c>
      <c r="W4" s="15" t="s">
        <v>41</v>
      </c>
      <c r="X4" s="14"/>
      <c r="Y4" s="14"/>
      <c r="Z4" s="14"/>
      <c r="AA4" s="14"/>
      <c r="AB4" s="14"/>
      <c r="AC4" s="14"/>
      <c r="AD4" s="14"/>
    </row>
    <row r="5" spans="1:30" ht="24" customHeight="1" thickBot="1" x14ac:dyDescent="0.3">
      <c r="A5" s="14"/>
      <c r="B5" s="57" t="s">
        <v>4</v>
      </c>
      <c r="C5" s="20" t="s">
        <v>0</v>
      </c>
      <c r="D5" s="21" t="s">
        <v>1</v>
      </c>
      <c r="E5" s="22" t="s">
        <v>2</v>
      </c>
      <c r="F5" s="14"/>
      <c r="G5" s="57" t="s">
        <v>5</v>
      </c>
      <c r="H5" s="17" t="s">
        <v>6</v>
      </c>
      <c r="I5" s="18" t="s">
        <v>7</v>
      </c>
      <c r="J5" s="19" t="s">
        <v>8</v>
      </c>
      <c r="K5" s="14"/>
      <c r="L5" s="48" t="s">
        <v>11</v>
      </c>
      <c r="M5" s="2" t="s">
        <v>25</v>
      </c>
      <c r="N5" s="36" t="s">
        <v>15</v>
      </c>
      <c r="O5" s="2" t="s">
        <v>26</v>
      </c>
      <c r="P5" s="36" t="s">
        <v>15</v>
      </c>
      <c r="Q5" s="2" t="s">
        <v>27</v>
      </c>
      <c r="R5" s="36" t="s">
        <v>15</v>
      </c>
      <c r="S5" s="2" t="s">
        <v>28</v>
      </c>
      <c r="T5" s="35" t="s">
        <v>15</v>
      </c>
      <c r="U5" s="26" t="str">
        <f>M5</f>
        <v>I001</v>
      </c>
      <c r="V5" s="27">
        <f>IFERROR((M6*N6 + M7*N7 + M8*N8), "INVALIDE")</f>
        <v>4.8000000000000007</v>
      </c>
      <c r="W5" s="28">
        <f>IFERROR(ROUND((M6*N6 + M7*N7 + M8*N8) / 5, 1) * 5, "INVALIDE")</f>
        <v>5</v>
      </c>
      <c r="X5" s="16"/>
      <c r="Y5" s="14"/>
      <c r="Z5" s="14"/>
      <c r="AA5" s="14"/>
      <c r="AB5" s="14"/>
      <c r="AC5" s="14"/>
      <c r="AD5" s="14"/>
    </row>
    <row r="6" spans="1:30" ht="24" customHeight="1" x14ac:dyDescent="0.25">
      <c r="A6" s="14"/>
      <c r="B6" s="58"/>
      <c r="C6" s="4">
        <v>6</v>
      </c>
      <c r="D6" s="3">
        <v>4</v>
      </c>
      <c r="E6" s="5">
        <v>2</v>
      </c>
      <c r="F6" s="14"/>
      <c r="G6" s="58"/>
      <c r="H6" s="4" t="s">
        <v>9</v>
      </c>
      <c r="I6" s="3" t="s">
        <v>10</v>
      </c>
      <c r="J6" s="5">
        <v>45</v>
      </c>
      <c r="K6" s="14"/>
      <c r="L6" s="49"/>
      <c r="M6" s="4">
        <v>6</v>
      </c>
      <c r="N6" s="6">
        <v>0.4</v>
      </c>
      <c r="O6" s="4">
        <v>6</v>
      </c>
      <c r="P6" s="6">
        <v>0.5</v>
      </c>
      <c r="Q6" s="4">
        <v>6</v>
      </c>
      <c r="R6" s="6">
        <v>0.4</v>
      </c>
      <c r="S6" s="4">
        <v>6</v>
      </c>
      <c r="T6" s="7">
        <v>0.3</v>
      </c>
      <c r="U6" s="29" t="str">
        <f>O5</f>
        <v>I002</v>
      </c>
      <c r="V6" s="30">
        <f>IFERROR((O6*P6 + O7*P7 + O8*P8), "INVALIDE")</f>
        <v>5</v>
      </c>
      <c r="W6" s="31">
        <f>IFERROR(ROUND((O6*P6 + O7*P7 + O8*P8) / 5, 1) * 5, "INVALIDE")</f>
        <v>5</v>
      </c>
      <c r="X6" s="16"/>
      <c r="Y6" s="14"/>
      <c r="Z6" s="14"/>
      <c r="AA6" s="14"/>
      <c r="AB6" s="14"/>
      <c r="AC6" s="14"/>
      <c r="AD6" s="14"/>
    </row>
    <row r="7" spans="1:30" ht="24" customHeight="1" x14ac:dyDescent="0.25">
      <c r="A7" s="14"/>
      <c r="B7" s="58"/>
      <c r="C7" s="4" t="s">
        <v>3</v>
      </c>
      <c r="D7" s="3" t="s">
        <v>3</v>
      </c>
      <c r="E7" s="5" t="s">
        <v>3</v>
      </c>
      <c r="F7" s="14"/>
      <c r="G7" s="58"/>
      <c r="H7" s="4" t="s">
        <v>9</v>
      </c>
      <c r="I7" s="3" t="s">
        <v>21</v>
      </c>
      <c r="J7" s="5">
        <v>32</v>
      </c>
      <c r="K7" s="14"/>
      <c r="L7" s="49"/>
      <c r="M7" s="4">
        <v>4</v>
      </c>
      <c r="N7" s="6">
        <v>0.6</v>
      </c>
      <c r="O7" s="4">
        <v>4</v>
      </c>
      <c r="P7" s="6">
        <v>0.5</v>
      </c>
      <c r="Q7" s="4">
        <v>4</v>
      </c>
      <c r="R7" s="6">
        <v>0.5</v>
      </c>
      <c r="S7" s="4">
        <v>4</v>
      </c>
      <c r="T7" s="7">
        <v>0.7</v>
      </c>
      <c r="U7" s="29" t="str">
        <f>Q5</f>
        <v>I003</v>
      </c>
      <c r="V7" s="30">
        <f>IFERROR((Q6*R6 + Q7*R7 + Q8*R8), "INVALIDE")</f>
        <v>4.4000000000000004</v>
      </c>
      <c r="W7" s="31">
        <f>IFERROR(ROUND((Q6*R6 + Q7*R7 + Q8*R8) / 5, 1) * 5, "INVALIDE")</f>
        <v>4.5</v>
      </c>
      <c r="X7" s="14"/>
      <c r="Y7" s="14"/>
      <c r="Z7" s="14"/>
      <c r="AA7" s="14"/>
      <c r="AB7" s="14"/>
      <c r="AC7" s="14"/>
      <c r="AD7" s="14"/>
    </row>
    <row r="8" spans="1:30" ht="24" customHeight="1" thickBot="1" x14ac:dyDescent="0.3">
      <c r="A8" s="14"/>
      <c r="B8" s="58"/>
      <c r="C8" s="4" t="s">
        <v>3</v>
      </c>
      <c r="D8" s="3" t="s">
        <v>3</v>
      </c>
      <c r="E8" s="5" t="s">
        <v>3</v>
      </c>
      <c r="F8" s="14"/>
      <c r="G8" s="58"/>
      <c r="H8" s="4" t="s">
        <v>9</v>
      </c>
      <c r="I8" s="3" t="s">
        <v>23</v>
      </c>
      <c r="J8" s="5">
        <v>24</v>
      </c>
      <c r="K8" s="14"/>
      <c r="L8" s="50"/>
      <c r="M8" s="8">
        <v>0</v>
      </c>
      <c r="N8" s="9">
        <v>0</v>
      </c>
      <c r="O8" s="8">
        <v>0</v>
      </c>
      <c r="P8" s="9">
        <v>0</v>
      </c>
      <c r="Q8" s="8">
        <v>0</v>
      </c>
      <c r="R8" s="9">
        <v>0</v>
      </c>
      <c r="S8" s="8">
        <v>0</v>
      </c>
      <c r="T8" s="10">
        <v>0</v>
      </c>
      <c r="U8" s="32" t="str">
        <f>S5</f>
        <v>I004</v>
      </c>
      <c r="V8" s="33">
        <f>IFERROR((S6*T6 + S7*T7 + S8*T8), "INVALIDE")</f>
        <v>4.5999999999999996</v>
      </c>
      <c r="W8" s="34">
        <f>IFERROR(ROUND((S6*T6 + S7*T7 + S8*T8) / 5, 1) * 5, "INVALIDE")</f>
        <v>4.5</v>
      </c>
      <c r="X8" s="14"/>
      <c r="Y8" s="14"/>
      <c r="Z8" s="14"/>
      <c r="AA8" s="14"/>
      <c r="AB8" s="14"/>
      <c r="AC8" s="14"/>
      <c r="AD8" s="14"/>
    </row>
    <row r="9" spans="1:30" ht="24" customHeight="1" thickBot="1" x14ac:dyDescent="0.25">
      <c r="A9" s="14"/>
      <c r="B9" s="58"/>
      <c r="C9" s="4" t="s">
        <v>3</v>
      </c>
      <c r="D9" s="3" t="s">
        <v>3</v>
      </c>
      <c r="E9" s="5" t="s">
        <v>3</v>
      </c>
      <c r="F9" s="14"/>
      <c r="G9" s="58"/>
      <c r="H9" s="4" t="s">
        <v>9</v>
      </c>
      <c r="I9" s="3" t="s">
        <v>22</v>
      </c>
      <c r="J9" s="5">
        <v>16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 t="s">
        <v>40</v>
      </c>
      <c r="W9" s="15" t="s">
        <v>41</v>
      </c>
      <c r="X9" s="14"/>
      <c r="Y9" s="14"/>
      <c r="Z9" s="14"/>
      <c r="AA9" s="14"/>
      <c r="AB9" s="14"/>
      <c r="AC9" s="14"/>
      <c r="AD9" s="14"/>
    </row>
    <row r="10" spans="1:30" ht="24" customHeight="1" x14ac:dyDescent="0.25">
      <c r="A10" s="14"/>
      <c r="B10" s="58"/>
      <c r="C10" s="4" t="s">
        <v>3</v>
      </c>
      <c r="D10" s="3" t="s">
        <v>3</v>
      </c>
      <c r="E10" s="5" t="s">
        <v>3</v>
      </c>
      <c r="F10" s="14"/>
      <c r="G10" s="58"/>
      <c r="H10" s="4" t="s">
        <v>3</v>
      </c>
      <c r="I10" s="3" t="s">
        <v>3</v>
      </c>
      <c r="J10" s="5">
        <v>0</v>
      </c>
      <c r="K10" s="14"/>
      <c r="L10" s="48" t="s">
        <v>12</v>
      </c>
      <c r="M10" s="2" t="s">
        <v>29</v>
      </c>
      <c r="N10" s="36" t="s">
        <v>15</v>
      </c>
      <c r="O10" s="2" t="s">
        <v>30</v>
      </c>
      <c r="P10" s="36" t="s">
        <v>15</v>
      </c>
      <c r="Q10" s="2" t="s">
        <v>31</v>
      </c>
      <c r="R10" s="36" t="s">
        <v>15</v>
      </c>
      <c r="S10" s="2" t="s">
        <v>32</v>
      </c>
      <c r="T10" s="36" t="s">
        <v>15</v>
      </c>
      <c r="U10" s="26" t="str">
        <f>M10</f>
        <v>I005</v>
      </c>
      <c r="V10" s="27" t="str">
        <f>IFERROR((M11*N11 + M12*N12 + M13*N13), "INVALIDE")</f>
        <v>INVALIDE</v>
      </c>
      <c r="W10" s="28" t="str">
        <f>IFERROR(ROUND((M11*N11 + M12*N12 + M13*N13) / 5, 1) * 5, "INVALIDE")</f>
        <v>INVALIDE</v>
      </c>
      <c r="X10" s="14"/>
      <c r="Y10" s="14"/>
      <c r="Z10" s="14"/>
      <c r="AA10" s="14"/>
      <c r="AB10" s="14"/>
      <c r="AC10" s="14"/>
      <c r="AD10" s="14"/>
    </row>
    <row r="11" spans="1:30" ht="24" customHeight="1" x14ac:dyDescent="0.25">
      <c r="A11" s="14"/>
      <c r="B11" s="58"/>
      <c r="C11" s="4" t="s">
        <v>3</v>
      </c>
      <c r="D11" s="3" t="s">
        <v>3</v>
      </c>
      <c r="E11" s="5" t="s">
        <v>3</v>
      </c>
      <c r="F11" s="14"/>
      <c r="G11" s="58"/>
      <c r="H11" s="4" t="s">
        <v>3</v>
      </c>
      <c r="I11" s="3" t="s">
        <v>3</v>
      </c>
      <c r="J11" s="5">
        <v>0</v>
      </c>
      <c r="K11" s="14"/>
      <c r="L11" s="49"/>
      <c r="M11" s="4" t="s">
        <v>3</v>
      </c>
      <c r="N11" s="6">
        <v>0</v>
      </c>
      <c r="O11" s="4" t="s">
        <v>3</v>
      </c>
      <c r="P11" s="6">
        <v>0</v>
      </c>
      <c r="Q11" s="4" t="s">
        <v>3</v>
      </c>
      <c r="R11" s="6">
        <v>0</v>
      </c>
      <c r="S11" s="4" t="s">
        <v>3</v>
      </c>
      <c r="T11" s="6">
        <v>0</v>
      </c>
      <c r="U11" s="29" t="str">
        <f>O10</f>
        <v>I006</v>
      </c>
      <c r="V11" s="30" t="str">
        <f>IFERROR((O11*P11 + O12*P12 + O13*P13), "INVALIDE")</f>
        <v>INVALIDE</v>
      </c>
      <c r="W11" s="31" t="str">
        <f>IFERROR(ROUND((O11*P11 + O12*P12 + O13*P13) / 5, 1) * 5, "INVALIDE")</f>
        <v>INVALIDE</v>
      </c>
      <c r="X11" s="14"/>
      <c r="Y11" s="14"/>
      <c r="Z11" s="14"/>
      <c r="AA11" s="14"/>
      <c r="AB11" s="14"/>
      <c r="AC11" s="14"/>
      <c r="AD11" s="14"/>
    </row>
    <row r="12" spans="1:30" ht="24" customHeight="1" x14ac:dyDescent="0.25">
      <c r="A12" s="14"/>
      <c r="B12" s="58"/>
      <c r="C12" s="4" t="s">
        <v>3</v>
      </c>
      <c r="D12" s="3" t="s">
        <v>3</v>
      </c>
      <c r="E12" s="5" t="s">
        <v>3</v>
      </c>
      <c r="F12" s="14"/>
      <c r="G12" s="58"/>
      <c r="H12" s="4" t="s">
        <v>3</v>
      </c>
      <c r="I12" s="3" t="s">
        <v>3</v>
      </c>
      <c r="J12" s="5">
        <v>0</v>
      </c>
      <c r="K12" s="14"/>
      <c r="L12" s="49"/>
      <c r="M12" s="4" t="s">
        <v>3</v>
      </c>
      <c r="N12" s="6">
        <v>0</v>
      </c>
      <c r="O12" s="4" t="s">
        <v>3</v>
      </c>
      <c r="P12" s="6">
        <v>0</v>
      </c>
      <c r="Q12" s="4" t="s">
        <v>3</v>
      </c>
      <c r="R12" s="6">
        <v>0</v>
      </c>
      <c r="S12" s="4" t="s">
        <v>3</v>
      </c>
      <c r="T12" s="6">
        <v>0</v>
      </c>
      <c r="U12" s="29" t="str">
        <f>Q10</f>
        <v>I007</v>
      </c>
      <c r="V12" s="30" t="str">
        <f>IFERROR((Q11*R11 + Q12*R12 + Q13*R13), "INVALIDE")</f>
        <v>INVALIDE</v>
      </c>
      <c r="W12" s="31" t="str">
        <f>IFERROR(ROUND((Q11*R11 + Q12*R12 + Q13*R13) / 5, 1) * 5, "INVALIDE")</f>
        <v>INVALIDE</v>
      </c>
      <c r="X12" s="14"/>
      <c r="Y12" s="14"/>
      <c r="Z12" s="14"/>
      <c r="AA12" s="14"/>
      <c r="AB12" s="14"/>
      <c r="AC12" s="14"/>
      <c r="AD12" s="14"/>
    </row>
    <row r="13" spans="1:30" ht="24" customHeight="1" thickBot="1" x14ac:dyDescent="0.3">
      <c r="A13" s="14"/>
      <c r="B13" s="59"/>
      <c r="C13" s="4" t="s">
        <v>3</v>
      </c>
      <c r="D13" s="3" t="s">
        <v>3</v>
      </c>
      <c r="E13" s="5" t="s">
        <v>3</v>
      </c>
      <c r="F13" s="14"/>
      <c r="G13" s="59"/>
      <c r="H13" s="4" t="s">
        <v>3</v>
      </c>
      <c r="I13" s="3" t="s">
        <v>3</v>
      </c>
      <c r="J13" s="5">
        <v>0</v>
      </c>
      <c r="K13" s="14"/>
      <c r="L13" s="50"/>
      <c r="M13" s="8" t="s">
        <v>3</v>
      </c>
      <c r="N13" s="9">
        <v>0</v>
      </c>
      <c r="O13" s="8" t="s">
        <v>3</v>
      </c>
      <c r="P13" s="9">
        <v>0</v>
      </c>
      <c r="Q13" s="8" t="s">
        <v>3</v>
      </c>
      <c r="R13" s="9">
        <v>0</v>
      </c>
      <c r="S13" s="8" t="s">
        <v>3</v>
      </c>
      <c r="T13" s="9">
        <v>0</v>
      </c>
      <c r="U13" s="32" t="str">
        <f>S10</f>
        <v>I008</v>
      </c>
      <c r="V13" s="33" t="str">
        <f>IFERROR((S11*T11 + S12*T12 + S13*T13), "INVALIDE")</f>
        <v>INVALIDE</v>
      </c>
      <c r="W13" s="34" t="str">
        <f>IFERROR(ROUND((S11*T11 + S12*T12 + S13*T13) / 5, 1) * 5, "INVALIDE")</f>
        <v>INVALIDE</v>
      </c>
      <c r="X13" s="14"/>
      <c r="Y13" s="14"/>
      <c r="Z13" s="14"/>
      <c r="AA13" s="14"/>
      <c r="AB13" s="14"/>
      <c r="AC13" s="14"/>
      <c r="AD13" s="14"/>
    </row>
    <row r="14" spans="1:30" ht="24" customHeight="1" thickBot="1" x14ac:dyDescent="0.25">
      <c r="A14" s="14"/>
      <c r="B14" s="14"/>
      <c r="C14" s="4" t="s">
        <v>3</v>
      </c>
      <c r="D14" s="3" t="s">
        <v>3</v>
      </c>
      <c r="E14" s="5" t="s">
        <v>3</v>
      </c>
      <c r="F14" s="14"/>
      <c r="G14" s="14"/>
      <c r="H14" s="4" t="s">
        <v>3</v>
      </c>
      <c r="I14" s="3" t="s">
        <v>3</v>
      </c>
      <c r="J14" s="5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 t="s">
        <v>40</v>
      </c>
      <c r="W14" s="15" t="s">
        <v>41</v>
      </c>
      <c r="X14" s="14"/>
      <c r="Y14" s="14"/>
      <c r="Z14" s="14"/>
      <c r="AA14" s="14"/>
      <c r="AB14" s="14"/>
      <c r="AC14" s="14"/>
      <c r="AD14" s="14"/>
    </row>
    <row r="15" spans="1:30" ht="24" customHeight="1" x14ac:dyDescent="0.25">
      <c r="A15" s="14"/>
      <c r="B15" s="14"/>
      <c r="C15" s="4" t="s">
        <v>3</v>
      </c>
      <c r="D15" s="3" t="s">
        <v>3</v>
      </c>
      <c r="E15" s="5" t="s">
        <v>3</v>
      </c>
      <c r="F15" s="14"/>
      <c r="G15" s="14"/>
      <c r="H15" s="4" t="s">
        <v>3</v>
      </c>
      <c r="I15" s="3" t="s">
        <v>3</v>
      </c>
      <c r="J15" s="5">
        <v>0</v>
      </c>
      <c r="K15" s="14"/>
      <c r="L15" s="48" t="s">
        <v>13</v>
      </c>
      <c r="M15" s="2" t="s">
        <v>33</v>
      </c>
      <c r="N15" s="36" t="s">
        <v>15</v>
      </c>
      <c r="O15" s="2" t="s">
        <v>34</v>
      </c>
      <c r="P15" s="36" t="s">
        <v>15</v>
      </c>
      <c r="Q15" s="11" t="s">
        <v>35</v>
      </c>
      <c r="R15" s="36" t="s">
        <v>15</v>
      </c>
      <c r="S15" s="2" t="s">
        <v>36</v>
      </c>
      <c r="T15" s="36" t="s">
        <v>15</v>
      </c>
      <c r="U15" s="26" t="str">
        <f>M15</f>
        <v>I009</v>
      </c>
      <c r="V15" s="27" t="str">
        <f>IFERROR((M16*N16 + M17*N17 + M18*N18), "INVALIDE")</f>
        <v>INVALIDE</v>
      </c>
      <c r="W15" s="28" t="str">
        <f>IFERROR(ROUND((M16*N16 + M17*N17 + M18*N18) / 5, 1) * 5, "INVALIDE")</f>
        <v>INVALIDE</v>
      </c>
      <c r="X15" s="14"/>
      <c r="Y15" s="14"/>
      <c r="Z15" s="14"/>
      <c r="AA15" s="14"/>
      <c r="AB15" s="14"/>
      <c r="AC15" s="14"/>
      <c r="AD15" s="14"/>
    </row>
    <row r="16" spans="1:30" ht="24" customHeight="1" x14ac:dyDescent="0.25">
      <c r="A16" s="14"/>
      <c r="B16" s="14"/>
      <c r="C16" s="4" t="s">
        <v>3</v>
      </c>
      <c r="D16" s="3" t="s">
        <v>3</v>
      </c>
      <c r="E16" s="5" t="s">
        <v>3</v>
      </c>
      <c r="F16" s="14"/>
      <c r="G16" s="14"/>
      <c r="H16" s="4" t="s">
        <v>3</v>
      </c>
      <c r="I16" s="3" t="s">
        <v>3</v>
      </c>
      <c r="J16" s="5">
        <v>0</v>
      </c>
      <c r="K16" s="14"/>
      <c r="L16" s="49"/>
      <c r="M16" s="4" t="s">
        <v>3</v>
      </c>
      <c r="N16" s="6">
        <v>0</v>
      </c>
      <c r="O16" s="4" t="s">
        <v>3</v>
      </c>
      <c r="P16" s="6">
        <v>0</v>
      </c>
      <c r="Q16" s="4" t="s">
        <v>3</v>
      </c>
      <c r="R16" s="6">
        <v>0</v>
      </c>
      <c r="S16" s="4" t="s">
        <v>3</v>
      </c>
      <c r="T16" s="6">
        <v>0</v>
      </c>
      <c r="U16" s="29" t="str">
        <f>O15</f>
        <v>I010</v>
      </c>
      <c r="V16" s="30" t="str">
        <f>IFERROR((O16*P16 + O17*P17 + O18*P18), "INVALIDE")</f>
        <v>INVALIDE</v>
      </c>
      <c r="W16" s="31" t="str">
        <f>IFERROR(ROUND((O16*P16 + O17*P17 + O18*P18) / 5, 1) * 5, "INVALIDE")</f>
        <v>INVALIDE</v>
      </c>
      <c r="X16" s="14"/>
      <c r="Y16" s="14"/>
      <c r="Z16" s="14"/>
      <c r="AA16" s="14"/>
      <c r="AB16" s="14"/>
      <c r="AC16" s="14"/>
      <c r="AD16" s="14"/>
    </row>
    <row r="17" spans="1:30" ht="24" customHeight="1" x14ac:dyDescent="0.25">
      <c r="A17" s="14"/>
      <c r="B17" s="14"/>
      <c r="C17" s="4" t="s">
        <v>3</v>
      </c>
      <c r="D17" s="3" t="s">
        <v>3</v>
      </c>
      <c r="E17" s="5" t="s">
        <v>3</v>
      </c>
      <c r="F17" s="14"/>
      <c r="G17" s="14"/>
      <c r="H17" s="4" t="s">
        <v>3</v>
      </c>
      <c r="I17" s="3" t="s">
        <v>3</v>
      </c>
      <c r="J17" s="5">
        <v>0</v>
      </c>
      <c r="K17" s="14"/>
      <c r="L17" s="49"/>
      <c r="M17" s="4" t="s">
        <v>3</v>
      </c>
      <c r="N17" s="6">
        <v>0</v>
      </c>
      <c r="O17" s="4" t="s">
        <v>3</v>
      </c>
      <c r="P17" s="6">
        <v>0</v>
      </c>
      <c r="Q17" s="4" t="s">
        <v>3</v>
      </c>
      <c r="R17" s="6">
        <v>0</v>
      </c>
      <c r="S17" s="4" t="s">
        <v>3</v>
      </c>
      <c r="T17" s="6">
        <v>0</v>
      </c>
      <c r="U17" s="29" t="str">
        <f>Q15</f>
        <v>I011</v>
      </c>
      <c r="V17" s="30" t="str">
        <f>IFERROR((Q16*R16 + Q17*R17 + Q18*R18), "INVALIDE")</f>
        <v>INVALIDE</v>
      </c>
      <c r="W17" s="31" t="str">
        <f>IFERROR(ROUND((Q16*R16 + Q17*R17 + Q18*R18) / 5, 1) * 5, "INVALIDE")</f>
        <v>INVALIDE</v>
      </c>
      <c r="X17" s="14"/>
      <c r="Y17" s="14"/>
      <c r="Z17" s="14"/>
      <c r="AA17" s="14"/>
      <c r="AB17" s="14"/>
      <c r="AC17" s="14"/>
      <c r="AD17" s="14"/>
    </row>
    <row r="18" spans="1:30" ht="24" customHeight="1" thickBot="1" x14ac:dyDescent="0.3">
      <c r="A18" s="14"/>
      <c r="B18" s="14"/>
      <c r="C18" s="4" t="s">
        <v>3</v>
      </c>
      <c r="D18" s="3" t="s">
        <v>3</v>
      </c>
      <c r="E18" s="5" t="s">
        <v>3</v>
      </c>
      <c r="F18" s="14"/>
      <c r="G18" s="14"/>
      <c r="H18" s="4" t="s">
        <v>3</v>
      </c>
      <c r="I18" s="3" t="s">
        <v>3</v>
      </c>
      <c r="J18" s="5">
        <v>0</v>
      </c>
      <c r="K18" s="14"/>
      <c r="L18" s="50"/>
      <c r="M18" s="8" t="s">
        <v>3</v>
      </c>
      <c r="N18" s="9">
        <v>0</v>
      </c>
      <c r="O18" s="8" t="s">
        <v>3</v>
      </c>
      <c r="P18" s="9">
        <v>0</v>
      </c>
      <c r="Q18" s="8" t="s">
        <v>3</v>
      </c>
      <c r="R18" s="9">
        <v>0</v>
      </c>
      <c r="S18" s="8" t="s">
        <v>3</v>
      </c>
      <c r="T18" s="9">
        <v>0</v>
      </c>
      <c r="U18" s="32" t="str">
        <f>S15</f>
        <v>I012</v>
      </c>
      <c r="V18" s="33" t="str">
        <f>IFERROR((S16*T16 + S17*T17 + S18*T18), "INVALIDE")</f>
        <v>INVALIDE</v>
      </c>
      <c r="W18" s="34" t="str">
        <f>IFERROR(ROUND((S16*T16 + S17*T17 + S18*T18) / 5, 1) * 5, "INVALIDE")</f>
        <v>INVALIDE</v>
      </c>
      <c r="X18" s="14"/>
      <c r="Y18" s="14"/>
      <c r="Z18" s="14"/>
      <c r="AA18" s="14"/>
      <c r="AB18" s="14"/>
      <c r="AC18" s="14"/>
      <c r="AD18" s="14"/>
    </row>
    <row r="19" spans="1:30" ht="24" customHeight="1" thickBot="1" x14ac:dyDescent="0.25">
      <c r="A19" s="14"/>
      <c r="B19" s="14"/>
      <c r="C19" s="4" t="s">
        <v>3</v>
      </c>
      <c r="D19" s="3" t="s">
        <v>3</v>
      </c>
      <c r="E19" s="5" t="s">
        <v>3</v>
      </c>
      <c r="F19" s="14"/>
      <c r="G19" s="14"/>
      <c r="H19" s="4" t="s">
        <v>3</v>
      </c>
      <c r="I19" s="3" t="s">
        <v>3</v>
      </c>
      <c r="J19" s="5">
        <v>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 t="s">
        <v>40</v>
      </c>
      <c r="W19" s="15" t="s">
        <v>41</v>
      </c>
      <c r="X19" s="14"/>
      <c r="Y19" s="14"/>
      <c r="Z19" s="14"/>
      <c r="AA19" s="14"/>
      <c r="AB19" s="14"/>
      <c r="AC19" s="14"/>
      <c r="AD19" s="14"/>
    </row>
    <row r="20" spans="1:30" ht="24" customHeight="1" x14ac:dyDescent="0.25">
      <c r="A20" s="14"/>
      <c r="B20" s="14"/>
      <c r="C20" s="4" t="s">
        <v>3</v>
      </c>
      <c r="D20" s="3" t="s">
        <v>3</v>
      </c>
      <c r="E20" s="5" t="s">
        <v>3</v>
      </c>
      <c r="F20" s="14"/>
      <c r="G20" s="14"/>
      <c r="H20" s="4" t="s">
        <v>3</v>
      </c>
      <c r="I20" s="3" t="s">
        <v>3</v>
      </c>
      <c r="J20" s="5">
        <v>0</v>
      </c>
      <c r="K20" s="14"/>
      <c r="L20" s="48" t="s">
        <v>14</v>
      </c>
      <c r="M20" s="2" t="s">
        <v>37</v>
      </c>
      <c r="N20" s="36" t="s">
        <v>15</v>
      </c>
      <c r="O20" s="2" t="s">
        <v>38</v>
      </c>
      <c r="P20" s="36" t="s">
        <v>15</v>
      </c>
      <c r="Q20" s="2" t="s">
        <v>39</v>
      </c>
      <c r="R20" s="36" t="s">
        <v>15</v>
      </c>
      <c r="S20" s="2" t="s">
        <v>43</v>
      </c>
      <c r="T20" s="36" t="s">
        <v>15</v>
      </c>
      <c r="U20" s="26" t="str">
        <f>M20</f>
        <v>I013</v>
      </c>
      <c r="V20" s="27" t="str">
        <f>IFERROR((M21*N21 + M22*N22 + M23*N23), "INVALIDE")</f>
        <v>INVALIDE</v>
      </c>
      <c r="W20" s="28" t="str">
        <f>IFERROR(ROUND((M21*N21 + M22*N22 + M23*N23) / 5, 1) * 5, "INVALIDE")</f>
        <v>INVALIDE</v>
      </c>
      <c r="X20" s="14"/>
      <c r="Y20" s="14"/>
      <c r="Z20" s="14"/>
      <c r="AA20" s="14"/>
      <c r="AB20" s="14"/>
      <c r="AC20" s="14"/>
      <c r="AD20" s="14"/>
    </row>
    <row r="21" spans="1:30" ht="24" customHeight="1" x14ac:dyDescent="0.25">
      <c r="A21" s="14"/>
      <c r="B21" s="14"/>
      <c r="C21" s="4" t="s">
        <v>3</v>
      </c>
      <c r="D21" s="3" t="s">
        <v>3</v>
      </c>
      <c r="E21" s="5" t="s">
        <v>3</v>
      </c>
      <c r="F21" s="14"/>
      <c r="G21" s="14"/>
      <c r="H21" s="4" t="s">
        <v>3</v>
      </c>
      <c r="I21" s="3" t="s">
        <v>3</v>
      </c>
      <c r="J21" s="5">
        <v>0</v>
      </c>
      <c r="K21" s="14"/>
      <c r="L21" s="49"/>
      <c r="M21" s="4" t="s">
        <v>3</v>
      </c>
      <c r="N21" s="6">
        <v>0</v>
      </c>
      <c r="O21" s="4" t="s">
        <v>3</v>
      </c>
      <c r="P21" s="6">
        <v>0</v>
      </c>
      <c r="Q21" s="4" t="s">
        <v>3</v>
      </c>
      <c r="R21" s="6">
        <v>0</v>
      </c>
      <c r="S21" s="4" t="s">
        <v>3</v>
      </c>
      <c r="T21" s="6">
        <v>0</v>
      </c>
      <c r="U21" s="29" t="str">
        <f>O20</f>
        <v>I014</v>
      </c>
      <c r="V21" s="30" t="str">
        <f>IFERROR((O21*P21 + O22*P22 + O23*P23), "INVALIDE")</f>
        <v>INVALIDE</v>
      </c>
      <c r="W21" s="31" t="str">
        <f>IFERROR(ROUND((O21*P21 + O22*P22 + O23*P23) / 5, 1) * 5, "INVALIDE")</f>
        <v>INVALIDE</v>
      </c>
      <c r="X21" s="14"/>
      <c r="Y21" s="14"/>
      <c r="Z21" s="14"/>
      <c r="AA21" s="14"/>
      <c r="AB21" s="14"/>
      <c r="AC21" s="14"/>
      <c r="AD21" s="14"/>
    </row>
    <row r="22" spans="1:30" ht="24" customHeight="1" thickBot="1" x14ac:dyDescent="0.3">
      <c r="A22" s="14"/>
      <c r="B22" s="14"/>
      <c r="C22" s="4" t="s">
        <v>3</v>
      </c>
      <c r="D22" s="3" t="s">
        <v>3</v>
      </c>
      <c r="E22" s="5" t="s">
        <v>3</v>
      </c>
      <c r="F22" s="14"/>
      <c r="G22" s="14"/>
      <c r="H22" s="4" t="s">
        <v>3</v>
      </c>
      <c r="I22" s="3" t="s">
        <v>3</v>
      </c>
      <c r="J22" s="5">
        <v>0</v>
      </c>
      <c r="K22" s="14"/>
      <c r="L22" s="49"/>
      <c r="M22" s="4" t="s">
        <v>3</v>
      </c>
      <c r="N22" s="6">
        <v>0</v>
      </c>
      <c r="O22" s="4" t="s">
        <v>3</v>
      </c>
      <c r="P22" s="6">
        <v>0</v>
      </c>
      <c r="Q22" s="4" t="s">
        <v>3</v>
      </c>
      <c r="R22" s="6">
        <v>0</v>
      </c>
      <c r="S22" s="4" t="s">
        <v>3</v>
      </c>
      <c r="T22" s="6">
        <v>0</v>
      </c>
      <c r="U22" s="29" t="str">
        <f>Q20</f>
        <v>I015</v>
      </c>
      <c r="V22" s="30" t="str">
        <f>IFERROR((Q21*R21 + Q22*R22 + Q23*R23), "INVALIDE")</f>
        <v>INVALIDE</v>
      </c>
      <c r="W22" s="31" t="str">
        <f>IFERROR(ROUND((Q21*R21 + Q22*R22 + Q23*R23) / 5, 1) * 5, "INVALIDE")</f>
        <v>INVALIDE</v>
      </c>
      <c r="X22" s="14"/>
      <c r="Y22" s="14"/>
      <c r="Z22" s="14"/>
      <c r="AA22" s="14"/>
      <c r="AB22" s="14"/>
      <c r="AC22" s="14"/>
      <c r="AD22" s="14"/>
    </row>
    <row r="23" spans="1:30" ht="24" customHeight="1" thickBot="1" x14ac:dyDescent="0.3">
      <c r="A23" s="14"/>
      <c r="B23" s="14"/>
      <c r="C23" s="23">
        <f>IFERROR((AVERAGE(C6:C22)),"NO DATA")</f>
        <v>6</v>
      </c>
      <c r="D23" s="24">
        <f>IFERROR((AVERAGE(D6:D22)),"NO DATA")</f>
        <v>4</v>
      </c>
      <c r="E23" s="25">
        <f>IFERROR((AVERAGE(E6:E22)),"NO DATA")</f>
        <v>2</v>
      </c>
      <c r="F23" s="16"/>
      <c r="G23" s="14"/>
      <c r="H23" s="8" t="s">
        <v>3</v>
      </c>
      <c r="I23" s="12" t="s">
        <v>3</v>
      </c>
      <c r="J23" s="13">
        <v>0</v>
      </c>
      <c r="K23" s="14"/>
      <c r="L23" s="50"/>
      <c r="M23" s="8" t="s">
        <v>3</v>
      </c>
      <c r="N23" s="9">
        <v>0</v>
      </c>
      <c r="O23" s="8" t="s">
        <v>3</v>
      </c>
      <c r="P23" s="9">
        <v>0</v>
      </c>
      <c r="Q23" s="8" t="s">
        <v>3</v>
      </c>
      <c r="R23" s="9">
        <v>0</v>
      </c>
      <c r="S23" s="8" t="s">
        <v>3</v>
      </c>
      <c r="T23" s="9">
        <v>0</v>
      </c>
      <c r="U23" s="32" t="str">
        <f>S20</f>
        <v>I016</v>
      </c>
      <c r="V23" s="33" t="str">
        <f>IFERROR((S21*T21 + S22*T22 + S23*T23), "INVALIDE")</f>
        <v>INVALIDE</v>
      </c>
      <c r="W23" s="34" t="str">
        <f>IFERROR(ROUND((S21*T21 + S22*T22 + S23*T23) / 5, 1) * 5, "INVALIDE")</f>
        <v>INVALIDE</v>
      </c>
      <c r="X23" s="14"/>
      <c r="Y23" s="14"/>
      <c r="Z23" s="14"/>
      <c r="AA23" s="14"/>
      <c r="AB23" s="14"/>
      <c r="AC23" s="14"/>
      <c r="AD23" s="14"/>
    </row>
    <row r="24" spans="1:30" ht="24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24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24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</sheetData>
  <sheetProtection algorithmName="SHA-512" hashValue="uSC9yfNMGhWIuH/J2eNjKQkkDVQZpbEx7SuarFZzdt+ZpdH4hDK8u2FbnbhOtuXfvZ9FYX6Sq7elLPPzhUaafA==" saltValue="7Kipz996blBw/lQwaYAAWQ==" spinCount="100000" sheet="1" objects="1" scenarios="1" selectLockedCells="1"/>
  <mergeCells count="19">
    <mergeCell ref="L15:L18"/>
    <mergeCell ref="L20:L23"/>
    <mergeCell ref="B2:J3"/>
    <mergeCell ref="M2:N2"/>
    <mergeCell ref="O2:P2"/>
    <mergeCell ref="B5:B13"/>
    <mergeCell ref="G5:G13"/>
    <mergeCell ref="L5:L8"/>
    <mergeCell ref="L10:L13"/>
    <mergeCell ref="U2:W2"/>
    <mergeCell ref="U3:W3"/>
    <mergeCell ref="B1:J1"/>
    <mergeCell ref="S2:T2"/>
    <mergeCell ref="L2:L3"/>
    <mergeCell ref="M3:N3"/>
    <mergeCell ref="O3:P3"/>
    <mergeCell ref="Q3:R3"/>
    <mergeCell ref="S3:T3"/>
    <mergeCell ref="Q2:R2"/>
  </mergeCells>
  <conditionalFormatting sqref="Q3:R3">
    <cfRule type="cellIs" dxfId="107" priority="46" operator="greaterThan">
      <formula>80</formula>
    </cfRule>
    <cfRule type="cellIs" dxfId="106" priority="47" operator="equal">
      <formula>80</formula>
    </cfRule>
    <cfRule type="cellIs" dxfId="105" priority="48" operator="lessThan">
      <formula>80</formula>
    </cfRule>
  </conditionalFormatting>
  <conditionalFormatting sqref="M3:P3 S3:U3">
    <cfRule type="cellIs" dxfId="104" priority="45" operator="equal">
      <formula>4</formula>
    </cfRule>
  </conditionalFormatting>
  <conditionalFormatting sqref="M3:P3 S3:U3">
    <cfRule type="cellIs" dxfId="103" priority="44" operator="greaterThan">
      <formula>4</formula>
    </cfRule>
  </conditionalFormatting>
  <conditionalFormatting sqref="M3:P3 S3:U3">
    <cfRule type="cellIs" dxfId="102" priority="43" operator="lessThan">
      <formula>4</formula>
    </cfRule>
  </conditionalFormatting>
  <conditionalFormatting sqref="V5:V8 V10:V13 V15:V18 V20:V23">
    <cfRule type="cellIs" dxfId="101" priority="42" operator="equal">
      <formula>4</formula>
    </cfRule>
    <cfRule type="cellIs" dxfId="100" priority="41" operator="lessThan">
      <formula>4</formula>
    </cfRule>
    <cfRule type="cellIs" dxfId="99" priority="40" operator="greaterThan">
      <formula>4</formula>
    </cfRule>
  </conditionalFormatting>
  <conditionalFormatting sqref="C23:E23">
    <cfRule type="cellIs" dxfId="98" priority="39" operator="greaterThan">
      <formula>4</formula>
    </cfRule>
    <cfRule type="cellIs" dxfId="97" priority="38" operator="lessThan">
      <formula>4</formula>
    </cfRule>
    <cfRule type="cellIs" dxfId="96" priority="37" operator="equal">
      <formula>4</formula>
    </cfRule>
  </conditionalFormatting>
  <conditionalFormatting sqref="W5 W7">
    <cfRule type="cellIs" dxfId="95" priority="34" operator="greaterThan">
      <formula>4</formula>
    </cfRule>
    <cfRule type="cellIs" dxfId="94" priority="35" operator="lessThan">
      <formula>4</formula>
    </cfRule>
    <cfRule type="cellIs" dxfId="93" priority="36" operator="equal">
      <formula>4</formula>
    </cfRule>
  </conditionalFormatting>
  <conditionalFormatting sqref="W6">
    <cfRule type="cellIs" dxfId="92" priority="31" operator="greaterThan">
      <formula>4</formula>
    </cfRule>
    <cfRule type="cellIs" dxfId="91" priority="32" operator="lessThan">
      <formula>4</formula>
    </cfRule>
    <cfRule type="cellIs" dxfId="90" priority="33" operator="equal">
      <formula>4</formula>
    </cfRule>
  </conditionalFormatting>
  <conditionalFormatting sqref="W8">
    <cfRule type="cellIs" dxfId="89" priority="28" operator="greaterThan">
      <formula>4</formula>
    </cfRule>
    <cfRule type="cellIs" dxfId="88" priority="29" operator="lessThan">
      <formula>4</formula>
    </cfRule>
    <cfRule type="cellIs" dxfId="87" priority="30" operator="equal">
      <formula>4</formula>
    </cfRule>
  </conditionalFormatting>
  <conditionalFormatting sqref="W10 W12">
    <cfRule type="cellIs" dxfId="86" priority="25" operator="greaterThan">
      <formula>4</formula>
    </cfRule>
    <cfRule type="cellIs" dxfId="85" priority="26" operator="lessThan">
      <formula>4</formula>
    </cfRule>
    <cfRule type="cellIs" dxfId="84" priority="27" operator="equal">
      <formula>4</formula>
    </cfRule>
  </conditionalFormatting>
  <conditionalFormatting sqref="W11">
    <cfRule type="cellIs" dxfId="83" priority="22" operator="greaterThan">
      <formula>4</formula>
    </cfRule>
    <cfRule type="cellIs" dxfId="82" priority="23" operator="lessThan">
      <formula>4</formula>
    </cfRule>
    <cfRule type="cellIs" dxfId="81" priority="24" operator="equal">
      <formula>4</formula>
    </cfRule>
  </conditionalFormatting>
  <conditionalFormatting sqref="W13">
    <cfRule type="cellIs" dxfId="80" priority="19" operator="greaterThan">
      <formula>4</formula>
    </cfRule>
    <cfRule type="cellIs" dxfId="79" priority="20" operator="lessThan">
      <formula>4</formula>
    </cfRule>
    <cfRule type="cellIs" dxfId="78" priority="21" operator="equal">
      <formula>4</formula>
    </cfRule>
  </conditionalFormatting>
  <conditionalFormatting sqref="W15 W17">
    <cfRule type="cellIs" dxfId="77" priority="16" operator="greaterThan">
      <formula>4</formula>
    </cfRule>
    <cfRule type="cellIs" dxfId="76" priority="17" operator="lessThan">
      <formula>4</formula>
    </cfRule>
    <cfRule type="cellIs" dxfId="75" priority="18" operator="equal">
      <formula>4</formula>
    </cfRule>
  </conditionalFormatting>
  <conditionalFormatting sqref="W16">
    <cfRule type="cellIs" dxfId="74" priority="13" operator="greaterThan">
      <formula>4</formula>
    </cfRule>
    <cfRule type="cellIs" dxfId="73" priority="14" operator="lessThan">
      <formula>4</formula>
    </cfRule>
    <cfRule type="cellIs" dxfId="72" priority="15" operator="equal">
      <formula>4</formula>
    </cfRule>
  </conditionalFormatting>
  <conditionalFormatting sqref="W18">
    <cfRule type="cellIs" dxfId="71" priority="10" operator="greaterThan">
      <formula>4</formula>
    </cfRule>
    <cfRule type="cellIs" dxfId="70" priority="11" operator="lessThan">
      <formula>4</formula>
    </cfRule>
    <cfRule type="cellIs" dxfId="69" priority="12" operator="equal">
      <formula>4</formula>
    </cfRule>
  </conditionalFormatting>
  <conditionalFormatting sqref="W20 W22">
    <cfRule type="cellIs" dxfId="68" priority="7" operator="greaterThan">
      <formula>4</formula>
    </cfRule>
    <cfRule type="cellIs" dxfId="67" priority="8" operator="lessThan">
      <formula>4</formula>
    </cfRule>
    <cfRule type="cellIs" dxfId="66" priority="9" operator="equal">
      <formula>4</formula>
    </cfRule>
  </conditionalFormatting>
  <conditionalFormatting sqref="W21">
    <cfRule type="cellIs" dxfId="65" priority="4" operator="greaterThan">
      <formula>4</formula>
    </cfRule>
    <cfRule type="cellIs" dxfId="64" priority="5" operator="lessThan">
      <formula>4</formula>
    </cfRule>
    <cfRule type="cellIs" dxfId="63" priority="6" operator="equal">
      <formula>4</formula>
    </cfRule>
  </conditionalFormatting>
  <conditionalFormatting sqref="W23">
    <cfRule type="cellIs" dxfId="62" priority="1" operator="greaterThan">
      <formula>4</formula>
    </cfRule>
    <cfRule type="cellIs" dxfId="61" priority="2" operator="lessThan">
      <formula>4</formula>
    </cfRule>
    <cfRule type="cellIs" dxfId="60" priority="3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33A7-991B-4018-9A4C-8FD438C5A202}">
  <dimension ref="A1:AD26"/>
  <sheetViews>
    <sheetView zoomScaleNormal="100" workbookViewId="0">
      <selection activeCell="O10" sqref="O10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1:30" ht="24" customHeight="1" thickBot="1" x14ac:dyDescent="0.3">
      <c r="A1" s="14"/>
      <c r="B1" s="37" t="s">
        <v>42</v>
      </c>
      <c r="C1" s="37"/>
      <c r="D1" s="37"/>
      <c r="E1" s="37"/>
      <c r="F1" s="37"/>
      <c r="G1" s="37"/>
      <c r="H1" s="37"/>
      <c r="I1" s="37"/>
      <c r="J1" s="37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24" customHeight="1" thickBot="1" x14ac:dyDescent="0.3">
      <c r="A2" s="14"/>
      <c r="B2" s="38" t="s">
        <v>24</v>
      </c>
      <c r="C2" s="39"/>
      <c r="D2" s="39"/>
      <c r="E2" s="39"/>
      <c r="F2" s="39"/>
      <c r="G2" s="39"/>
      <c r="H2" s="39"/>
      <c r="I2" s="39"/>
      <c r="J2" s="40"/>
      <c r="K2" s="14"/>
      <c r="L2" s="44" t="s">
        <v>20</v>
      </c>
      <c r="M2" s="46" t="s">
        <v>19</v>
      </c>
      <c r="N2" s="47"/>
      <c r="O2" s="46" t="s">
        <v>0</v>
      </c>
      <c r="P2" s="47"/>
      <c r="Q2" s="46" t="s">
        <v>16</v>
      </c>
      <c r="R2" s="47"/>
      <c r="S2" s="46" t="s">
        <v>17</v>
      </c>
      <c r="T2" s="47"/>
      <c r="U2" s="51" t="s">
        <v>18</v>
      </c>
      <c r="V2" s="52"/>
      <c r="W2" s="53"/>
      <c r="X2" s="14"/>
      <c r="Y2" s="14"/>
      <c r="Z2" s="14"/>
      <c r="AA2" s="14"/>
      <c r="AB2" s="14"/>
      <c r="AC2" s="14"/>
      <c r="AD2" s="14"/>
    </row>
    <row r="3" spans="1:30" ht="24" customHeight="1" thickBot="1" x14ac:dyDescent="0.3">
      <c r="A3" s="14"/>
      <c r="B3" s="41"/>
      <c r="C3" s="42"/>
      <c r="D3" s="42"/>
      <c r="E3" s="42"/>
      <c r="F3" s="42"/>
      <c r="G3" s="42"/>
      <c r="H3" s="42"/>
      <c r="I3" s="42"/>
      <c r="J3" s="43"/>
      <c r="K3" s="14"/>
      <c r="L3" s="45"/>
      <c r="M3" s="54">
        <f>IFERROR(AVERAGE(D6:E23),"DONNÉES INVALDES")</f>
        <v>3</v>
      </c>
      <c r="N3" s="55"/>
      <c r="O3" s="54">
        <f>IFERROR(AVERAGE(C6:C23),"NO DATA")</f>
        <v>6</v>
      </c>
      <c r="P3" s="55"/>
      <c r="Q3" s="54" cm="1">
        <f t="array" ref="Q3">IFERROR(((SUMPRODUCT(((I6:I23="A") + (I6:I23="LA")  + (I6:I23="#"))*J6:J23) / SUM(J6:J23)) * 100),"NO DATA")</f>
        <v>65.811965811965806</v>
      </c>
      <c r="R3" s="55"/>
      <c r="S3" s="54">
        <f>IFERROR(AVERAGE(V5,V6,V7,V8,V10,V11,V12,V13),"INVALIDE")</f>
        <v>4.7</v>
      </c>
      <c r="T3" s="55"/>
      <c r="U3" s="54">
        <f>IFERROR(SUM((O3*10/100)+(M3*20/100)+(S3*30/100))/60*100,"DONNÉES INVALDES")</f>
        <v>4.3499999999999996</v>
      </c>
      <c r="V3" s="56"/>
      <c r="W3" s="55"/>
      <c r="X3" s="14"/>
      <c r="Y3" s="14"/>
      <c r="Z3" s="14"/>
      <c r="AA3" s="14"/>
      <c r="AB3" s="14"/>
      <c r="AC3" s="14"/>
      <c r="AD3" s="14"/>
    </row>
    <row r="4" spans="1:30" ht="24" customHeight="1" thickBo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40</v>
      </c>
      <c r="W4" s="15" t="s">
        <v>41</v>
      </c>
      <c r="X4" s="14"/>
      <c r="Y4" s="14"/>
      <c r="Z4" s="14"/>
      <c r="AA4" s="14"/>
      <c r="AB4" s="14"/>
      <c r="AC4" s="14"/>
      <c r="AD4" s="14"/>
    </row>
    <row r="5" spans="1:30" ht="24" customHeight="1" thickBot="1" x14ac:dyDescent="0.3">
      <c r="A5" s="14"/>
      <c r="B5" s="57" t="s">
        <v>4</v>
      </c>
      <c r="C5" s="20" t="s">
        <v>0</v>
      </c>
      <c r="D5" s="21" t="s">
        <v>1</v>
      </c>
      <c r="E5" s="22" t="s">
        <v>2</v>
      </c>
      <c r="F5" s="14"/>
      <c r="G5" s="57" t="s">
        <v>5</v>
      </c>
      <c r="H5" s="17" t="s">
        <v>6</v>
      </c>
      <c r="I5" s="18" t="s">
        <v>7</v>
      </c>
      <c r="J5" s="19" t="s">
        <v>8</v>
      </c>
      <c r="K5" s="14"/>
      <c r="L5" s="48" t="s">
        <v>11</v>
      </c>
      <c r="M5" s="2" t="s">
        <v>25</v>
      </c>
      <c r="N5" s="36" t="s">
        <v>15</v>
      </c>
      <c r="O5" s="2" t="s">
        <v>26</v>
      </c>
      <c r="P5" s="36" t="s">
        <v>15</v>
      </c>
      <c r="Q5" s="2" t="s">
        <v>27</v>
      </c>
      <c r="R5" s="36" t="s">
        <v>15</v>
      </c>
      <c r="S5" s="2" t="s">
        <v>28</v>
      </c>
      <c r="T5" s="35" t="s">
        <v>15</v>
      </c>
      <c r="U5" s="26" t="str">
        <f>M5</f>
        <v>I001</v>
      </c>
      <c r="V5" s="27">
        <f>IFERROR((M6*N6 + M7*N7 + M8*N8), "INVALIDE")</f>
        <v>4.8000000000000007</v>
      </c>
      <c r="W5" s="28">
        <f>IFERROR(ROUND((M6*N6 + M7*N7 + M8*N8) / 5, 1) * 5, "INVALIDE")</f>
        <v>5</v>
      </c>
      <c r="X5" s="16"/>
      <c r="Y5" s="14"/>
      <c r="Z5" s="14"/>
      <c r="AA5" s="14"/>
      <c r="AB5" s="14"/>
      <c r="AC5" s="14"/>
      <c r="AD5" s="14"/>
    </row>
    <row r="6" spans="1:30" ht="24" customHeight="1" x14ac:dyDescent="0.25">
      <c r="A6" s="14"/>
      <c r="B6" s="58"/>
      <c r="C6" s="4">
        <v>6</v>
      </c>
      <c r="D6" s="3">
        <v>4</v>
      </c>
      <c r="E6" s="5">
        <v>2</v>
      </c>
      <c r="F6" s="14"/>
      <c r="G6" s="58"/>
      <c r="H6" s="4" t="s">
        <v>9</v>
      </c>
      <c r="I6" s="3" t="s">
        <v>10</v>
      </c>
      <c r="J6" s="5">
        <v>45</v>
      </c>
      <c r="K6" s="14"/>
      <c r="L6" s="49"/>
      <c r="M6" s="4">
        <v>6</v>
      </c>
      <c r="N6" s="6">
        <v>0.4</v>
      </c>
      <c r="O6" s="4">
        <v>6</v>
      </c>
      <c r="P6" s="6">
        <v>0.5</v>
      </c>
      <c r="Q6" s="4">
        <v>6</v>
      </c>
      <c r="R6" s="6">
        <v>0.4</v>
      </c>
      <c r="S6" s="4">
        <v>6</v>
      </c>
      <c r="T6" s="7">
        <v>0.3</v>
      </c>
      <c r="U6" s="29" t="str">
        <f>O5</f>
        <v>I002</v>
      </c>
      <c r="V6" s="30">
        <f>IFERROR((O6*P6 + O7*P7 + O8*P8), "INVALIDE")</f>
        <v>5</v>
      </c>
      <c r="W6" s="31">
        <f>IFERROR(ROUND((O6*P6 + O7*P7 + O8*P8) / 5, 1) * 5, "INVALIDE")</f>
        <v>5</v>
      </c>
      <c r="X6" s="16"/>
      <c r="Y6" s="14"/>
      <c r="Z6" s="14"/>
      <c r="AA6" s="14"/>
      <c r="AB6" s="14"/>
      <c r="AC6" s="14"/>
      <c r="AD6" s="14"/>
    </row>
    <row r="7" spans="1:30" ht="24" customHeight="1" x14ac:dyDescent="0.25">
      <c r="A7" s="14"/>
      <c r="B7" s="58"/>
      <c r="C7" s="4" t="s">
        <v>3</v>
      </c>
      <c r="D7" s="3" t="s">
        <v>3</v>
      </c>
      <c r="E7" s="5" t="s">
        <v>3</v>
      </c>
      <c r="F7" s="14"/>
      <c r="G7" s="58"/>
      <c r="H7" s="4" t="s">
        <v>9</v>
      </c>
      <c r="I7" s="3" t="s">
        <v>21</v>
      </c>
      <c r="J7" s="5">
        <v>32</v>
      </c>
      <c r="K7" s="14"/>
      <c r="L7" s="49"/>
      <c r="M7" s="4">
        <v>4</v>
      </c>
      <c r="N7" s="6">
        <v>0.6</v>
      </c>
      <c r="O7" s="4">
        <v>4</v>
      </c>
      <c r="P7" s="6">
        <v>0.5</v>
      </c>
      <c r="Q7" s="4">
        <v>4</v>
      </c>
      <c r="R7" s="6">
        <v>0.5</v>
      </c>
      <c r="S7" s="4">
        <v>4</v>
      </c>
      <c r="T7" s="7">
        <v>0.7</v>
      </c>
      <c r="U7" s="29" t="str">
        <f>Q5</f>
        <v>I003</v>
      </c>
      <c r="V7" s="30">
        <f>IFERROR((Q6*R6 + Q7*R7 + Q8*R8), "INVALIDE")</f>
        <v>4.4000000000000004</v>
      </c>
      <c r="W7" s="31">
        <f>IFERROR(ROUND((Q6*R6 + Q7*R7 + Q8*R8) / 5, 1) * 5, "INVALIDE")</f>
        <v>4.5</v>
      </c>
      <c r="X7" s="14"/>
      <c r="Y7" s="14"/>
      <c r="Z7" s="14"/>
      <c r="AA7" s="14"/>
      <c r="AB7" s="14"/>
      <c r="AC7" s="14"/>
      <c r="AD7" s="14"/>
    </row>
    <row r="8" spans="1:30" ht="24" customHeight="1" thickBot="1" x14ac:dyDescent="0.3">
      <c r="A8" s="14"/>
      <c r="B8" s="58"/>
      <c r="C8" s="4" t="s">
        <v>3</v>
      </c>
      <c r="D8" s="3" t="s">
        <v>3</v>
      </c>
      <c r="E8" s="5" t="s">
        <v>3</v>
      </c>
      <c r="F8" s="14"/>
      <c r="G8" s="58"/>
      <c r="H8" s="4" t="s">
        <v>9</v>
      </c>
      <c r="I8" s="3" t="s">
        <v>23</v>
      </c>
      <c r="J8" s="5">
        <v>24</v>
      </c>
      <c r="K8" s="14"/>
      <c r="L8" s="50"/>
      <c r="M8" s="8">
        <v>0</v>
      </c>
      <c r="N8" s="9">
        <v>0</v>
      </c>
      <c r="O8" s="8">
        <v>0</v>
      </c>
      <c r="P8" s="9">
        <v>0</v>
      </c>
      <c r="Q8" s="8">
        <v>0</v>
      </c>
      <c r="R8" s="9">
        <v>0</v>
      </c>
      <c r="S8" s="8">
        <v>0</v>
      </c>
      <c r="T8" s="10">
        <v>0</v>
      </c>
      <c r="U8" s="32" t="str">
        <f>S5</f>
        <v>I004</v>
      </c>
      <c r="V8" s="33">
        <f>IFERROR((S6*T6 + S7*T7 + S8*T8), "INVALIDE")</f>
        <v>4.5999999999999996</v>
      </c>
      <c r="W8" s="34">
        <f>IFERROR(ROUND((S6*T6 + S7*T7 + S8*T8) / 5, 1) * 5, "INVALIDE")</f>
        <v>4.5</v>
      </c>
      <c r="X8" s="14"/>
      <c r="Y8" s="14"/>
      <c r="Z8" s="14"/>
      <c r="AA8" s="14"/>
      <c r="AB8" s="14"/>
      <c r="AC8" s="14"/>
      <c r="AD8" s="14"/>
    </row>
    <row r="9" spans="1:30" ht="24" customHeight="1" thickBot="1" x14ac:dyDescent="0.25">
      <c r="A9" s="14"/>
      <c r="B9" s="58"/>
      <c r="C9" s="4" t="s">
        <v>3</v>
      </c>
      <c r="D9" s="3" t="s">
        <v>3</v>
      </c>
      <c r="E9" s="5" t="s">
        <v>3</v>
      </c>
      <c r="F9" s="14"/>
      <c r="G9" s="58"/>
      <c r="H9" s="4" t="s">
        <v>9</v>
      </c>
      <c r="I9" s="3" t="s">
        <v>22</v>
      </c>
      <c r="J9" s="5">
        <v>16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 t="s">
        <v>40</v>
      </c>
      <c r="W9" s="15" t="s">
        <v>41</v>
      </c>
      <c r="X9" s="14"/>
      <c r="Y9" s="14"/>
      <c r="Z9" s="14"/>
      <c r="AA9" s="14"/>
      <c r="AB9" s="14"/>
      <c r="AC9" s="14"/>
      <c r="AD9" s="14"/>
    </row>
    <row r="10" spans="1:30" ht="24" customHeight="1" x14ac:dyDescent="0.25">
      <c r="A10" s="14"/>
      <c r="B10" s="58"/>
      <c r="C10" s="4" t="s">
        <v>3</v>
      </c>
      <c r="D10" s="3" t="s">
        <v>3</v>
      </c>
      <c r="E10" s="5" t="s">
        <v>3</v>
      </c>
      <c r="F10" s="14"/>
      <c r="G10" s="58"/>
      <c r="H10" s="4" t="s">
        <v>3</v>
      </c>
      <c r="I10" s="3" t="s">
        <v>3</v>
      </c>
      <c r="J10" s="5">
        <v>0</v>
      </c>
      <c r="K10" s="14"/>
      <c r="L10" s="48" t="s">
        <v>12</v>
      </c>
      <c r="M10" s="2" t="s">
        <v>29</v>
      </c>
      <c r="N10" s="36" t="s">
        <v>15</v>
      </c>
      <c r="O10" s="2" t="s">
        <v>30</v>
      </c>
      <c r="P10" s="36" t="s">
        <v>15</v>
      </c>
      <c r="Q10" s="2" t="s">
        <v>31</v>
      </c>
      <c r="R10" s="36" t="s">
        <v>15</v>
      </c>
      <c r="S10" s="2" t="s">
        <v>32</v>
      </c>
      <c r="T10" s="36" t="s">
        <v>15</v>
      </c>
      <c r="U10" s="26" t="str">
        <f>M10</f>
        <v>I005</v>
      </c>
      <c r="V10" s="27" t="str">
        <f>IFERROR((M11*N11 + M12*N12 + M13*N13), "INVALIDE")</f>
        <v>INVALIDE</v>
      </c>
      <c r="W10" s="28" t="str">
        <f>IFERROR(ROUND((M11*N11 + M12*N12 + M13*N13) / 5, 1) * 5, "INVALIDE")</f>
        <v>INVALIDE</v>
      </c>
      <c r="X10" s="14"/>
      <c r="Y10" s="14"/>
      <c r="Z10" s="14"/>
      <c r="AA10" s="14"/>
      <c r="AB10" s="14"/>
      <c r="AC10" s="14"/>
      <c r="AD10" s="14"/>
    </row>
    <row r="11" spans="1:30" ht="24" customHeight="1" x14ac:dyDescent="0.25">
      <c r="A11" s="14"/>
      <c r="B11" s="58"/>
      <c r="C11" s="4" t="s">
        <v>3</v>
      </c>
      <c r="D11" s="3" t="s">
        <v>3</v>
      </c>
      <c r="E11" s="5" t="s">
        <v>3</v>
      </c>
      <c r="F11" s="14"/>
      <c r="G11" s="58"/>
      <c r="H11" s="4" t="s">
        <v>3</v>
      </c>
      <c r="I11" s="3" t="s">
        <v>3</v>
      </c>
      <c r="J11" s="5">
        <v>0</v>
      </c>
      <c r="K11" s="14"/>
      <c r="L11" s="49"/>
      <c r="M11" s="4" t="s">
        <v>3</v>
      </c>
      <c r="N11" s="6">
        <v>0</v>
      </c>
      <c r="O11" s="4" t="s">
        <v>3</v>
      </c>
      <c r="P11" s="6">
        <v>0</v>
      </c>
      <c r="Q11" s="4" t="s">
        <v>3</v>
      </c>
      <c r="R11" s="6">
        <v>0</v>
      </c>
      <c r="S11" s="4" t="s">
        <v>3</v>
      </c>
      <c r="T11" s="6">
        <v>0</v>
      </c>
      <c r="U11" s="29" t="str">
        <f>O10</f>
        <v>I006</v>
      </c>
      <c r="V11" s="30" t="str">
        <f>IFERROR((O11*P11 + O12*P12 + O13*P13), "INVALIDE")</f>
        <v>INVALIDE</v>
      </c>
      <c r="W11" s="31" t="str">
        <f>IFERROR(ROUND((O11*P11 + O12*P12 + O13*P13) / 5, 1) * 5, "INVALIDE")</f>
        <v>INVALIDE</v>
      </c>
      <c r="X11" s="14"/>
      <c r="Y11" s="14"/>
      <c r="Z11" s="14"/>
      <c r="AA11" s="14"/>
      <c r="AB11" s="14"/>
      <c r="AC11" s="14"/>
      <c r="AD11" s="14"/>
    </row>
    <row r="12" spans="1:30" ht="24" customHeight="1" x14ac:dyDescent="0.25">
      <c r="A12" s="14"/>
      <c r="B12" s="58"/>
      <c r="C12" s="4" t="s">
        <v>3</v>
      </c>
      <c r="D12" s="3" t="s">
        <v>3</v>
      </c>
      <c r="E12" s="5" t="s">
        <v>3</v>
      </c>
      <c r="F12" s="14"/>
      <c r="G12" s="58"/>
      <c r="H12" s="4" t="s">
        <v>3</v>
      </c>
      <c r="I12" s="3" t="s">
        <v>3</v>
      </c>
      <c r="J12" s="5">
        <v>0</v>
      </c>
      <c r="K12" s="14"/>
      <c r="L12" s="49"/>
      <c r="M12" s="4" t="s">
        <v>3</v>
      </c>
      <c r="N12" s="6">
        <v>0</v>
      </c>
      <c r="O12" s="4" t="s">
        <v>3</v>
      </c>
      <c r="P12" s="6">
        <v>0</v>
      </c>
      <c r="Q12" s="4" t="s">
        <v>3</v>
      </c>
      <c r="R12" s="6">
        <v>0</v>
      </c>
      <c r="S12" s="4" t="s">
        <v>3</v>
      </c>
      <c r="T12" s="6">
        <v>0</v>
      </c>
      <c r="U12" s="29" t="str">
        <f>Q10</f>
        <v>I007</v>
      </c>
      <c r="V12" s="30" t="str">
        <f>IFERROR((Q11*R11 + Q12*R12 + Q13*R13), "INVALIDE")</f>
        <v>INVALIDE</v>
      </c>
      <c r="W12" s="31" t="str">
        <f>IFERROR(ROUND((Q11*R11 + Q12*R12 + Q13*R13) / 5, 1) * 5, "INVALIDE")</f>
        <v>INVALIDE</v>
      </c>
      <c r="X12" s="14"/>
      <c r="Y12" s="14"/>
      <c r="Z12" s="14"/>
      <c r="AA12" s="14"/>
      <c r="AB12" s="14"/>
      <c r="AC12" s="14"/>
      <c r="AD12" s="14"/>
    </row>
    <row r="13" spans="1:30" ht="24" customHeight="1" thickBot="1" x14ac:dyDescent="0.3">
      <c r="A13" s="14"/>
      <c r="B13" s="59"/>
      <c r="C13" s="4" t="s">
        <v>3</v>
      </c>
      <c r="D13" s="3" t="s">
        <v>3</v>
      </c>
      <c r="E13" s="5" t="s">
        <v>3</v>
      </c>
      <c r="F13" s="14"/>
      <c r="G13" s="59"/>
      <c r="H13" s="4" t="s">
        <v>3</v>
      </c>
      <c r="I13" s="3" t="s">
        <v>3</v>
      </c>
      <c r="J13" s="5">
        <v>0</v>
      </c>
      <c r="K13" s="14"/>
      <c r="L13" s="50"/>
      <c r="M13" s="8" t="s">
        <v>3</v>
      </c>
      <c r="N13" s="9">
        <v>0</v>
      </c>
      <c r="O13" s="8" t="s">
        <v>3</v>
      </c>
      <c r="P13" s="9">
        <v>0</v>
      </c>
      <c r="Q13" s="8" t="s">
        <v>3</v>
      </c>
      <c r="R13" s="9">
        <v>0</v>
      </c>
      <c r="S13" s="8" t="s">
        <v>3</v>
      </c>
      <c r="T13" s="9">
        <v>0</v>
      </c>
      <c r="U13" s="32" t="str">
        <f>S10</f>
        <v>I008</v>
      </c>
      <c r="V13" s="33" t="str">
        <f>IFERROR((S11*T11 + S12*T12 + S13*T13), "INVALIDE")</f>
        <v>INVALIDE</v>
      </c>
      <c r="W13" s="34" t="str">
        <f>IFERROR(ROUND((S11*T11 + S12*T12 + S13*T13) / 5, 1) * 5, "INVALIDE")</f>
        <v>INVALIDE</v>
      </c>
      <c r="X13" s="14"/>
      <c r="Y13" s="14"/>
      <c r="Z13" s="14"/>
      <c r="AA13" s="14"/>
      <c r="AB13" s="14"/>
      <c r="AC13" s="14"/>
      <c r="AD13" s="14"/>
    </row>
    <row r="14" spans="1:30" ht="24" customHeight="1" x14ac:dyDescent="0.25">
      <c r="A14" s="14"/>
      <c r="B14" s="14"/>
      <c r="C14" s="4" t="s">
        <v>3</v>
      </c>
      <c r="D14" s="3" t="s">
        <v>3</v>
      </c>
      <c r="E14" s="5" t="s">
        <v>3</v>
      </c>
      <c r="F14" s="14"/>
      <c r="G14" s="14"/>
      <c r="H14" s="4" t="s">
        <v>3</v>
      </c>
      <c r="I14" s="3" t="s">
        <v>3</v>
      </c>
      <c r="J14" s="5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30" ht="24" customHeight="1" x14ac:dyDescent="0.25">
      <c r="A15" s="14"/>
      <c r="B15" s="14"/>
      <c r="C15" s="4" t="s">
        <v>3</v>
      </c>
      <c r="D15" s="3" t="s">
        <v>3</v>
      </c>
      <c r="E15" s="5" t="s">
        <v>3</v>
      </c>
      <c r="F15" s="14"/>
      <c r="G15" s="14"/>
      <c r="H15" s="4" t="s">
        <v>3</v>
      </c>
      <c r="I15" s="3" t="s">
        <v>3</v>
      </c>
      <c r="J15" s="5">
        <v>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30" ht="24" customHeight="1" x14ac:dyDescent="0.25">
      <c r="A16" s="14"/>
      <c r="B16" s="14"/>
      <c r="C16" s="4" t="s">
        <v>3</v>
      </c>
      <c r="D16" s="3" t="s">
        <v>3</v>
      </c>
      <c r="E16" s="5" t="s">
        <v>3</v>
      </c>
      <c r="F16" s="14"/>
      <c r="G16" s="14"/>
      <c r="H16" s="4" t="s">
        <v>3</v>
      </c>
      <c r="I16" s="3" t="s">
        <v>3</v>
      </c>
      <c r="J16" s="5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24" customHeight="1" x14ac:dyDescent="0.25">
      <c r="A17" s="14"/>
      <c r="B17" s="14"/>
      <c r="C17" s="4" t="s">
        <v>3</v>
      </c>
      <c r="D17" s="3" t="s">
        <v>3</v>
      </c>
      <c r="E17" s="5" t="s">
        <v>3</v>
      </c>
      <c r="F17" s="14"/>
      <c r="G17" s="14"/>
      <c r="H17" s="4" t="s">
        <v>3</v>
      </c>
      <c r="I17" s="3" t="s">
        <v>3</v>
      </c>
      <c r="J17" s="5">
        <v>0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24" customHeight="1" x14ac:dyDescent="0.25">
      <c r="A18" s="14"/>
      <c r="B18" s="14"/>
      <c r="C18" s="4" t="s">
        <v>3</v>
      </c>
      <c r="D18" s="3" t="s">
        <v>3</v>
      </c>
      <c r="E18" s="5" t="s">
        <v>3</v>
      </c>
      <c r="F18" s="14"/>
      <c r="G18" s="14"/>
      <c r="H18" s="4" t="s">
        <v>3</v>
      </c>
      <c r="I18" s="3" t="s">
        <v>3</v>
      </c>
      <c r="J18" s="5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24" customHeight="1" x14ac:dyDescent="0.25">
      <c r="A19" s="14"/>
      <c r="B19" s="14"/>
      <c r="C19" s="4" t="s">
        <v>3</v>
      </c>
      <c r="D19" s="3" t="s">
        <v>3</v>
      </c>
      <c r="E19" s="5" t="s">
        <v>3</v>
      </c>
      <c r="F19" s="14"/>
      <c r="G19" s="14"/>
      <c r="H19" s="4" t="s">
        <v>3</v>
      </c>
      <c r="I19" s="3" t="s">
        <v>3</v>
      </c>
      <c r="J19" s="5">
        <v>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24" customHeight="1" x14ac:dyDescent="0.25">
      <c r="A20" s="14"/>
      <c r="B20" s="14"/>
      <c r="C20" s="4" t="s">
        <v>3</v>
      </c>
      <c r="D20" s="3" t="s">
        <v>3</v>
      </c>
      <c r="E20" s="5" t="s">
        <v>3</v>
      </c>
      <c r="F20" s="14"/>
      <c r="G20" s="14"/>
      <c r="H20" s="4" t="s">
        <v>3</v>
      </c>
      <c r="I20" s="3" t="s">
        <v>3</v>
      </c>
      <c r="J20" s="5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24" customHeight="1" x14ac:dyDescent="0.25">
      <c r="A21" s="14"/>
      <c r="B21" s="14"/>
      <c r="C21" s="4" t="s">
        <v>3</v>
      </c>
      <c r="D21" s="3" t="s">
        <v>3</v>
      </c>
      <c r="E21" s="5" t="s">
        <v>3</v>
      </c>
      <c r="F21" s="14"/>
      <c r="G21" s="14"/>
      <c r="H21" s="4" t="s">
        <v>3</v>
      </c>
      <c r="I21" s="3" t="s">
        <v>3</v>
      </c>
      <c r="J21" s="5">
        <v>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24" customHeight="1" thickBot="1" x14ac:dyDescent="0.3">
      <c r="A22" s="14"/>
      <c r="B22" s="14"/>
      <c r="C22" s="4" t="s">
        <v>3</v>
      </c>
      <c r="D22" s="3" t="s">
        <v>3</v>
      </c>
      <c r="E22" s="5" t="s">
        <v>3</v>
      </c>
      <c r="F22" s="14"/>
      <c r="G22" s="14"/>
      <c r="H22" s="4" t="s">
        <v>3</v>
      </c>
      <c r="I22" s="3" t="s">
        <v>3</v>
      </c>
      <c r="J22" s="5">
        <v>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24" customHeight="1" thickBot="1" x14ac:dyDescent="0.3">
      <c r="A23" s="14"/>
      <c r="B23" s="14"/>
      <c r="C23" s="23">
        <f>IFERROR((AVERAGE(C6:C22)),"NO DATA")</f>
        <v>6</v>
      </c>
      <c r="D23" s="24">
        <f>IFERROR((AVERAGE(D6:D22)),"NO DATA")</f>
        <v>4</v>
      </c>
      <c r="E23" s="25">
        <f>IFERROR((AVERAGE(E6:E22)),"NO DATA")</f>
        <v>2</v>
      </c>
      <c r="F23" s="16"/>
      <c r="G23" s="14"/>
      <c r="H23" s="8" t="s">
        <v>3</v>
      </c>
      <c r="I23" s="12" t="s">
        <v>3</v>
      </c>
      <c r="J23" s="13">
        <v>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24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24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24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</sheetData>
  <sheetProtection algorithmName="SHA-512" hashValue="YSoMInjr8hludrfAgoxvqAJWvAbPr6WkedKAv1gNPcPhdrLyZqoiyv7+S1XFjquOZoQ/B46HkYFap7EZ8plQwA==" saltValue="QH7ZX1WwfIt1VuQrXQiXhg==" spinCount="100000" sheet="1" objects="1" scenarios="1" selectLockedCells="1"/>
  <mergeCells count="17">
    <mergeCell ref="B5:B13"/>
    <mergeCell ref="G5:G13"/>
    <mergeCell ref="L5:L8"/>
    <mergeCell ref="L10:L13"/>
    <mergeCell ref="S2:T2"/>
    <mergeCell ref="U2:W2"/>
    <mergeCell ref="M3:N3"/>
    <mergeCell ref="O3:P3"/>
    <mergeCell ref="Q3:R3"/>
    <mergeCell ref="S3:T3"/>
    <mergeCell ref="U3:W3"/>
    <mergeCell ref="Q2:R2"/>
    <mergeCell ref="B1:J1"/>
    <mergeCell ref="B2:J3"/>
    <mergeCell ref="L2:L3"/>
    <mergeCell ref="M2:N2"/>
    <mergeCell ref="O2:P2"/>
  </mergeCells>
  <conditionalFormatting sqref="Q3:R3">
    <cfRule type="cellIs" dxfId="59" priority="46" operator="greaterThan">
      <formula>80</formula>
    </cfRule>
    <cfRule type="cellIs" dxfId="58" priority="47" operator="equal">
      <formula>80</formula>
    </cfRule>
    <cfRule type="cellIs" dxfId="57" priority="48" operator="lessThan">
      <formula>80</formula>
    </cfRule>
  </conditionalFormatting>
  <conditionalFormatting sqref="M3:P3 S3:U3">
    <cfRule type="cellIs" dxfId="56" priority="45" operator="equal">
      <formula>4</formula>
    </cfRule>
  </conditionalFormatting>
  <conditionalFormatting sqref="M3:P3 S3:U3">
    <cfRule type="cellIs" dxfId="55" priority="44" operator="greaterThan">
      <formula>4</formula>
    </cfRule>
  </conditionalFormatting>
  <conditionalFormatting sqref="M3:P3 S3:U3">
    <cfRule type="cellIs" dxfId="54" priority="43" operator="lessThan">
      <formula>4</formula>
    </cfRule>
  </conditionalFormatting>
  <conditionalFormatting sqref="V5:V8 V10:V13">
    <cfRule type="cellIs" dxfId="53" priority="40" operator="greaterThan">
      <formula>4</formula>
    </cfRule>
    <cfRule type="cellIs" dxfId="52" priority="41" operator="lessThan">
      <formula>4</formula>
    </cfRule>
    <cfRule type="cellIs" dxfId="51" priority="42" operator="equal">
      <formula>4</formula>
    </cfRule>
  </conditionalFormatting>
  <conditionalFormatting sqref="C23:E23">
    <cfRule type="cellIs" dxfId="50" priority="37" operator="equal">
      <formula>4</formula>
    </cfRule>
    <cfRule type="cellIs" dxfId="49" priority="38" operator="lessThan">
      <formula>4</formula>
    </cfRule>
    <cfRule type="cellIs" dxfId="48" priority="39" operator="greaterThan">
      <formula>4</formula>
    </cfRule>
  </conditionalFormatting>
  <conditionalFormatting sqref="W5 W7">
    <cfRule type="cellIs" dxfId="47" priority="34" operator="greaterThan">
      <formula>4</formula>
    </cfRule>
    <cfRule type="cellIs" dxfId="46" priority="35" operator="lessThan">
      <formula>4</formula>
    </cfRule>
    <cfRule type="cellIs" dxfId="45" priority="36" operator="equal">
      <formula>4</formula>
    </cfRule>
  </conditionalFormatting>
  <conditionalFormatting sqref="W6">
    <cfRule type="cellIs" dxfId="44" priority="31" operator="greaterThan">
      <formula>4</formula>
    </cfRule>
    <cfRule type="cellIs" dxfId="43" priority="32" operator="lessThan">
      <formula>4</formula>
    </cfRule>
    <cfRule type="cellIs" dxfId="42" priority="33" operator="equal">
      <formula>4</formula>
    </cfRule>
  </conditionalFormatting>
  <conditionalFormatting sqref="W8">
    <cfRule type="cellIs" dxfId="41" priority="28" operator="greaterThan">
      <formula>4</formula>
    </cfRule>
    <cfRule type="cellIs" dxfId="40" priority="29" operator="lessThan">
      <formula>4</formula>
    </cfRule>
    <cfRule type="cellIs" dxfId="39" priority="30" operator="equal">
      <formula>4</formula>
    </cfRule>
  </conditionalFormatting>
  <conditionalFormatting sqref="W10 W12">
    <cfRule type="cellIs" dxfId="38" priority="25" operator="greaterThan">
      <formula>4</formula>
    </cfRule>
    <cfRule type="cellIs" dxfId="37" priority="26" operator="lessThan">
      <formula>4</formula>
    </cfRule>
    <cfRule type="cellIs" dxfId="36" priority="27" operator="equal">
      <formula>4</formula>
    </cfRule>
  </conditionalFormatting>
  <conditionalFormatting sqref="W11">
    <cfRule type="cellIs" dxfId="35" priority="22" operator="greaterThan">
      <formula>4</formula>
    </cfRule>
    <cfRule type="cellIs" dxfId="34" priority="23" operator="lessThan">
      <formula>4</formula>
    </cfRule>
    <cfRule type="cellIs" dxfId="33" priority="24" operator="equal">
      <formula>4</formula>
    </cfRule>
  </conditionalFormatting>
  <conditionalFormatting sqref="W13">
    <cfRule type="cellIs" dxfId="32" priority="19" operator="greaterThan">
      <formula>4</formula>
    </cfRule>
    <cfRule type="cellIs" dxfId="31" priority="20" operator="lessThan">
      <formula>4</formula>
    </cfRule>
    <cfRule type="cellIs" dxfId="30" priority="21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9A25-D461-49AD-AA9A-88C0D94AE713}">
  <dimension ref="A1:AD26"/>
  <sheetViews>
    <sheetView tabSelected="1" zoomScaleNormal="100" workbookViewId="0">
      <selection activeCell="J19" sqref="J19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1:30" ht="24" customHeight="1" thickBot="1" x14ac:dyDescent="0.3">
      <c r="A1" s="14"/>
      <c r="B1" s="37" t="s">
        <v>42</v>
      </c>
      <c r="C1" s="37"/>
      <c r="D1" s="37"/>
      <c r="E1" s="37"/>
      <c r="F1" s="37"/>
      <c r="G1" s="37"/>
      <c r="H1" s="37"/>
      <c r="I1" s="37"/>
      <c r="J1" s="37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24" customHeight="1" thickBot="1" x14ac:dyDescent="0.3">
      <c r="A2" s="14"/>
      <c r="B2" s="38" t="s">
        <v>24</v>
      </c>
      <c r="C2" s="39"/>
      <c r="D2" s="39"/>
      <c r="E2" s="39"/>
      <c r="F2" s="39"/>
      <c r="G2" s="39"/>
      <c r="H2" s="39"/>
      <c r="I2" s="39"/>
      <c r="J2" s="40"/>
      <c r="K2" s="14"/>
      <c r="L2" s="44" t="s">
        <v>20</v>
      </c>
      <c r="M2" s="46" t="s">
        <v>19</v>
      </c>
      <c r="N2" s="47"/>
      <c r="O2" s="46" t="s">
        <v>0</v>
      </c>
      <c r="P2" s="47"/>
      <c r="Q2" s="46" t="s">
        <v>16</v>
      </c>
      <c r="R2" s="47"/>
      <c r="S2" s="46" t="s">
        <v>17</v>
      </c>
      <c r="T2" s="47"/>
      <c r="U2" s="51" t="s">
        <v>18</v>
      </c>
      <c r="V2" s="52"/>
      <c r="W2" s="53"/>
      <c r="X2" s="14"/>
      <c r="Y2" s="14"/>
      <c r="Z2" s="14"/>
      <c r="AA2" s="14"/>
      <c r="AB2" s="14"/>
      <c r="AC2" s="14"/>
      <c r="AD2" s="14"/>
    </row>
    <row r="3" spans="1:30" ht="24" customHeight="1" thickBot="1" x14ac:dyDescent="0.3">
      <c r="A3" s="14"/>
      <c r="B3" s="41"/>
      <c r="C3" s="42"/>
      <c r="D3" s="42"/>
      <c r="E3" s="42"/>
      <c r="F3" s="42"/>
      <c r="G3" s="42"/>
      <c r="H3" s="42"/>
      <c r="I3" s="42"/>
      <c r="J3" s="43"/>
      <c r="K3" s="14"/>
      <c r="L3" s="45"/>
      <c r="M3" s="54">
        <f>IFERROR(AVERAGE(D6:E23),"DONNÉES INVALDES")</f>
        <v>3</v>
      </c>
      <c r="N3" s="55"/>
      <c r="O3" s="54">
        <f>IFERROR(AVERAGE(C6:C23),"NO DATA")</f>
        <v>6</v>
      </c>
      <c r="P3" s="55"/>
      <c r="Q3" s="54" cm="1">
        <f t="array" ref="Q3">IFERROR(((SUMPRODUCT(((I6:I23="A") + (I6:I23="LA")  + (I6:I23="#"))*J6:J23) / SUM(J6:J23)) * 100),"NO DATA")</f>
        <v>65.811965811965806</v>
      </c>
      <c r="R3" s="55"/>
      <c r="S3" s="54">
        <f>IFERROR(AVERAGE(V5,V6,V7,V8,V10,V11,V12,V13),"INVALIDE")</f>
        <v>4.7</v>
      </c>
      <c r="T3" s="55"/>
      <c r="U3" s="54">
        <f>IFERROR(SUM((O3*10/100)+(M3*20/100)+(S3*30/100))/60*100,"DONNÉES INVALDES")</f>
        <v>4.3499999999999996</v>
      </c>
      <c r="V3" s="56"/>
      <c r="W3" s="55"/>
      <c r="X3" s="14"/>
      <c r="Y3" s="14"/>
      <c r="Z3" s="14"/>
      <c r="AA3" s="14"/>
      <c r="AB3" s="14"/>
      <c r="AC3" s="14"/>
      <c r="AD3" s="14"/>
    </row>
    <row r="4" spans="1:30" ht="24" customHeight="1" thickBo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40</v>
      </c>
      <c r="W4" s="15" t="s">
        <v>41</v>
      </c>
      <c r="X4" s="14"/>
      <c r="Y4" s="14"/>
      <c r="Z4" s="14"/>
      <c r="AA4" s="14"/>
      <c r="AB4" s="14"/>
      <c r="AC4" s="14"/>
      <c r="AD4" s="14"/>
    </row>
    <row r="5" spans="1:30" ht="24" customHeight="1" thickBot="1" x14ac:dyDescent="0.3">
      <c r="A5" s="14"/>
      <c r="B5" s="57" t="s">
        <v>4</v>
      </c>
      <c r="C5" s="20" t="s">
        <v>0</v>
      </c>
      <c r="D5" s="21" t="s">
        <v>1</v>
      </c>
      <c r="E5" s="22" t="s">
        <v>2</v>
      </c>
      <c r="F5" s="14"/>
      <c r="G5" s="57" t="s">
        <v>5</v>
      </c>
      <c r="H5" s="17" t="s">
        <v>6</v>
      </c>
      <c r="I5" s="18" t="s">
        <v>7</v>
      </c>
      <c r="J5" s="19" t="s">
        <v>8</v>
      </c>
      <c r="K5" s="14"/>
      <c r="L5" s="48" t="s">
        <v>13</v>
      </c>
      <c r="M5" s="2" t="s">
        <v>25</v>
      </c>
      <c r="N5" s="36" t="s">
        <v>15</v>
      </c>
      <c r="O5" s="2" t="s">
        <v>26</v>
      </c>
      <c r="P5" s="36" t="s">
        <v>15</v>
      </c>
      <c r="Q5" s="2" t="s">
        <v>27</v>
      </c>
      <c r="R5" s="36" t="s">
        <v>15</v>
      </c>
      <c r="S5" s="2" t="s">
        <v>28</v>
      </c>
      <c r="T5" s="35" t="s">
        <v>15</v>
      </c>
      <c r="U5" s="26" t="str">
        <f>M5</f>
        <v>I001</v>
      </c>
      <c r="V5" s="27">
        <f>IFERROR((M6*N6 + M7*N7 + M8*N8), "INVALIDE")</f>
        <v>4.8000000000000007</v>
      </c>
      <c r="W5" s="28">
        <f>IFERROR(ROUND((M6*N6 + M7*N7 + M8*N8) / 5, 1) * 5, "INVALIDE")</f>
        <v>5</v>
      </c>
      <c r="X5" s="16"/>
      <c r="Y5" s="14"/>
      <c r="Z5" s="14"/>
      <c r="AA5" s="14"/>
      <c r="AB5" s="14"/>
      <c r="AC5" s="14"/>
      <c r="AD5" s="14"/>
    </row>
    <row r="6" spans="1:30" ht="24" customHeight="1" x14ac:dyDescent="0.25">
      <c r="A6" s="14"/>
      <c r="B6" s="58"/>
      <c r="C6" s="4">
        <v>6</v>
      </c>
      <c r="D6" s="3">
        <v>4</v>
      </c>
      <c r="E6" s="5">
        <v>2</v>
      </c>
      <c r="F6" s="14"/>
      <c r="G6" s="58"/>
      <c r="H6" s="4" t="s">
        <v>9</v>
      </c>
      <c r="I6" s="3" t="s">
        <v>10</v>
      </c>
      <c r="J6" s="5">
        <v>45</v>
      </c>
      <c r="K6" s="14"/>
      <c r="L6" s="49"/>
      <c r="M6" s="4">
        <v>6</v>
      </c>
      <c r="N6" s="6">
        <v>0.4</v>
      </c>
      <c r="O6" s="4">
        <v>6</v>
      </c>
      <c r="P6" s="6">
        <v>0.5</v>
      </c>
      <c r="Q6" s="4">
        <v>6</v>
      </c>
      <c r="R6" s="6">
        <v>0.4</v>
      </c>
      <c r="S6" s="4">
        <v>6</v>
      </c>
      <c r="T6" s="7">
        <v>0.3</v>
      </c>
      <c r="U6" s="29" t="str">
        <f>O5</f>
        <v>I002</v>
      </c>
      <c r="V6" s="30">
        <f>IFERROR((O6*P6 + O7*P7 + O8*P8), "INVALIDE")</f>
        <v>5</v>
      </c>
      <c r="W6" s="31">
        <f>IFERROR(ROUND((O6*P6 + O7*P7 + O8*P8) / 5, 1) * 5, "INVALIDE")</f>
        <v>5</v>
      </c>
      <c r="X6" s="16"/>
      <c r="Y6" s="14"/>
      <c r="Z6" s="14"/>
      <c r="AA6" s="14"/>
      <c r="AB6" s="14"/>
      <c r="AC6" s="14"/>
      <c r="AD6" s="14"/>
    </row>
    <row r="7" spans="1:30" ht="24" customHeight="1" x14ac:dyDescent="0.25">
      <c r="A7" s="14"/>
      <c r="B7" s="58"/>
      <c r="C7" s="4" t="s">
        <v>3</v>
      </c>
      <c r="D7" s="3" t="s">
        <v>3</v>
      </c>
      <c r="E7" s="5" t="s">
        <v>3</v>
      </c>
      <c r="F7" s="14"/>
      <c r="G7" s="58"/>
      <c r="H7" s="4" t="s">
        <v>9</v>
      </c>
      <c r="I7" s="3" t="s">
        <v>21</v>
      </c>
      <c r="J7" s="5">
        <v>32</v>
      </c>
      <c r="K7" s="14"/>
      <c r="L7" s="49"/>
      <c r="M7" s="4">
        <v>4</v>
      </c>
      <c r="N7" s="6">
        <v>0.6</v>
      </c>
      <c r="O7" s="4">
        <v>4</v>
      </c>
      <c r="P7" s="6">
        <v>0.5</v>
      </c>
      <c r="Q7" s="4">
        <v>4</v>
      </c>
      <c r="R7" s="6">
        <v>0.5</v>
      </c>
      <c r="S7" s="4">
        <v>4</v>
      </c>
      <c r="T7" s="7">
        <v>0.7</v>
      </c>
      <c r="U7" s="29" t="str">
        <f>Q5</f>
        <v>I003</v>
      </c>
      <c r="V7" s="30">
        <f>IFERROR((Q6*R6 + Q7*R7 + Q8*R8), "INVALIDE")</f>
        <v>4.4000000000000004</v>
      </c>
      <c r="W7" s="31">
        <f>IFERROR(ROUND((Q6*R6 + Q7*R7 + Q8*R8) / 5, 1) * 5, "INVALIDE")</f>
        <v>4.5</v>
      </c>
      <c r="X7" s="14"/>
      <c r="Y7" s="14"/>
      <c r="Z7" s="14"/>
      <c r="AA7" s="14"/>
      <c r="AB7" s="14"/>
      <c r="AC7" s="14"/>
      <c r="AD7" s="14"/>
    </row>
    <row r="8" spans="1:30" ht="24" customHeight="1" thickBot="1" x14ac:dyDescent="0.3">
      <c r="A8" s="14"/>
      <c r="B8" s="58"/>
      <c r="C8" s="4" t="s">
        <v>3</v>
      </c>
      <c r="D8" s="3" t="s">
        <v>3</v>
      </c>
      <c r="E8" s="5" t="s">
        <v>3</v>
      </c>
      <c r="F8" s="14"/>
      <c r="G8" s="58"/>
      <c r="H8" s="4" t="s">
        <v>9</v>
      </c>
      <c r="I8" s="3" t="s">
        <v>23</v>
      </c>
      <c r="J8" s="5">
        <v>24</v>
      </c>
      <c r="K8" s="14"/>
      <c r="L8" s="50"/>
      <c r="M8" s="8">
        <v>0</v>
      </c>
      <c r="N8" s="9">
        <v>0</v>
      </c>
      <c r="O8" s="8">
        <v>0</v>
      </c>
      <c r="P8" s="9">
        <v>0</v>
      </c>
      <c r="Q8" s="8">
        <v>0</v>
      </c>
      <c r="R8" s="9">
        <v>0</v>
      </c>
      <c r="S8" s="8">
        <v>0</v>
      </c>
      <c r="T8" s="10">
        <v>0</v>
      </c>
      <c r="U8" s="32" t="str">
        <f>S5</f>
        <v>I004</v>
      </c>
      <c r="V8" s="33">
        <f>IFERROR((S6*T6 + S7*T7 + S8*T8), "INVALIDE")</f>
        <v>4.5999999999999996</v>
      </c>
      <c r="W8" s="34">
        <f>IFERROR(ROUND((S6*T6 + S7*T7 + S8*T8) / 5, 1) * 5, "INVALIDE")</f>
        <v>4.5</v>
      </c>
      <c r="X8" s="14"/>
      <c r="Y8" s="14"/>
      <c r="Z8" s="14"/>
      <c r="AA8" s="14"/>
      <c r="AB8" s="14"/>
      <c r="AC8" s="14"/>
      <c r="AD8" s="14"/>
    </row>
    <row r="9" spans="1:30" ht="24" customHeight="1" thickBot="1" x14ac:dyDescent="0.25">
      <c r="A9" s="14"/>
      <c r="B9" s="58"/>
      <c r="C9" s="4" t="s">
        <v>3</v>
      </c>
      <c r="D9" s="3" t="s">
        <v>3</v>
      </c>
      <c r="E9" s="5" t="s">
        <v>3</v>
      </c>
      <c r="F9" s="14"/>
      <c r="G9" s="58"/>
      <c r="H9" s="4" t="s">
        <v>9</v>
      </c>
      <c r="I9" s="3" t="s">
        <v>22</v>
      </c>
      <c r="J9" s="5">
        <v>16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 t="s">
        <v>40</v>
      </c>
      <c r="W9" s="15" t="s">
        <v>41</v>
      </c>
      <c r="X9" s="14"/>
      <c r="Y9" s="14"/>
      <c r="Z9" s="14"/>
      <c r="AA9" s="14"/>
      <c r="AB9" s="14"/>
      <c r="AC9" s="14"/>
      <c r="AD9" s="14"/>
    </row>
    <row r="10" spans="1:30" ht="24" customHeight="1" x14ac:dyDescent="0.25">
      <c r="A10" s="14"/>
      <c r="B10" s="58"/>
      <c r="C10" s="4" t="s">
        <v>3</v>
      </c>
      <c r="D10" s="3" t="s">
        <v>3</v>
      </c>
      <c r="E10" s="5" t="s">
        <v>3</v>
      </c>
      <c r="F10" s="14"/>
      <c r="G10" s="58"/>
      <c r="H10" s="4" t="s">
        <v>3</v>
      </c>
      <c r="I10" s="3" t="s">
        <v>3</v>
      </c>
      <c r="J10" s="5">
        <v>0</v>
      </c>
      <c r="K10" s="14"/>
      <c r="L10" s="48" t="s">
        <v>14</v>
      </c>
      <c r="M10" s="2" t="s">
        <v>29</v>
      </c>
      <c r="N10" s="36" t="s">
        <v>15</v>
      </c>
      <c r="O10" s="2" t="s">
        <v>30</v>
      </c>
      <c r="P10" s="36" t="s">
        <v>15</v>
      </c>
      <c r="Q10" s="2" t="s">
        <v>31</v>
      </c>
      <c r="R10" s="36" t="s">
        <v>15</v>
      </c>
      <c r="S10" s="2" t="s">
        <v>32</v>
      </c>
      <c r="T10" s="36" t="s">
        <v>15</v>
      </c>
      <c r="U10" s="26" t="str">
        <f>M10</f>
        <v>I005</v>
      </c>
      <c r="V10" s="27" t="str">
        <f>IFERROR((M11*N11 + M12*N12 + M13*N13), "INVALIDE")</f>
        <v>INVALIDE</v>
      </c>
      <c r="W10" s="28" t="str">
        <f>IFERROR(ROUND((M11*N11 + M12*N12 + M13*N13) / 5, 1) * 5, "INVALIDE")</f>
        <v>INVALIDE</v>
      </c>
      <c r="X10" s="14"/>
      <c r="Y10" s="14"/>
      <c r="Z10" s="14"/>
      <c r="AA10" s="14"/>
      <c r="AB10" s="14"/>
      <c r="AC10" s="14"/>
      <c r="AD10" s="14"/>
    </row>
    <row r="11" spans="1:30" ht="24" customHeight="1" x14ac:dyDescent="0.25">
      <c r="A11" s="14"/>
      <c r="B11" s="58"/>
      <c r="C11" s="4" t="s">
        <v>3</v>
      </c>
      <c r="D11" s="3" t="s">
        <v>3</v>
      </c>
      <c r="E11" s="5" t="s">
        <v>3</v>
      </c>
      <c r="F11" s="14"/>
      <c r="G11" s="58"/>
      <c r="H11" s="4" t="s">
        <v>3</v>
      </c>
      <c r="I11" s="3" t="s">
        <v>3</v>
      </c>
      <c r="J11" s="5">
        <v>0</v>
      </c>
      <c r="K11" s="14"/>
      <c r="L11" s="49"/>
      <c r="M11" s="4" t="s">
        <v>3</v>
      </c>
      <c r="N11" s="6">
        <v>0</v>
      </c>
      <c r="O11" s="4" t="s">
        <v>3</v>
      </c>
      <c r="P11" s="6">
        <v>0</v>
      </c>
      <c r="Q11" s="4" t="s">
        <v>3</v>
      </c>
      <c r="R11" s="6">
        <v>0</v>
      </c>
      <c r="S11" s="4" t="s">
        <v>3</v>
      </c>
      <c r="T11" s="6">
        <v>0</v>
      </c>
      <c r="U11" s="29" t="str">
        <f>O10</f>
        <v>I006</v>
      </c>
      <c r="V11" s="30" t="str">
        <f>IFERROR((O11*P11 + O12*P12 + O13*P13), "INVALIDE")</f>
        <v>INVALIDE</v>
      </c>
      <c r="W11" s="31" t="str">
        <f>IFERROR(ROUND((O11*P11 + O12*P12 + O13*P13) / 5, 1) * 5, "INVALIDE")</f>
        <v>INVALIDE</v>
      </c>
      <c r="X11" s="14"/>
      <c r="Y11" s="14"/>
      <c r="Z11" s="14"/>
      <c r="AA11" s="14"/>
      <c r="AB11" s="14"/>
      <c r="AC11" s="14"/>
      <c r="AD11" s="14"/>
    </row>
    <row r="12" spans="1:30" ht="24" customHeight="1" x14ac:dyDescent="0.25">
      <c r="A12" s="14"/>
      <c r="B12" s="58"/>
      <c r="C12" s="4" t="s">
        <v>3</v>
      </c>
      <c r="D12" s="3" t="s">
        <v>3</v>
      </c>
      <c r="E12" s="5" t="s">
        <v>3</v>
      </c>
      <c r="F12" s="14"/>
      <c r="G12" s="58"/>
      <c r="H12" s="4" t="s">
        <v>3</v>
      </c>
      <c r="I12" s="3" t="s">
        <v>3</v>
      </c>
      <c r="J12" s="5">
        <v>0</v>
      </c>
      <c r="K12" s="14"/>
      <c r="L12" s="49"/>
      <c r="M12" s="4" t="s">
        <v>3</v>
      </c>
      <c r="N12" s="6">
        <v>0</v>
      </c>
      <c r="O12" s="4" t="s">
        <v>3</v>
      </c>
      <c r="P12" s="6">
        <v>0</v>
      </c>
      <c r="Q12" s="4" t="s">
        <v>3</v>
      </c>
      <c r="R12" s="6">
        <v>0</v>
      </c>
      <c r="S12" s="4" t="s">
        <v>3</v>
      </c>
      <c r="T12" s="6">
        <v>0</v>
      </c>
      <c r="U12" s="29" t="str">
        <f>Q10</f>
        <v>I007</v>
      </c>
      <c r="V12" s="30" t="str">
        <f>IFERROR((Q11*R11 + Q12*R12 + Q13*R13), "INVALIDE")</f>
        <v>INVALIDE</v>
      </c>
      <c r="W12" s="31" t="str">
        <f>IFERROR(ROUND((Q11*R11 + Q12*R12 + Q13*R13) / 5, 1) * 5, "INVALIDE")</f>
        <v>INVALIDE</v>
      </c>
      <c r="X12" s="14"/>
      <c r="Y12" s="14"/>
      <c r="Z12" s="14"/>
      <c r="AA12" s="14"/>
      <c r="AB12" s="14"/>
      <c r="AC12" s="14"/>
      <c r="AD12" s="14"/>
    </row>
    <row r="13" spans="1:30" ht="24" customHeight="1" thickBot="1" x14ac:dyDescent="0.3">
      <c r="A13" s="14"/>
      <c r="B13" s="59"/>
      <c r="C13" s="4" t="s">
        <v>3</v>
      </c>
      <c r="D13" s="3" t="s">
        <v>3</v>
      </c>
      <c r="E13" s="5" t="s">
        <v>3</v>
      </c>
      <c r="F13" s="14"/>
      <c r="G13" s="59"/>
      <c r="H13" s="4" t="s">
        <v>3</v>
      </c>
      <c r="I13" s="3" t="s">
        <v>3</v>
      </c>
      <c r="J13" s="5">
        <v>0</v>
      </c>
      <c r="K13" s="14"/>
      <c r="L13" s="50"/>
      <c r="M13" s="8" t="s">
        <v>3</v>
      </c>
      <c r="N13" s="9">
        <v>0</v>
      </c>
      <c r="O13" s="8" t="s">
        <v>3</v>
      </c>
      <c r="P13" s="9">
        <v>0</v>
      </c>
      <c r="Q13" s="8" t="s">
        <v>3</v>
      </c>
      <c r="R13" s="9">
        <v>0</v>
      </c>
      <c r="S13" s="8" t="s">
        <v>3</v>
      </c>
      <c r="T13" s="9">
        <v>0</v>
      </c>
      <c r="U13" s="32" t="str">
        <f>S10</f>
        <v>I008</v>
      </c>
      <c r="V13" s="33" t="str">
        <f>IFERROR((S11*T11 + S12*T12 + S13*T13), "INVALIDE")</f>
        <v>INVALIDE</v>
      </c>
      <c r="W13" s="34" t="str">
        <f>IFERROR(ROUND((S11*T11 + S12*T12 + S13*T13) / 5, 1) * 5, "INVALIDE")</f>
        <v>INVALIDE</v>
      </c>
      <c r="X13" s="14"/>
      <c r="Y13" s="14"/>
      <c r="Z13" s="14"/>
      <c r="AA13" s="14"/>
      <c r="AB13" s="14"/>
      <c r="AC13" s="14"/>
      <c r="AD13" s="14"/>
    </row>
    <row r="14" spans="1:30" ht="24" customHeight="1" x14ac:dyDescent="0.25">
      <c r="A14" s="14"/>
      <c r="B14" s="14"/>
      <c r="C14" s="4" t="s">
        <v>3</v>
      </c>
      <c r="D14" s="3" t="s">
        <v>3</v>
      </c>
      <c r="E14" s="5" t="s">
        <v>3</v>
      </c>
      <c r="F14" s="14"/>
      <c r="G14" s="14"/>
      <c r="H14" s="4" t="s">
        <v>3</v>
      </c>
      <c r="I14" s="3" t="s">
        <v>3</v>
      </c>
      <c r="J14" s="5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30" ht="24" customHeight="1" x14ac:dyDescent="0.25">
      <c r="A15" s="14"/>
      <c r="B15" s="14"/>
      <c r="C15" s="4" t="s">
        <v>3</v>
      </c>
      <c r="D15" s="3" t="s">
        <v>3</v>
      </c>
      <c r="E15" s="5" t="s">
        <v>3</v>
      </c>
      <c r="F15" s="14"/>
      <c r="G15" s="14"/>
      <c r="H15" s="4" t="s">
        <v>3</v>
      </c>
      <c r="I15" s="3" t="s">
        <v>3</v>
      </c>
      <c r="J15" s="5">
        <v>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30" ht="24" customHeight="1" x14ac:dyDescent="0.25">
      <c r="A16" s="14"/>
      <c r="B16" s="14"/>
      <c r="C16" s="4" t="s">
        <v>3</v>
      </c>
      <c r="D16" s="3" t="s">
        <v>3</v>
      </c>
      <c r="E16" s="5" t="s">
        <v>3</v>
      </c>
      <c r="F16" s="14"/>
      <c r="G16" s="14"/>
      <c r="H16" s="4" t="s">
        <v>3</v>
      </c>
      <c r="I16" s="3" t="s">
        <v>3</v>
      </c>
      <c r="J16" s="5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24" customHeight="1" x14ac:dyDescent="0.25">
      <c r="A17" s="14"/>
      <c r="B17" s="14"/>
      <c r="C17" s="4" t="s">
        <v>3</v>
      </c>
      <c r="D17" s="3" t="s">
        <v>3</v>
      </c>
      <c r="E17" s="5" t="s">
        <v>3</v>
      </c>
      <c r="F17" s="14"/>
      <c r="G17" s="14"/>
      <c r="H17" s="4" t="s">
        <v>3</v>
      </c>
      <c r="I17" s="3" t="s">
        <v>3</v>
      </c>
      <c r="J17" s="5">
        <v>0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24" customHeight="1" x14ac:dyDescent="0.25">
      <c r="A18" s="14"/>
      <c r="B18" s="14"/>
      <c r="C18" s="4" t="s">
        <v>3</v>
      </c>
      <c r="D18" s="3" t="s">
        <v>3</v>
      </c>
      <c r="E18" s="5" t="s">
        <v>3</v>
      </c>
      <c r="F18" s="14"/>
      <c r="G18" s="14"/>
      <c r="H18" s="4" t="s">
        <v>3</v>
      </c>
      <c r="I18" s="3" t="s">
        <v>3</v>
      </c>
      <c r="J18" s="5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24" customHeight="1" x14ac:dyDescent="0.25">
      <c r="A19" s="14"/>
      <c r="B19" s="14"/>
      <c r="C19" s="4" t="s">
        <v>3</v>
      </c>
      <c r="D19" s="3" t="s">
        <v>3</v>
      </c>
      <c r="E19" s="5" t="s">
        <v>3</v>
      </c>
      <c r="F19" s="14"/>
      <c r="G19" s="14"/>
      <c r="H19" s="4" t="s">
        <v>3</v>
      </c>
      <c r="I19" s="3" t="s">
        <v>3</v>
      </c>
      <c r="J19" s="5">
        <v>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24" customHeight="1" x14ac:dyDescent="0.25">
      <c r="A20" s="14"/>
      <c r="B20" s="14"/>
      <c r="C20" s="4" t="s">
        <v>3</v>
      </c>
      <c r="D20" s="3" t="s">
        <v>3</v>
      </c>
      <c r="E20" s="5" t="s">
        <v>3</v>
      </c>
      <c r="F20" s="14"/>
      <c r="G20" s="14"/>
      <c r="H20" s="4" t="s">
        <v>3</v>
      </c>
      <c r="I20" s="3" t="s">
        <v>3</v>
      </c>
      <c r="J20" s="5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24" customHeight="1" x14ac:dyDescent="0.25">
      <c r="A21" s="14"/>
      <c r="B21" s="14"/>
      <c r="C21" s="4" t="s">
        <v>3</v>
      </c>
      <c r="D21" s="3" t="s">
        <v>3</v>
      </c>
      <c r="E21" s="5" t="s">
        <v>3</v>
      </c>
      <c r="F21" s="14"/>
      <c r="G21" s="14"/>
      <c r="H21" s="4" t="s">
        <v>3</v>
      </c>
      <c r="I21" s="3" t="s">
        <v>3</v>
      </c>
      <c r="J21" s="5">
        <v>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24" customHeight="1" thickBot="1" x14ac:dyDescent="0.3">
      <c r="A22" s="14"/>
      <c r="B22" s="14"/>
      <c r="C22" s="4" t="s">
        <v>3</v>
      </c>
      <c r="D22" s="3" t="s">
        <v>3</v>
      </c>
      <c r="E22" s="5" t="s">
        <v>3</v>
      </c>
      <c r="F22" s="14"/>
      <c r="G22" s="14"/>
      <c r="H22" s="4" t="s">
        <v>3</v>
      </c>
      <c r="I22" s="3" t="s">
        <v>3</v>
      </c>
      <c r="J22" s="5">
        <v>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24" customHeight="1" thickBot="1" x14ac:dyDescent="0.3">
      <c r="A23" s="14"/>
      <c r="B23" s="14"/>
      <c r="C23" s="23">
        <f>IFERROR((AVERAGE(C6:C22)),"NO DATA")</f>
        <v>6</v>
      </c>
      <c r="D23" s="24">
        <f>IFERROR((AVERAGE(D6:D22)),"NO DATA")</f>
        <v>4</v>
      </c>
      <c r="E23" s="25">
        <f>IFERROR((AVERAGE(E6:E22)),"NO DATA")</f>
        <v>2</v>
      </c>
      <c r="F23" s="16"/>
      <c r="G23" s="14"/>
      <c r="H23" s="8" t="s">
        <v>3</v>
      </c>
      <c r="I23" s="12" t="s">
        <v>3</v>
      </c>
      <c r="J23" s="13">
        <v>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24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24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24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</sheetData>
  <sheetProtection algorithmName="SHA-512" hashValue="ntDi/8uLGwOMePA6jUid4pRqnJJA7lRzW6Slbzrm46AcYKXDI7jLIBXXNfhloDM1Kxy88y3abXrWLSP1//qnRQ==" saltValue="bBgkrgdV6QX2xK7MLtq+Qw==" spinCount="100000" sheet="1" objects="1" scenarios="1" selectLockedCells="1"/>
  <mergeCells count="17">
    <mergeCell ref="B5:B13"/>
    <mergeCell ref="G5:G13"/>
    <mergeCell ref="L5:L8"/>
    <mergeCell ref="L10:L13"/>
    <mergeCell ref="S2:T2"/>
    <mergeCell ref="U2:W2"/>
    <mergeCell ref="M3:N3"/>
    <mergeCell ref="O3:P3"/>
    <mergeCell ref="Q3:R3"/>
    <mergeCell ref="S3:T3"/>
    <mergeCell ref="U3:W3"/>
    <mergeCell ref="Q2:R2"/>
    <mergeCell ref="B1:J1"/>
    <mergeCell ref="B2:J3"/>
    <mergeCell ref="L2:L3"/>
    <mergeCell ref="M2:N2"/>
    <mergeCell ref="O2:P2"/>
  </mergeCells>
  <conditionalFormatting sqref="Q3:R3">
    <cfRule type="cellIs" dxfId="29" priority="28" operator="greaterThan">
      <formula>80</formula>
    </cfRule>
    <cfRule type="cellIs" dxfId="28" priority="29" operator="equal">
      <formula>80</formula>
    </cfRule>
    <cfRule type="cellIs" dxfId="27" priority="30" operator="lessThan">
      <formula>80</formula>
    </cfRule>
  </conditionalFormatting>
  <conditionalFormatting sqref="M3:P3 S3:U3">
    <cfRule type="cellIs" dxfId="26" priority="27" operator="equal">
      <formula>4</formula>
    </cfRule>
  </conditionalFormatting>
  <conditionalFormatting sqref="M3:P3 S3:U3">
    <cfRule type="cellIs" dxfId="25" priority="26" operator="greaterThan">
      <formula>4</formula>
    </cfRule>
  </conditionalFormatting>
  <conditionalFormatting sqref="M3:P3 S3:U3">
    <cfRule type="cellIs" dxfId="24" priority="25" operator="lessThan">
      <formula>4</formula>
    </cfRule>
  </conditionalFormatting>
  <conditionalFormatting sqref="V5:V8 V10:V13">
    <cfRule type="cellIs" dxfId="23" priority="22" operator="greaterThan">
      <formula>4</formula>
    </cfRule>
    <cfRule type="cellIs" dxfId="22" priority="23" operator="lessThan">
      <formula>4</formula>
    </cfRule>
    <cfRule type="cellIs" dxfId="21" priority="24" operator="equal">
      <formula>4</formula>
    </cfRule>
  </conditionalFormatting>
  <conditionalFormatting sqref="C23:E23">
    <cfRule type="cellIs" dxfId="20" priority="19" operator="equal">
      <formula>4</formula>
    </cfRule>
    <cfRule type="cellIs" dxfId="19" priority="20" operator="lessThan">
      <formula>4</formula>
    </cfRule>
    <cfRule type="cellIs" dxfId="18" priority="21" operator="greaterThan">
      <formula>4</formula>
    </cfRule>
  </conditionalFormatting>
  <conditionalFormatting sqref="W5 W7">
    <cfRule type="cellIs" dxfId="17" priority="16" operator="greaterThan">
      <formula>4</formula>
    </cfRule>
    <cfRule type="cellIs" dxfId="16" priority="17" operator="lessThan">
      <formula>4</formula>
    </cfRule>
    <cfRule type="cellIs" dxfId="15" priority="18" operator="equal">
      <formula>4</formula>
    </cfRule>
  </conditionalFormatting>
  <conditionalFormatting sqref="W6">
    <cfRule type="cellIs" dxfId="14" priority="13" operator="greaterThan">
      <formula>4</formula>
    </cfRule>
    <cfRule type="cellIs" dxfId="13" priority="14" operator="lessThan">
      <formula>4</formula>
    </cfRule>
    <cfRule type="cellIs" dxfId="12" priority="15" operator="equal">
      <formula>4</formula>
    </cfRule>
  </conditionalFormatting>
  <conditionalFormatting sqref="W8">
    <cfRule type="cellIs" dxfId="11" priority="10" operator="greaterThan">
      <formula>4</formula>
    </cfRule>
    <cfRule type="cellIs" dxfId="10" priority="11" operator="lessThan">
      <formula>4</formula>
    </cfRule>
    <cfRule type="cellIs" dxfId="9" priority="12" operator="equal">
      <formula>4</formula>
    </cfRule>
  </conditionalFormatting>
  <conditionalFormatting sqref="W10 W12">
    <cfRule type="cellIs" dxfId="8" priority="7" operator="greaterThan">
      <formula>4</formula>
    </cfRule>
    <cfRule type="cellIs" dxfId="7" priority="8" operator="lessThan">
      <formula>4</formula>
    </cfRule>
    <cfRule type="cellIs" dxfId="6" priority="9" operator="equal">
      <formula>4</formula>
    </cfRule>
  </conditionalFormatting>
  <conditionalFormatting sqref="W11">
    <cfRule type="cellIs" dxfId="5" priority="4" operator="greaterThan">
      <formula>4</formula>
    </cfRule>
    <cfRule type="cellIs" dxfId="4" priority="5" operator="lessThan">
      <formula>4</formula>
    </cfRule>
    <cfRule type="cellIs" dxfId="3" priority="6" operator="equal">
      <formula>4</formula>
    </cfRule>
  </conditionalFormatting>
  <conditionalFormatting sqref="W13">
    <cfRule type="cellIs" dxfId="2" priority="1" operator="greaterThan">
      <formula>4</formula>
    </cfRule>
    <cfRule type="cellIs" dxfId="1" priority="2" operator="lessThan">
      <formula>4</formula>
    </cfRule>
    <cfRule type="cellIs" dxfId="0" priority="3" operator="equal">
      <formula>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1ère année</vt:lpstr>
      <vt:lpstr>2ème année</vt:lpstr>
      <vt:lpstr>3ème année</vt:lpstr>
      <vt:lpstr>4ème année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Velickovic</dc:creator>
  <cp:lastModifiedBy>Mateja Velickovic</cp:lastModifiedBy>
  <dcterms:created xsi:type="dcterms:W3CDTF">2015-06-05T18:19:34Z</dcterms:created>
  <dcterms:modified xsi:type="dcterms:W3CDTF">2024-06-11T09:23:53Z</dcterms:modified>
</cp:coreProperties>
</file>