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e04uhp\Desktop\excel-etmlGrades\"/>
    </mc:Choice>
  </mc:AlternateContent>
  <xr:revisionPtr revIDLastSave="0" documentId="13_ncr:1_{ED8A6537-DDE3-43E2-8C67-7752BB04214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1ère année" sheetId="2" r:id="rId1"/>
    <sheet name="2ème année" sheetId="11" r:id="rId2"/>
    <sheet name="3ème année" sheetId="8" r:id="rId3"/>
    <sheet name="4ème année" sheetId="1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2" l="1"/>
  <c r="C23" i="12"/>
  <c r="W13" i="12"/>
  <c r="V13" i="12"/>
  <c r="U13" i="12"/>
  <c r="W12" i="12"/>
  <c r="V12" i="12"/>
  <c r="U12" i="12"/>
  <c r="W11" i="12"/>
  <c r="V11" i="12"/>
  <c r="U11" i="12"/>
  <c r="W10" i="12"/>
  <c r="V10" i="12"/>
  <c r="U10" i="12"/>
  <c r="W8" i="12"/>
  <c r="V8" i="12"/>
  <c r="U8" i="12"/>
  <c r="W7" i="12"/>
  <c r="V7" i="12"/>
  <c r="U7" i="12"/>
  <c r="W6" i="12"/>
  <c r="V6" i="12"/>
  <c r="U6" i="12"/>
  <c r="W5" i="12"/>
  <c r="V5" i="12"/>
  <c r="U5" i="12"/>
  <c r="Z4" i="12"/>
  <c r="Z3" i="12"/>
  <c r="Z2" i="12" s="1"/>
  <c r="S3" i="12" s="1"/>
  <c r="U3" i="12" s="1"/>
  <c r="Q3" i="12" a="1"/>
  <c r="Q3" i="12" s="1"/>
  <c r="O3" i="12"/>
  <c r="M3" i="12"/>
  <c r="W23" i="11"/>
  <c r="V23" i="11"/>
  <c r="U23" i="11"/>
  <c r="E23" i="11"/>
  <c r="D23" i="11"/>
  <c r="O3" i="11" s="1"/>
  <c r="C23" i="11"/>
  <c r="M3" i="11" s="1"/>
  <c r="W22" i="11"/>
  <c r="V22" i="11"/>
  <c r="U22" i="11"/>
  <c r="W21" i="11"/>
  <c r="V21" i="11"/>
  <c r="U21" i="11"/>
  <c r="W20" i="11"/>
  <c r="V20" i="11"/>
  <c r="U20" i="11"/>
  <c r="W18" i="11"/>
  <c r="V18" i="11"/>
  <c r="U18" i="11"/>
  <c r="W17" i="11"/>
  <c r="V17" i="11"/>
  <c r="U17" i="11"/>
  <c r="W16" i="11"/>
  <c r="V16" i="11"/>
  <c r="U16" i="11"/>
  <c r="W15" i="11"/>
  <c r="V15" i="11"/>
  <c r="U15" i="11"/>
  <c r="W13" i="11"/>
  <c r="V13" i="11"/>
  <c r="U13" i="11"/>
  <c r="W12" i="11"/>
  <c r="V12" i="11"/>
  <c r="U12" i="11"/>
  <c r="W11" i="11"/>
  <c r="V11" i="11"/>
  <c r="U11" i="11"/>
  <c r="W10" i="11"/>
  <c r="V10" i="11"/>
  <c r="U10" i="11"/>
  <c r="W8" i="11"/>
  <c r="V8" i="11"/>
  <c r="U8" i="11"/>
  <c r="W7" i="11"/>
  <c r="V7" i="11"/>
  <c r="U7" i="11"/>
  <c r="W6" i="11"/>
  <c r="V6" i="11"/>
  <c r="U6" i="11"/>
  <c r="W5" i="11"/>
  <c r="V5" i="11"/>
  <c r="U5" i="11"/>
  <c r="Q3" i="11" a="1"/>
  <c r="Q3" i="11" s="1"/>
  <c r="Z3" i="2"/>
  <c r="Z3" i="8"/>
  <c r="Z4" i="8" s="1"/>
  <c r="Z2" i="8" s="1"/>
  <c r="Q3" i="8" a="1"/>
  <c r="Q3" i="8" s="1"/>
  <c r="O3" i="8"/>
  <c r="D23" i="8"/>
  <c r="C23" i="8"/>
  <c r="M3" i="8" s="1"/>
  <c r="W13" i="8"/>
  <c r="V13" i="8"/>
  <c r="U13" i="8"/>
  <c r="W12" i="8"/>
  <c r="V12" i="8"/>
  <c r="U12" i="8"/>
  <c r="W11" i="8"/>
  <c r="V11" i="8"/>
  <c r="U11" i="8"/>
  <c r="W10" i="8"/>
  <c r="V10" i="8"/>
  <c r="U10" i="8"/>
  <c r="W8" i="8"/>
  <c r="V8" i="8"/>
  <c r="U8" i="8"/>
  <c r="W7" i="8"/>
  <c r="V7" i="8"/>
  <c r="U7" i="8"/>
  <c r="W6" i="8"/>
  <c r="V6" i="8"/>
  <c r="U6" i="8"/>
  <c r="W5" i="8"/>
  <c r="V5" i="8"/>
  <c r="U5" i="8"/>
  <c r="Q3" i="2" a="1"/>
  <c r="Q3" i="2" s="1"/>
  <c r="O3" i="2"/>
  <c r="M3" i="2"/>
  <c r="E23" i="2"/>
  <c r="D23" i="2"/>
  <c r="C23" i="2"/>
  <c r="W11" i="2"/>
  <c r="U7" i="2"/>
  <c r="W23" i="2"/>
  <c r="V23" i="2"/>
  <c r="U23" i="2"/>
  <c r="W22" i="2"/>
  <c r="V22" i="2"/>
  <c r="U22" i="2"/>
  <c r="W21" i="2"/>
  <c r="V21" i="2"/>
  <c r="U21" i="2"/>
  <c r="W20" i="2"/>
  <c r="V20" i="2"/>
  <c r="U20" i="2"/>
  <c r="W18" i="2"/>
  <c r="V18" i="2"/>
  <c r="U18" i="2"/>
  <c r="W17" i="2"/>
  <c r="V17" i="2"/>
  <c r="U17" i="2"/>
  <c r="W16" i="2"/>
  <c r="V16" i="2"/>
  <c r="U16" i="2"/>
  <c r="W15" i="2"/>
  <c r="V15" i="2"/>
  <c r="U15" i="2"/>
  <c r="W13" i="2"/>
  <c r="V13" i="2"/>
  <c r="U13" i="2"/>
  <c r="W12" i="2"/>
  <c r="V12" i="2"/>
  <c r="U12" i="2"/>
  <c r="V11" i="2"/>
  <c r="U11" i="2"/>
  <c r="W10" i="2"/>
  <c r="V10" i="2"/>
  <c r="U10" i="2"/>
  <c r="W8" i="2"/>
  <c r="Z4" i="2" s="1"/>
  <c r="V8" i="2"/>
  <c r="U8" i="2"/>
  <c r="W7" i="2"/>
  <c r="V7" i="2"/>
  <c r="W6" i="2"/>
  <c r="V6" i="2"/>
  <c r="U6" i="2"/>
  <c r="W5" i="2"/>
  <c r="V5" i="2"/>
  <c r="U5" i="2"/>
  <c r="Z3" i="11" l="1"/>
  <c r="Z4" i="11" s="1"/>
  <c r="Z2" i="11" s="1"/>
  <c r="S3" i="11" s="1"/>
  <c r="U3" i="11" s="1"/>
  <c r="S3" i="8"/>
  <c r="Z2" i="2"/>
  <c r="S3" i="2" s="1"/>
  <c r="U3" i="2" l="1"/>
  <c r="U3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<sst xmlns="http://schemas.openxmlformats.org/spreadsheetml/2006/main" count="664" uniqueCount="43">
  <si>
    <t>ECG</t>
  </si>
  <si>
    <t>ANG</t>
  </si>
  <si>
    <t>MAT</t>
  </si>
  <si>
    <t>-</t>
  </si>
  <si>
    <t>NOTES THÉORIQUES</t>
  </si>
  <si>
    <t>NOTES DE PROJET</t>
  </si>
  <si>
    <t>NOM</t>
  </si>
  <si>
    <t>NOTE</t>
  </si>
  <si>
    <t>DURÉE</t>
  </si>
  <si>
    <t>1er trimestre</t>
  </si>
  <si>
    <t>2ème trimestre</t>
  </si>
  <si>
    <t>3ème trimestre</t>
  </si>
  <si>
    <t>4ème trimestre</t>
  </si>
  <si>
    <t>%</t>
  </si>
  <si>
    <t>PROJETS</t>
  </si>
  <si>
    <t>MODULES</t>
  </si>
  <si>
    <t>GÉNÉRALE</t>
  </si>
  <si>
    <t>MATH &amp; ANG</t>
  </si>
  <si>
    <t>RÉCAP</t>
  </si>
  <si>
    <t>I001</t>
  </si>
  <si>
    <t>I002</t>
  </si>
  <si>
    <t>I003</t>
  </si>
  <si>
    <t>I005</t>
  </si>
  <si>
    <t>I006</t>
  </si>
  <si>
    <t>I007</t>
  </si>
  <si>
    <t>I009</t>
  </si>
  <si>
    <t>I010</t>
  </si>
  <si>
    <t>I011</t>
  </si>
  <si>
    <t>I013</t>
  </si>
  <si>
    <t>I014</t>
  </si>
  <si>
    <t>I015</t>
  </si>
  <si>
    <t>NO. ARR.</t>
  </si>
  <si>
    <t>ARR.</t>
  </si>
  <si>
    <t>C004</t>
  </si>
  <si>
    <t>C008</t>
  </si>
  <si>
    <t>C012</t>
  </si>
  <si>
    <t>C016</t>
  </si>
  <si>
    <t>MOY I</t>
  </si>
  <si>
    <t>MOY C</t>
  </si>
  <si>
    <t>MOY TOT</t>
  </si>
  <si>
    <t>V2 du 22.11.2024 Mateja Velickovic - 04.2024 - ETML, Vennes. Réalisé sur la base du document S_PlanEtude_CID.pdf.</t>
  </si>
  <si>
    <r>
      <t xml:space="preserve">V2 Gestionnaire de notes &amp; projets         </t>
    </r>
    <r>
      <rPr>
        <b/>
        <sz val="16"/>
        <color rgb="FF0000AC"/>
        <rFont val="ETML"/>
        <family val="2"/>
      </rPr>
      <t>ETML</t>
    </r>
  </si>
  <si>
    <t>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</si>
</sst>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p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0000AC"/>
      <name val="ETML"/>
      <family val="2"/>
    </font>
    <font>
      <i/>
      <sz val="10"/>
      <color theme="0"/>
      <name val="Aptos"/>
      <family val="2"/>
    </font>
    <font>
      <b/>
      <sz val="20"/>
      <color rgb="FF0000AC"/>
      <name val="Aptos"/>
      <family val="2"/>
    </font>
    <font>
      <b/>
      <sz val="16"/>
      <color rgb="FF0000AC"/>
      <name val="Aptos"/>
      <family val="2"/>
    </font>
    <font>
      <sz val="11"/>
      <color theme="0"/>
      <name val="Aptos"/>
      <family val="2"/>
    </font>
    <font>
      <b/>
      <sz val="18"/>
      <color theme="0"/>
      <name val="Aptos"/>
      <family val="2"/>
    </font>
    <font>
      <b/>
      <sz val="12"/>
      <color theme="0"/>
      <name val="Aptos"/>
      <family val="2"/>
    </font>
    <font>
      <b/>
      <sz val="14"/>
      <color rgb="FF0000AC"/>
      <name val="Aptos"/>
      <family val="2"/>
    </font>
    <font>
      <b/>
      <sz val="12"/>
      <color rgb="FF0000AC"/>
      <name val="Aptos"/>
      <family val="2"/>
    </font>
    <font>
      <sz val="12"/>
      <color theme="0"/>
      <name val="Aptos"/>
      <family val="2"/>
    </font>
    <font>
      <i/>
      <sz val="9"/>
      <color theme="0"/>
      <name val="Aptos"/>
      <family val="2"/>
    </font>
    <font>
      <sz val="11"/>
      <color rgb="FF0000A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AC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n">
        <color theme="0"/>
      </right>
      <top style="medium">
        <color theme="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9">
    <xf numFmtId="0" fontId="0" fillId="0" borderId="0" xfId="0"/>
    <xf numFmtId="2" fontId="2" fillId="2" borderId="0" xfId="0" applyNumberFormat="1" applyFont="1" applyFill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2" fontId="5" fillId="3" borderId="2" xfId="0" applyNumberFormat="1" applyFont="1" applyFill="1" applyBorder="1" applyAlignment="1">
      <alignment horizontal="center" vertical="center"/>
    </xf>
    <xf numFmtId="2" fontId="5" fillId="3" borderId="3" xfId="0" applyNumberFormat="1" applyFont="1" applyFill="1" applyBorder="1" applyAlignment="1">
      <alignment horizontal="center" vertical="center"/>
    </xf>
    <xf numFmtId="2" fontId="5" fillId="3" borderId="6" xfId="0" applyNumberFormat="1" applyFont="1" applyFill="1" applyBorder="1" applyAlignment="1">
      <alignment horizontal="center" vertical="center"/>
    </xf>
    <xf numFmtId="2" fontId="5" fillId="3" borderId="7" xfId="0" applyNumberFormat="1" applyFont="1" applyFill="1" applyBorder="1" applyAlignment="1">
      <alignment horizontal="center" vertical="center"/>
    </xf>
    <xf numFmtId="2" fontId="5" fillId="3" borderId="8" xfId="0" applyNumberFormat="1" applyFont="1" applyFill="1" applyBorder="1" applyAlignment="1">
      <alignment horizontal="center" vertical="center"/>
    </xf>
    <xf numFmtId="2" fontId="7" fillId="2" borderId="0" xfId="0" applyNumberFormat="1" applyFont="1" applyFill="1" applyAlignment="1">
      <alignment horizontal="center" vertical="center"/>
    </xf>
    <xf numFmtId="2" fontId="8" fillId="2" borderId="1" xfId="0" applyNumberFormat="1" applyFont="1" applyFill="1" applyBorder="1" applyAlignment="1">
      <alignment horizontal="center" vertical="center" textRotation="90"/>
    </xf>
    <xf numFmtId="2" fontId="6" fillId="3" borderId="12" xfId="0" applyNumberFormat="1" applyFont="1" applyFill="1" applyBorder="1" applyAlignment="1">
      <alignment horizontal="center" vertical="center"/>
    </xf>
    <xf numFmtId="2" fontId="6" fillId="3" borderId="13" xfId="0" applyNumberFormat="1" applyFont="1" applyFill="1" applyBorder="1" applyAlignment="1">
      <alignment horizontal="center" vertical="center"/>
    </xf>
    <xf numFmtId="2" fontId="6" fillId="3" borderId="14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8" fillId="2" borderId="4" xfId="0" applyNumberFormat="1" applyFont="1" applyFill="1" applyBorder="1" applyAlignment="1">
      <alignment horizontal="center" vertical="center" textRotation="90"/>
    </xf>
    <xf numFmtId="2" fontId="7" fillId="2" borderId="4" xfId="0" applyNumberFormat="1" applyFont="1" applyFill="1" applyBorder="1" applyAlignment="1" applyProtection="1">
      <alignment horizontal="center" vertical="center"/>
      <protection locked="0"/>
    </xf>
    <xf numFmtId="2" fontId="7" fillId="2" borderId="0" xfId="0" applyNumberFormat="1" applyFont="1" applyFill="1" applyAlignment="1" applyProtection="1">
      <alignment horizontal="center" vertical="center"/>
      <protection locked="0"/>
    </xf>
    <xf numFmtId="2" fontId="7" fillId="2" borderId="5" xfId="0" applyNumberFormat="1" applyFont="1" applyFill="1" applyBorder="1" applyAlignment="1" applyProtection="1">
      <alignment horizontal="center" vertical="center"/>
      <protection locked="0"/>
    </xf>
    <xf numFmtId="2" fontId="8" fillId="2" borderId="6" xfId="0" applyNumberFormat="1" applyFont="1" applyFill="1" applyBorder="1" applyAlignment="1">
      <alignment horizontal="center" vertical="center" textRotation="90"/>
    </xf>
    <xf numFmtId="2" fontId="9" fillId="2" borderId="12" xfId="0" applyNumberFormat="1" applyFont="1" applyFill="1" applyBorder="1" applyAlignment="1">
      <alignment horizontal="center" vertical="center"/>
    </xf>
    <xf numFmtId="2" fontId="9" fillId="2" borderId="13" xfId="0" applyNumberFormat="1" applyFont="1" applyFill="1" applyBorder="1" applyAlignment="1">
      <alignment horizontal="center" vertical="center"/>
    </xf>
    <xf numFmtId="2" fontId="9" fillId="2" borderId="14" xfId="0" applyNumberFormat="1" applyFont="1" applyFill="1" applyBorder="1" applyAlignment="1">
      <alignment horizontal="center" vertical="center"/>
    </xf>
    <xf numFmtId="2" fontId="7" fillId="2" borderId="6" xfId="0" applyNumberFormat="1" applyFont="1" applyFill="1" applyBorder="1" applyAlignment="1" applyProtection="1">
      <alignment horizontal="center" vertical="center"/>
      <protection locked="0"/>
    </xf>
    <xf numFmtId="2" fontId="7" fillId="2" borderId="7" xfId="0" applyNumberFormat="1" applyFont="1" applyFill="1" applyBorder="1" applyAlignment="1" applyProtection="1">
      <alignment horizontal="center" vertical="center"/>
      <protection locked="0"/>
    </xf>
    <xf numFmtId="2" fontId="9" fillId="2" borderId="9" xfId="0" applyNumberFormat="1" applyFont="1" applyFill="1" applyBorder="1" applyAlignment="1">
      <alignment horizontal="center" vertical="center" textRotation="90"/>
    </xf>
    <xf numFmtId="2" fontId="6" fillId="3" borderId="12" xfId="0" applyNumberFormat="1" applyFont="1" applyFill="1" applyBorder="1" applyAlignment="1">
      <alignment horizontal="center" vertical="center"/>
    </xf>
    <xf numFmtId="2" fontId="6" fillId="3" borderId="14" xfId="0" applyNumberFormat="1" applyFont="1" applyFill="1" applyBorder="1" applyAlignment="1">
      <alignment horizontal="center" vertical="center"/>
    </xf>
    <xf numFmtId="2" fontId="6" fillId="3" borderId="1" xfId="0" applyNumberFormat="1" applyFont="1" applyFill="1" applyBorder="1" applyAlignment="1">
      <alignment horizontal="center" vertical="center"/>
    </xf>
    <xf numFmtId="2" fontId="6" fillId="3" borderId="2" xfId="0" applyNumberFormat="1" applyFont="1" applyFill="1" applyBorder="1" applyAlignment="1">
      <alignment horizontal="center" vertical="center"/>
    </xf>
    <xf numFmtId="2" fontId="6" fillId="3" borderId="3" xfId="0" applyNumberFormat="1" applyFont="1" applyFill="1" applyBorder="1" applyAlignment="1">
      <alignment horizontal="center" vertical="center"/>
    </xf>
    <xf numFmtId="2" fontId="9" fillId="2" borderId="11" xfId="0" applyNumberFormat="1" applyFont="1" applyFill="1" applyBorder="1" applyAlignment="1">
      <alignment horizontal="center" vertical="center" textRotation="90"/>
    </xf>
    <xf numFmtId="2" fontId="7" fillId="2" borderId="12" xfId="0" applyNumberFormat="1" applyFont="1" applyFill="1" applyBorder="1" applyAlignment="1">
      <alignment horizontal="center" vertical="center"/>
    </xf>
    <xf numFmtId="2" fontId="7" fillId="2" borderId="14" xfId="0" applyNumberFormat="1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  <xf numFmtId="2" fontId="4" fillId="2" borderId="0" xfId="0" applyNumberFormat="1" applyFont="1" applyFill="1" applyAlignment="1">
      <alignment horizontal="center"/>
    </xf>
    <xf numFmtId="2" fontId="10" fillId="3" borderId="1" xfId="0" applyNumberFormat="1" applyFont="1" applyFill="1" applyBorder="1" applyAlignment="1" applyProtection="1">
      <alignment horizontal="center" vertical="center"/>
      <protection locked="0"/>
    </xf>
    <xf numFmtId="2" fontId="11" fillId="3" borderId="1" xfId="0" applyNumberFormat="1" applyFont="1" applyFill="1" applyBorder="1" applyAlignment="1">
      <alignment horizontal="center" vertical="center"/>
    </xf>
    <xf numFmtId="2" fontId="9" fillId="3" borderId="1" xfId="0" applyNumberFormat="1" applyFont="1" applyFill="1" applyBorder="1" applyAlignment="1">
      <alignment horizontal="center" vertical="center"/>
    </xf>
    <xf numFmtId="2" fontId="9" fillId="3" borderId="3" xfId="0" applyNumberFormat="1" applyFont="1" applyFill="1" applyBorder="1" applyAlignment="1">
      <alignment horizontal="center" vertical="center"/>
    </xf>
    <xf numFmtId="9" fontId="7" fillId="2" borderId="5" xfId="1" applyFont="1" applyFill="1" applyBorder="1" applyAlignment="1" applyProtection="1">
      <alignment horizontal="center" vertical="center"/>
      <protection locked="0"/>
    </xf>
    <xf numFmtId="9" fontId="7" fillId="2" borderId="0" xfId="1" applyFont="1" applyFill="1" applyBorder="1" applyAlignment="1" applyProtection="1">
      <alignment horizontal="center" vertical="center"/>
      <protection locked="0"/>
    </xf>
    <xf numFmtId="2" fontId="11" fillId="3" borderId="4" xfId="0" applyNumberFormat="1" applyFont="1" applyFill="1" applyBorder="1" applyAlignment="1">
      <alignment horizontal="center" vertical="center"/>
    </xf>
    <xf numFmtId="2" fontId="9" fillId="3" borderId="4" xfId="0" applyNumberFormat="1" applyFont="1" applyFill="1" applyBorder="1" applyAlignment="1">
      <alignment horizontal="center" vertical="center"/>
    </xf>
    <xf numFmtId="2" fontId="9" fillId="3" borderId="5" xfId="0" applyNumberFormat="1" applyFont="1" applyFill="1" applyBorder="1" applyAlignment="1">
      <alignment horizontal="center" vertical="center"/>
    </xf>
    <xf numFmtId="9" fontId="7" fillId="2" borderId="8" xfId="1" applyFont="1" applyFill="1" applyBorder="1" applyAlignment="1" applyProtection="1">
      <alignment horizontal="center" vertical="center"/>
      <protection locked="0"/>
    </xf>
    <xf numFmtId="9" fontId="7" fillId="2" borderId="7" xfId="1" applyFont="1" applyFill="1" applyBorder="1" applyAlignment="1" applyProtection="1">
      <alignment horizontal="center" vertical="center"/>
      <protection locked="0"/>
    </xf>
    <xf numFmtId="2" fontId="11" fillId="3" borderId="6" xfId="0" applyNumberFormat="1" applyFont="1" applyFill="1" applyBorder="1" applyAlignment="1">
      <alignment horizontal="center" vertical="center"/>
    </xf>
    <xf numFmtId="2" fontId="9" fillId="3" borderId="6" xfId="0" applyNumberFormat="1" applyFont="1" applyFill="1" applyBorder="1" applyAlignment="1">
      <alignment horizontal="center" vertical="center"/>
    </xf>
    <xf numFmtId="2" fontId="9" fillId="3" borderId="8" xfId="0" applyNumberFormat="1" applyFont="1" applyFill="1" applyBorder="1" applyAlignment="1">
      <alignment horizontal="center" vertical="center"/>
    </xf>
    <xf numFmtId="2" fontId="10" fillId="3" borderId="15" xfId="0" applyNumberFormat="1" applyFont="1" applyFill="1" applyBorder="1" applyAlignment="1" applyProtection="1">
      <alignment horizontal="center" vertical="center"/>
      <protection locked="0"/>
    </xf>
    <xf numFmtId="2" fontId="12" fillId="2" borderId="9" xfId="0" applyNumberFormat="1" applyFont="1" applyFill="1" applyBorder="1" applyAlignment="1">
      <alignment horizontal="center" vertical="center" textRotation="90"/>
    </xf>
    <xf numFmtId="2" fontId="12" fillId="2" borderId="10" xfId="0" applyNumberFormat="1" applyFont="1" applyFill="1" applyBorder="1" applyAlignment="1">
      <alignment horizontal="center" vertical="center" textRotation="90"/>
    </xf>
    <xf numFmtId="2" fontId="12" fillId="2" borderId="11" xfId="0" applyNumberFormat="1" applyFont="1" applyFill="1" applyBorder="1" applyAlignment="1">
      <alignment horizontal="center" vertical="center" textRotation="90"/>
    </xf>
    <xf numFmtId="2" fontId="13" fillId="2" borderId="0" xfId="0" applyNumberFormat="1" applyFont="1" applyFill="1" applyBorder="1" applyAlignment="1">
      <alignment horizontal="left" vertical="center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2" fontId="7" fillId="2" borderId="0" xfId="0" applyNumberFormat="1" applyFont="1" applyFill="1" applyBorder="1" applyAlignment="1" applyProtection="1">
      <alignment horizontal="center" vertical="center"/>
      <protection locked="0"/>
    </xf>
    <xf numFmtId="164" fontId="7" fillId="2" borderId="8" xfId="0" applyNumberFormat="1" applyFont="1" applyFill="1" applyBorder="1" applyAlignment="1" applyProtection="1">
      <alignment horizontal="center" vertical="center"/>
      <protection locked="0"/>
    </xf>
    <xf numFmtId="2" fontId="14" fillId="2" borderId="0" xfId="0" applyNumberFormat="1" applyFont="1" applyFill="1" applyAlignment="1">
      <alignment horizontal="center" vertical="center"/>
    </xf>
    <xf numFmtId="2" fontId="7" fillId="2" borderId="1" xfId="0" applyNumberFormat="1" applyFont="1" applyFill="1" applyBorder="1" applyAlignment="1" applyProtection="1">
      <alignment horizontal="center" vertical="center"/>
      <protection locked="0"/>
    </xf>
    <xf numFmtId="2" fontId="7" fillId="2" borderId="3" xfId="0" applyNumberFormat="1" applyFont="1" applyFill="1" applyBorder="1" applyAlignment="1" applyProtection="1">
      <alignment horizontal="center" vertical="center"/>
      <protection locked="0"/>
    </xf>
    <xf numFmtId="2" fontId="2" fillId="2" borderId="0" xfId="0" applyNumberFormat="1" applyFont="1" applyFill="1" applyAlignment="1" applyProtection="1">
      <alignment horizontal="center" vertical="center"/>
    </xf>
    <xf numFmtId="2" fontId="13" fillId="2" borderId="0" xfId="0" applyNumberFormat="1" applyFont="1" applyFill="1" applyBorder="1" applyAlignment="1" applyProtection="1">
      <alignment horizontal="left" vertical="center"/>
    </xf>
    <xf numFmtId="2" fontId="14" fillId="2" borderId="0" xfId="0" applyNumberFormat="1" applyFont="1" applyFill="1" applyAlignment="1" applyProtection="1">
      <alignment horizontal="center" vertical="center"/>
    </xf>
    <xf numFmtId="2" fontId="5" fillId="3" borderId="1" xfId="0" applyNumberFormat="1" applyFont="1" applyFill="1" applyBorder="1" applyAlignment="1" applyProtection="1">
      <alignment horizontal="center" vertical="center"/>
    </xf>
    <xf numFmtId="2" fontId="5" fillId="3" borderId="2" xfId="0" applyNumberFormat="1" applyFont="1" applyFill="1" applyBorder="1" applyAlignment="1" applyProtection="1">
      <alignment horizontal="center" vertical="center"/>
    </xf>
    <xf numFmtId="2" fontId="5" fillId="3" borderId="3" xfId="0" applyNumberFormat="1" applyFont="1" applyFill="1" applyBorder="1" applyAlignment="1" applyProtection="1">
      <alignment horizontal="center" vertical="center"/>
    </xf>
    <xf numFmtId="2" fontId="7" fillId="2" borderId="0" xfId="0" applyNumberFormat="1" applyFont="1" applyFill="1" applyAlignment="1" applyProtection="1">
      <alignment horizontal="center" vertical="center"/>
    </xf>
    <xf numFmtId="2" fontId="9" fillId="2" borderId="9" xfId="0" applyNumberFormat="1" applyFont="1" applyFill="1" applyBorder="1" applyAlignment="1" applyProtection="1">
      <alignment horizontal="center" vertical="center" textRotation="90"/>
    </xf>
    <xf numFmtId="2" fontId="6" fillId="3" borderId="12" xfId="0" applyNumberFormat="1" applyFont="1" applyFill="1" applyBorder="1" applyAlignment="1" applyProtection="1">
      <alignment horizontal="center" vertical="center"/>
    </xf>
    <xf numFmtId="2" fontId="6" fillId="3" borderId="14" xfId="0" applyNumberFormat="1" applyFont="1" applyFill="1" applyBorder="1" applyAlignment="1" applyProtection="1">
      <alignment horizontal="center" vertical="center"/>
    </xf>
    <xf numFmtId="2" fontId="6" fillId="3" borderId="1" xfId="0" applyNumberFormat="1" applyFont="1" applyFill="1" applyBorder="1" applyAlignment="1" applyProtection="1">
      <alignment horizontal="center" vertical="center"/>
    </xf>
    <xf numFmtId="2" fontId="6" fillId="3" borderId="2" xfId="0" applyNumberFormat="1" applyFont="1" applyFill="1" applyBorder="1" applyAlignment="1" applyProtection="1">
      <alignment horizontal="center" vertical="center"/>
    </xf>
    <xf numFmtId="2" fontId="6" fillId="3" borderId="3" xfId="0" applyNumberFormat="1" applyFont="1" applyFill="1" applyBorder="1" applyAlignment="1" applyProtection="1">
      <alignment horizontal="center" vertical="center"/>
    </xf>
    <xf numFmtId="2" fontId="5" fillId="3" borderId="6" xfId="0" applyNumberFormat="1" applyFont="1" applyFill="1" applyBorder="1" applyAlignment="1" applyProtection="1">
      <alignment horizontal="center" vertical="center"/>
    </xf>
    <xf numFmtId="2" fontId="5" fillId="3" borderId="7" xfId="0" applyNumberFormat="1" applyFont="1" applyFill="1" applyBorder="1" applyAlignment="1" applyProtection="1">
      <alignment horizontal="center" vertical="center"/>
    </xf>
    <xf numFmtId="2" fontId="5" fillId="3" borderId="8" xfId="0" applyNumberFormat="1" applyFont="1" applyFill="1" applyBorder="1" applyAlignment="1" applyProtection="1">
      <alignment horizontal="center" vertical="center"/>
    </xf>
    <xf numFmtId="2" fontId="9" fillId="2" borderId="11" xfId="0" applyNumberFormat="1" applyFont="1" applyFill="1" applyBorder="1" applyAlignment="1" applyProtection="1">
      <alignment horizontal="center" vertical="center" textRotation="90"/>
    </xf>
    <xf numFmtId="2" fontId="7" fillId="2" borderId="12" xfId="0" applyNumberFormat="1" applyFont="1" applyFill="1" applyBorder="1" applyAlignment="1" applyProtection="1">
      <alignment horizontal="center" vertical="center"/>
    </xf>
    <xf numFmtId="2" fontId="7" fillId="2" borderId="14" xfId="0" applyNumberFormat="1" applyFont="1" applyFill="1" applyBorder="1" applyAlignment="1" applyProtection="1">
      <alignment horizontal="center" vertical="center"/>
    </xf>
    <xf numFmtId="2" fontId="7" fillId="2" borderId="13" xfId="0" applyNumberFormat="1" applyFont="1" applyFill="1" applyBorder="1" applyAlignment="1" applyProtection="1">
      <alignment horizontal="center" vertical="center"/>
    </xf>
    <xf numFmtId="2" fontId="4" fillId="2" borderId="0" xfId="0" applyNumberFormat="1" applyFont="1" applyFill="1" applyAlignment="1" applyProtection="1">
      <alignment horizontal="center"/>
    </xf>
    <xf numFmtId="2" fontId="6" fillId="2" borderId="0" xfId="0" applyNumberFormat="1" applyFont="1" applyFill="1" applyBorder="1" applyAlignment="1" applyProtection="1">
      <alignment horizontal="center" vertical="center"/>
    </xf>
    <xf numFmtId="2" fontId="8" fillId="2" borderId="1" xfId="0" applyNumberFormat="1" applyFont="1" applyFill="1" applyBorder="1" applyAlignment="1" applyProtection="1">
      <alignment horizontal="center" vertical="center" textRotation="90"/>
    </xf>
    <xf numFmtId="2" fontId="7" fillId="2" borderId="0" xfId="0" applyNumberFormat="1" applyFont="1" applyFill="1" applyBorder="1" applyAlignment="1" applyProtection="1">
      <alignment horizontal="center" vertical="center"/>
    </xf>
    <xf numFmtId="2" fontId="8" fillId="2" borderId="4" xfId="0" applyNumberFormat="1" applyFont="1" applyFill="1" applyBorder="1" applyAlignment="1" applyProtection="1">
      <alignment horizontal="center" vertical="center" textRotation="90"/>
    </xf>
    <xf numFmtId="2" fontId="8" fillId="2" borderId="6" xfId="0" applyNumberFormat="1" applyFont="1" applyFill="1" applyBorder="1" applyAlignment="1" applyProtection="1">
      <alignment horizontal="center" vertical="center" textRotation="90"/>
    </xf>
    <xf numFmtId="2" fontId="9" fillId="2" borderId="0" xfId="0" applyNumberFormat="1" applyFont="1" applyFill="1" applyBorder="1" applyAlignment="1" applyProtection="1">
      <alignment horizontal="center" vertical="center"/>
    </xf>
    <xf numFmtId="2" fontId="9" fillId="2" borderId="12" xfId="0" applyNumberFormat="1" applyFont="1" applyFill="1" applyBorder="1" applyAlignment="1" applyProtection="1">
      <alignment horizontal="center" vertical="center"/>
    </xf>
    <xf numFmtId="2" fontId="9" fillId="2" borderId="14" xfId="0" applyNumberFormat="1" applyFont="1" applyFill="1" applyBorder="1" applyAlignment="1" applyProtection="1">
      <alignment horizontal="center" vertical="center"/>
    </xf>
    <xf numFmtId="2" fontId="6" fillId="3" borderId="12" xfId="0" applyNumberFormat="1" applyFont="1" applyFill="1" applyBorder="1" applyAlignment="1" applyProtection="1">
      <alignment horizontal="center" vertical="center"/>
    </xf>
    <xf numFmtId="2" fontId="6" fillId="3" borderId="14" xfId="0" applyNumberFormat="1" applyFont="1" applyFill="1" applyBorder="1" applyAlignment="1" applyProtection="1">
      <alignment horizontal="center" vertical="center"/>
    </xf>
    <xf numFmtId="2" fontId="6" fillId="3" borderId="1" xfId="0" applyNumberFormat="1" applyFont="1" applyFill="1" applyBorder="1" applyAlignment="1" applyProtection="1">
      <alignment horizontal="center" vertical="center"/>
    </xf>
    <xf numFmtId="2" fontId="6" fillId="3" borderId="2" xfId="0" applyNumberFormat="1" applyFont="1" applyFill="1" applyBorder="1" applyAlignment="1" applyProtection="1">
      <alignment horizontal="center" vertical="center"/>
    </xf>
    <xf numFmtId="2" fontId="6" fillId="3" borderId="3" xfId="0" applyNumberFormat="1" applyFont="1" applyFill="1" applyBorder="1" applyAlignment="1" applyProtection="1">
      <alignment horizontal="center" vertical="center"/>
    </xf>
    <xf numFmtId="2" fontId="12" fillId="2" borderId="9" xfId="0" applyNumberFormat="1" applyFont="1" applyFill="1" applyBorder="1" applyAlignment="1" applyProtection="1">
      <alignment horizontal="center" vertical="center" textRotation="90"/>
    </xf>
    <xf numFmtId="2" fontId="12" fillId="2" borderId="10" xfId="0" applyNumberFormat="1" applyFont="1" applyFill="1" applyBorder="1" applyAlignment="1" applyProtection="1">
      <alignment horizontal="center" vertical="center" textRotation="90"/>
    </xf>
    <xf numFmtId="2" fontId="12" fillId="2" borderId="11" xfId="0" applyNumberFormat="1" applyFont="1" applyFill="1" applyBorder="1" applyAlignment="1" applyProtection="1">
      <alignment horizontal="center" vertical="center" textRotation="90"/>
    </xf>
    <xf numFmtId="2" fontId="11" fillId="3" borderId="1" xfId="0" applyNumberFormat="1" applyFont="1" applyFill="1" applyBorder="1" applyAlignment="1" applyProtection="1">
      <alignment horizontal="center" vertical="center"/>
    </xf>
    <xf numFmtId="2" fontId="9" fillId="3" borderId="1" xfId="0" applyNumberFormat="1" applyFont="1" applyFill="1" applyBorder="1" applyAlignment="1" applyProtection="1">
      <alignment horizontal="center" vertical="center"/>
    </xf>
    <xf numFmtId="2" fontId="9" fillId="3" borderId="3" xfId="0" applyNumberFormat="1" applyFont="1" applyFill="1" applyBorder="1" applyAlignment="1" applyProtection="1">
      <alignment horizontal="center" vertical="center"/>
    </xf>
    <xf numFmtId="2" fontId="11" fillId="3" borderId="4" xfId="0" applyNumberFormat="1" applyFont="1" applyFill="1" applyBorder="1" applyAlignment="1" applyProtection="1">
      <alignment horizontal="center" vertical="center"/>
    </xf>
    <xf numFmtId="2" fontId="9" fillId="3" borderId="4" xfId="0" applyNumberFormat="1" applyFont="1" applyFill="1" applyBorder="1" applyAlignment="1" applyProtection="1">
      <alignment horizontal="center" vertical="center"/>
    </xf>
    <xf numFmtId="2" fontId="9" fillId="3" borderId="5" xfId="0" applyNumberFormat="1" applyFont="1" applyFill="1" applyBorder="1" applyAlignment="1" applyProtection="1">
      <alignment horizontal="center" vertical="center"/>
    </xf>
    <xf numFmtId="2" fontId="11" fillId="3" borderId="6" xfId="0" applyNumberFormat="1" applyFont="1" applyFill="1" applyBorder="1" applyAlignment="1" applyProtection="1">
      <alignment horizontal="center" vertical="center"/>
    </xf>
    <xf numFmtId="2" fontId="9" fillId="3" borderId="6" xfId="0" applyNumberFormat="1" applyFont="1" applyFill="1" applyBorder="1" applyAlignment="1" applyProtection="1">
      <alignment horizontal="center" vertical="center"/>
    </xf>
    <xf numFmtId="2" fontId="9" fillId="3" borderId="8" xfId="0" applyNumberFormat="1" applyFont="1" applyFill="1" applyBorder="1" applyAlignment="1" applyProtection="1">
      <alignment horizontal="center" vertical="center"/>
    </xf>
    <xf numFmtId="9" fontId="7" fillId="2" borderId="0" xfId="1" quotePrefix="1" applyFont="1" applyFill="1" applyBorder="1" applyAlignment="1" applyProtection="1">
      <alignment horizontal="center" vertical="center"/>
      <protection locked="0"/>
    </xf>
  </cellXfs>
  <cellStyles count="2">
    <cellStyle name="Normal" xfId="0" builtinId="0"/>
    <cellStyle name="Pourcentage" xfId="1" builtinId="5"/>
  </cellStyles>
  <dxfs count="94"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00B050"/>
        </patternFill>
      </fill>
    </dxf>
    <dxf>
      <fill>
        <patternFill>
          <fgColor theme="0"/>
          <bgColor rgb="FFC00000"/>
        </patternFill>
      </fill>
    </dxf>
    <dxf>
      <fill>
        <patternFill>
          <fgColor theme="0"/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theme="5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theme="5"/>
        </patternFill>
      </fill>
    </dxf>
  </dxfs>
  <tableStyles count="0" defaultTableStyle="TableStyleMedium2" defaultPivotStyle="PivotStyleLight16"/>
  <colors>
    <mruColors>
      <color rgb="FF0000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58F2-7B94-4B16-858B-45F92CCB63C8}">
  <dimension ref="B1:Z23"/>
  <sheetViews>
    <sheetView tabSelected="1" zoomScale="85" zoomScaleNormal="85" workbookViewId="0">
      <selection activeCell="S7" sqref="S7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6" ht="19.5" customHeight="1" thickBot="1" x14ac:dyDescent="0.3">
      <c r="B1" s="55" t="s">
        <v>40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9"/>
      <c r="Y1" s="59"/>
      <c r="Z1" s="59"/>
    </row>
    <row r="2" spans="2:26" ht="24" customHeight="1" thickBot="1" x14ac:dyDescent="0.3">
      <c r="B2" s="2" t="s">
        <v>41</v>
      </c>
      <c r="C2" s="3"/>
      <c r="D2" s="3"/>
      <c r="E2" s="3"/>
      <c r="F2" s="3"/>
      <c r="G2" s="3"/>
      <c r="H2" s="3"/>
      <c r="I2" s="3"/>
      <c r="J2" s="4"/>
      <c r="K2" s="8"/>
      <c r="L2" s="26" t="s">
        <v>18</v>
      </c>
      <c r="M2" s="27" t="s">
        <v>0</v>
      </c>
      <c r="N2" s="28"/>
      <c r="O2" s="27" t="s">
        <v>17</v>
      </c>
      <c r="P2" s="28"/>
      <c r="Q2" s="27" t="s">
        <v>14</v>
      </c>
      <c r="R2" s="28"/>
      <c r="S2" s="27" t="s">
        <v>15</v>
      </c>
      <c r="T2" s="28"/>
      <c r="U2" s="29" t="s">
        <v>16</v>
      </c>
      <c r="V2" s="30"/>
      <c r="W2" s="31"/>
      <c r="X2" s="59"/>
      <c r="Y2" s="59" t="s">
        <v>39</v>
      </c>
      <c r="Z2" s="59" t="e">
        <f>SUM(8*Z3+2*Z4)/10</f>
        <v>#DIV/0!</v>
      </c>
    </row>
    <row r="3" spans="2:26" ht="24" customHeight="1" thickBot="1" x14ac:dyDescent="0.3">
      <c r="B3" s="5"/>
      <c r="C3" s="6"/>
      <c r="D3" s="6"/>
      <c r="E3" s="6"/>
      <c r="F3" s="6"/>
      <c r="G3" s="6"/>
      <c r="H3" s="6"/>
      <c r="I3" s="6"/>
      <c r="J3" s="7"/>
      <c r="K3" s="8"/>
      <c r="L3" s="32"/>
      <c r="M3" s="33" t="str">
        <f>IFERROR(C23,"NO DATA")</f>
        <v>NO DATA</v>
      </c>
      <c r="N3" s="34"/>
      <c r="O3" s="33" t="str">
        <f>IFERROR(AVERAGE(D23:E23),"NO DATA")</f>
        <v>NO DATA</v>
      </c>
      <c r="P3" s="34"/>
      <c r="Q3" s="33" t="str" cm="1">
        <f t="array" ref="Q3">IFERROR(((SUMPRODUCT(((I6:I23="A") + (I6:I23="LA")  + (I6:I23="#"))*J6:J23) / SUM(J6:J23)) * 100),"NO DATA")</f>
        <v>NO DATA</v>
      </c>
      <c r="R3" s="34"/>
      <c r="S3" s="33" t="str">
        <f>IFERROR(Z2,"NO DATA")</f>
        <v>NO DATA</v>
      </c>
      <c r="T3" s="34"/>
      <c r="U3" s="33" t="str">
        <f>IFERROR(SUM((3*S3+2*O3+M3)/6),"NO DATA")</f>
        <v>NO DATA</v>
      </c>
      <c r="V3" s="35"/>
      <c r="W3" s="34"/>
      <c r="X3" s="59"/>
      <c r="Y3" s="59" t="s">
        <v>37</v>
      </c>
      <c r="Z3" s="59" t="e">
        <f>AVERAGEIF(U5:U23,"I*",W5:W23)</f>
        <v>#DIV/0!</v>
      </c>
    </row>
    <row r="4" spans="2:26" ht="24" customHeight="1" thickBo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36" t="s">
        <v>31</v>
      </c>
      <c r="W4" s="36" t="s">
        <v>32</v>
      </c>
      <c r="X4" s="59"/>
      <c r="Y4" s="59" t="s">
        <v>38</v>
      </c>
      <c r="Z4" s="59" t="e">
        <f>IFERROR(AVERAGEIF(U5:U23,"C*",W5:W23),Z3)</f>
        <v>#DIV/0!</v>
      </c>
    </row>
    <row r="5" spans="2:26" ht="24" customHeight="1" thickBot="1" x14ac:dyDescent="0.3">
      <c r="B5" s="9" t="s">
        <v>4</v>
      </c>
      <c r="C5" s="10" t="s">
        <v>0</v>
      </c>
      <c r="D5" s="11" t="s">
        <v>1</v>
      </c>
      <c r="E5" s="12" t="s">
        <v>2</v>
      </c>
      <c r="F5" s="8"/>
      <c r="G5" s="9" t="s">
        <v>5</v>
      </c>
      <c r="H5" s="13" t="s">
        <v>6</v>
      </c>
      <c r="I5" s="14" t="s">
        <v>7</v>
      </c>
      <c r="J5" s="15" t="s">
        <v>8</v>
      </c>
      <c r="K5" s="8"/>
      <c r="L5" s="52" t="s">
        <v>9</v>
      </c>
      <c r="M5" s="37" t="s">
        <v>19</v>
      </c>
      <c r="N5" s="15" t="s">
        <v>13</v>
      </c>
      <c r="O5" s="37" t="s">
        <v>20</v>
      </c>
      <c r="P5" s="15" t="s">
        <v>13</v>
      </c>
      <c r="Q5" s="37" t="s">
        <v>21</v>
      </c>
      <c r="R5" s="15" t="s">
        <v>13</v>
      </c>
      <c r="S5" s="37" t="s">
        <v>33</v>
      </c>
      <c r="T5" s="14" t="s">
        <v>13</v>
      </c>
      <c r="U5" s="38" t="str">
        <f>M5</f>
        <v>I001</v>
      </c>
      <c r="V5" s="39" t="str">
        <f>IFERROR((M6*N6 + M7*N7 + M8*N8), "INVALIDE")</f>
        <v>INVALIDE</v>
      </c>
      <c r="W5" s="40" t="str">
        <f>IFERROR(ROUND((M6*N6 + M7*N7 + M8*N8) / 5, 1) * 5, "INVALIDE")</f>
        <v>INVALIDE</v>
      </c>
      <c r="X5" s="59"/>
      <c r="Y5" s="59"/>
      <c r="Z5" s="59"/>
    </row>
    <row r="6" spans="2:26" ht="24" customHeight="1" x14ac:dyDescent="0.25">
      <c r="B6" s="16"/>
      <c r="C6" s="17" t="s">
        <v>3</v>
      </c>
      <c r="D6" s="18" t="s">
        <v>3</v>
      </c>
      <c r="E6" s="19" t="s">
        <v>3</v>
      </c>
      <c r="F6" s="8"/>
      <c r="G6" s="16"/>
      <c r="H6" s="17" t="s">
        <v>3</v>
      </c>
      <c r="I6" s="57" t="s">
        <v>3</v>
      </c>
      <c r="J6" s="56">
        <v>0</v>
      </c>
      <c r="K6" s="8"/>
      <c r="L6" s="53"/>
      <c r="M6" s="17" t="s">
        <v>3</v>
      </c>
      <c r="N6" s="41">
        <v>0</v>
      </c>
      <c r="O6" s="17" t="s">
        <v>3</v>
      </c>
      <c r="P6" s="41">
        <v>0</v>
      </c>
      <c r="Q6" s="17" t="s">
        <v>3</v>
      </c>
      <c r="R6" s="41">
        <v>0</v>
      </c>
      <c r="S6" s="17" t="s">
        <v>3</v>
      </c>
      <c r="T6" s="108">
        <v>0</v>
      </c>
      <c r="U6" s="43" t="str">
        <f>O5</f>
        <v>I002</v>
      </c>
      <c r="V6" s="44" t="str">
        <f>IFERROR((O6*P6 + O7*P7 + O8*P8), "INVALIDE")</f>
        <v>INVALIDE</v>
      </c>
      <c r="W6" s="45" t="str">
        <f>IFERROR(ROUND((O6*P6 + O7*P7 + O8*P8) / 5, 1) * 5, "INVALIDE")</f>
        <v>INVALIDE</v>
      </c>
      <c r="X6" s="59"/>
      <c r="Y6" s="59"/>
      <c r="Z6" s="59"/>
    </row>
    <row r="7" spans="2:26" ht="24" customHeight="1" x14ac:dyDescent="0.25">
      <c r="B7" s="16"/>
      <c r="C7" s="17" t="s">
        <v>3</v>
      </c>
      <c r="D7" s="18" t="s">
        <v>3</v>
      </c>
      <c r="E7" s="19" t="s">
        <v>3</v>
      </c>
      <c r="F7" s="8"/>
      <c r="G7" s="16"/>
      <c r="H7" s="17" t="s">
        <v>3</v>
      </c>
      <c r="I7" s="57" t="s">
        <v>3</v>
      </c>
      <c r="J7" s="56">
        <v>0</v>
      </c>
      <c r="K7" s="8"/>
      <c r="L7" s="53"/>
      <c r="M7" s="17" t="s">
        <v>3</v>
      </c>
      <c r="N7" s="41">
        <v>0</v>
      </c>
      <c r="O7" s="17" t="s">
        <v>3</v>
      </c>
      <c r="P7" s="41">
        <v>0</v>
      </c>
      <c r="Q7" s="17" t="s">
        <v>3</v>
      </c>
      <c r="R7" s="41">
        <v>0</v>
      </c>
      <c r="S7" s="17" t="s">
        <v>3</v>
      </c>
      <c r="T7" s="42">
        <v>0</v>
      </c>
      <c r="U7" s="43" t="str">
        <f>Q5</f>
        <v>I003</v>
      </c>
      <c r="V7" s="44" t="str">
        <f>IFERROR((Q6*R6 + Q7*R7 + Q8*R8), "INVALIDE")</f>
        <v>INVALIDE</v>
      </c>
      <c r="W7" s="45" t="str">
        <f>IFERROR(ROUND((Q6*R6 + Q7*R7 + Q8*R8) / 5, 1) * 5, "INVALIDE")</f>
        <v>INVALIDE</v>
      </c>
    </row>
    <row r="8" spans="2:26" ht="24" customHeight="1" thickBot="1" x14ac:dyDescent="0.3">
      <c r="B8" s="16"/>
      <c r="C8" s="17" t="s">
        <v>3</v>
      </c>
      <c r="D8" s="18" t="s">
        <v>3</v>
      </c>
      <c r="E8" s="19" t="s">
        <v>3</v>
      </c>
      <c r="F8" s="8"/>
      <c r="G8" s="16"/>
      <c r="H8" s="17" t="s">
        <v>3</v>
      </c>
      <c r="I8" s="57" t="s">
        <v>3</v>
      </c>
      <c r="J8" s="56">
        <v>0</v>
      </c>
      <c r="K8" s="8"/>
      <c r="L8" s="54"/>
      <c r="M8" s="24" t="s">
        <v>3</v>
      </c>
      <c r="N8" s="46">
        <v>0</v>
      </c>
      <c r="O8" s="24" t="s">
        <v>3</v>
      </c>
      <c r="P8" s="46">
        <v>0</v>
      </c>
      <c r="Q8" s="24" t="s">
        <v>3</v>
      </c>
      <c r="R8" s="46">
        <v>0</v>
      </c>
      <c r="S8" s="24" t="s">
        <v>3</v>
      </c>
      <c r="T8" s="47">
        <v>0</v>
      </c>
      <c r="U8" s="48" t="str">
        <f>S5</f>
        <v>C004</v>
      </c>
      <c r="V8" s="49" t="str">
        <f>IFERROR((S6*T6 + S7*T7 + S8*T8), "INVALIDE")</f>
        <v>INVALIDE</v>
      </c>
      <c r="W8" s="50" t="str">
        <f>IFERROR(ROUND((S6*T6 + S7*T7 + S8*T8) / 5, 1) * 5, "INVALIDE")</f>
        <v>INVALIDE</v>
      </c>
    </row>
    <row r="9" spans="2:26" ht="24" customHeight="1" thickBot="1" x14ac:dyDescent="0.3">
      <c r="B9" s="16"/>
      <c r="C9" s="17" t="s">
        <v>3</v>
      </c>
      <c r="D9" s="18" t="s">
        <v>3</v>
      </c>
      <c r="E9" s="19" t="s">
        <v>3</v>
      </c>
      <c r="F9" s="8"/>
      <c r="G9" s="16"/>
      <c r="H9" s="17" t="s">
        <v>3</v>
      </c>
      <c r="I9" s="57" t="s">
        <v>3</v>
      </c>
      <c r="J9" s="56">
        <v>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36" t="s">
        <v>31</v>
      </c>
      <c r="W9" s="36" t="s">
        <v>32</v>
      </c>
    </row>
    <row r="10" spans="2:26" ht="24" customHeight="1" x14ac:dyDescent="0.25">
      <c r="B10" s="16"/>
      <c r="C10" s="17" t="s">
        <v>3</v>
      </c>
      <c r="D10" s="18" t="s">
        <v>3</v>
      </c>
      <c r="E10" s="19" t="s">
        <v>3</v>
      </c>
      <c r="F10" s="8"/>
      <c r="G10" s="16"/>
      <c r="H10" s="17" t="s">
        <v>3</v>
      </c>
      <c r="I10" s="57" t="s">
        <v>3</v>
      </c>
      <c r="J10" s="56">
        <v>0</v>
      </c>
      <c r="K10" s="8"/>
      <c r="L10" s="52" t="s">
        <v>10</v>
      </c>
      <c r="M10" s="37" t="s">
        <v>22</v>
      </c>
      <c r="N10" s="15" t="s">
        <v>13</v>
      </c>
      <c r="O10" s="37" t="s">
        <v>23</v>
      </c>
      <c r="P10" s="15" t="s">
        <v>13</v>
      </c>
      <c r="Q10" s="37" t="s">
        <v>24</v>
      </c>
      <c r="R10" s="15" t="s">
        <v>13</v>
      </c>
      <c r="S10" s="37" t="s">
        <v>34</v>
      </c>
      <c r="T10" s="15" t="s">
        <v>13</v>
      </c>
      <c r="U10" s="38" t="str">
        <f>M10</f>
        <v>I005</v>
      </c>
      <c r="V10" s="39" t="str">
        <f>IFERROR((M11*N11 + M12*N12 + M13*N13), "INVALIDE")</f>
        <v>INVALIDE</v>
      </c>
      <c r="W10" s="40" t="str">
        <f>IFERROR(ROUND((M11*N11 + M12*N12 + M13*N13) / 5, 1) * 5, "INVALIDE")</f>
        <v>INVALIDE</v>
      </c>
    </row>
    <row r="11" spans="2:26" ht="24" customHeight="1" x14ac:dyDescent="0.25">
      <c r="B11" s="16"/>
      <c r="C11" s="17" t="s">
        <v>3</v>
      </c>
      <c r="D11" s="18" t="s">
        <v>3</v>
      </c>
      <c r="E11" s="19" t="s">
        <v>3</v>
      </c>
      <c r="F11" s="8"/>
      <c r="G11" s="16"/>
      <c r="H11" s="17" t="s">
        <v>3</v>
      </c>
      <c r="I11" s="57" t="s">
        <v>3</v>
      </c>
      <c r="J11" s="56">
        <v>0</v>
      </c>
      <c r="K11" s="8"/>
      <c r="L11" s="53"/>
      <c r="M11" s="17" t="s">
        <v>3</v>
      </c>
      <c r="N11" s="41">
        <v>0</v>
      </c>
      <c r="O11" s="17" t="s">
        <v>3</v>
      </c>
      <c r="P11" s="41">
        <v>0</v>
      </c>
      <c r="Q11" s="17" t="s">
        <v>3</v>
      </c>
      <c r="R11" s="41">
        <v>0</v>
      </c>
      <c r="S11" s="17" t="s">
        <v>3</v>
      </c>
      <c r="T11" s="41">
        <v>0</v>
      </c>
      <c r="U11" s="43" t="str">
        <f>O10</f>
        <v>I006</v>
      </c>
      <c r="V11" s="44" t="str">
        <f>IFERROR((O11*P11 + O12*P12 + O13*P13), "INVALIDE")</f>
        <v>INVALIDE</v>
      </c>
      <c r="W11" s="45" t="str">
        <f>IFERROR(ROUND((O11*P11 + O12*P12 + O13*P13) / 5, 1) * 5, "INVALIDE")</f>
        <v>INVALIDE</v>
      </c>
    </row>
    <row r="12" spans="2:26" ht="24" customHeight="1" x14ac:dyDescent="0.25">
      <c r="B12" s="16"/>
      <c r="C12" s="17" t="s">
        <v>3</v>
      </c>
      <c r="D12" s="18" t="s">
        <v>3</v>
      </c>
      <c r="E12" s="19" t="s">
        <v>3</v>
      </c>
      <c r="F12" s="8"/>
      <c r="G12" s="16"/>
      <c r="H12" s="17" t="s">
        <v>3</v>
      </c>
      <c r="I12" s="57" t="s">
        <v>3</v>
      </c>
      <c r="J12" s="56">
        <v>0</v>
      </c>
      <c r="K12" s="8"/>
      <c r="L12" s="53"/>
      <c r="M12" s="17" t="s">
        <v>3</v>
      </c>
      <c r="N12" s="41">
        <v>0</v>
      </c>
      <c r="O12" s="17" t="s">
        <v>3</v>
      </c>
      <c r="P12" s="41">
        <v>0</v>
      </c>
      <c r="Q12" s="17" t="s">
        <v>3</v>
      </c>
      <c r="R12" s="41">
        <v>0</v>
      </c>
      <c r="S12" s="17" t="s">
        <v>3</v>
      </c>
      <c r="T12" s="41">
        <v>0</v>
      </c>
      <c r="U12" s="43" t="str">
        <f>Q10</f>
        <v>I007</v>
      </c>
      <c r="V12" s="44" t="str">
        <f>IFERROR((Q11*R11 + Q12*R12 + Q13*R13), "INVALIDE")</f>
        <v>INVALIDE</v>
      </c>
      <c r="W12" s="45" t="str">
        <f>IFERROR(ROUND((Q11*R11 + Q12*R12 + Q13*R13) / 5, 1) * 5, "INVALIDE")</f>
        <v>INVALIDE</v>
      </c>
    </row>
    <row r="13" spans="2:26" ht="24" customHeight="1" thickBot="1" x14ac:dyDescent="0.3">
      <c r="B13" s="20"/>
      <c r="C13" s="17" t="s">
        <v>3</v>
      </c>
      <c r="D13" s="18" t="s">
        <v>3</v>
      </c>
      <c r="E13" s="19" t="s">
        <v>3</v>
      </c>
      <c r="F13" s="8"/>
      <c r="G13" s="20"/>
      <c r="H13" s="17" t="s">
        <v>3</v>
      </c>
      <c r="I13" s="57" t="s">
        <v>3</v>
      </c>
      <c r="J13" s="56">
        <v>0</v>
      </c>
      <c r="K13" s="8"/>
      <c r="L13" s="54"/>
      <c r="M13" s="24" t="s">
        <v>3</v>
      </c>
      <c r="N13" s="46">
        <v>0</v>
      </c>
      <c r="O13" s="24" t="s">
        <v>3</v>
      </c>
      <c r="P13" s="46">
        <v>0</v>
      </c>
      <c r="Q13" s="24" t="s">
        <v>3</v>
      </c>
      <c r="R13" s="46">
        <v>0</v>
      </c>
      <c r="S13" s="24" t="s">
        <v>3</v>
      </c>
      <c r="T13" s="46">
        <v>0</v>
      </c>
      <c r="U13" s="48" t="str">
        <f>S10</f>
        <v>C008</v>
      </c>
      <c r="V13" s="49" t="str">
        <f>IFERROR((S11*T11 + S12*T12 + S13*T13), "INVALIDE")</f>
        <v>INVALIDE</v>
      </c>
      <c r="W13" s="50" t="str">
        <f>IFERROR(ROUND((S11*T11 + S12*T12 + S13*T13) / 5, 1) * 5, "INVALIDE")</f>
        <v>INVALIDE</v>
      </c>
    </row>
    <row r="14" spans="2:26" ht="24" customHeight="1" thickBot="1" x14ac:dyDescent="0.3">
      <c r="B14" s="8"/>
      <c r="C14" s="17" t="s">
        <v>3</v>
      </c>
      <c r="D14" s="18" t="s">
        <v>3</v>
      </c>
      <c r="E14" s="19" t="s">
        <v>3</v>
      </c>
      <c r="F14" s="8"/>
      <c r="G14" s="8"/>
      <c r="H14" s="17" t="s">
        <v>3</v>
      </c>
      <c r="I14" s="57" t="s">
        <v>3</v>
      </c>
      <c r="J14" s="56">
        <v>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36" t="s">
        <v>31</v>
      </c>
      <c r="W14" s="36" t="s">
        <v>32</v>
      </c>
    </row>
    <row r="15" spans="2:26" ht="24" customHeight="1" x14ac:dyDescent="0.25">
      <c r="B15" s="8"/>
      <c r="C15" s="17" t="s">
        <v>3</v>
      </c>
      <c r="D15" s="18" t="s">
        <v>3</v>
      </c>
      <c r="E15" s="19" t="s">
        <v>3</v>
      </c>
      <c r="F15" s="8"/>
      <c r="G15" s="8"/>
      <c r="H15" s="17" t="s">
        <v>3</v>
      </c>
      <c r="I15" s="57" t="s">
        <v>3</v>
      </c>
      <c r="J15" s="56">
        <v>0</v>
      </c>
      <c r="K15" s="8"/>
      <c r="L15" s="52" t="s">
        <v>11</v>
      </c>
      <c r="M15" s="37" t="s">
        <v>25</v>
      </c>
      <c r="N15" s="15" t="s">
        <v>13</v>
      </c>
      <c r="O15" s="37" t="s">
        <v>26</v>
      </c>
      <c r="P15" s="15" t="s">
        <v>13</v>
      </c>
      <c r="Q15" s="51" t="s">
        <v>27</v>
      </c>
      <c r="R15" s="15" t="s">
        <v>13</v>
      </c>
      <c r="S15" s="37" t="s">
        <v>35</v>
      </c>
      <c r="T15" s="15" t="s">
        <v>13</v>
      </c>
      <c r="U15" s="38" t="str">
        <f>M15</f>
        <v>I009</v>
      </c>
      <c r="V15" s="39" t="str">
        <f>IFERROR((M16*N16 + M17*N17 + M18*N18), "INVALIDE")</f>
        <v>INVALIDE</v>
      </c>
      <c r="W15" s="40" t="str">
        <f>IFERROR(ROUND((M16*N16 + M17*N17 + M18*N18) / 5, 1) * 5, "INVALIDE")</f>
        <v>INVALIDE</v>
      </c>
    </row>
    <row r="16" spans="2:26" ht="24" customHeight="1" x14ac:dyDescent="0.25">
      <c r="B16" s="8"/>
      <c r="C16" s="17" t="s">
        <v>3</v>
      </c>
      <c r="D16" s="18" t="s">
        <v>3</v>
      </c>
      <c r="E16" s="19" t="s">
        <v>3</v>
      </c>
      <c r="F16" s="8"/>
      <c r="G16" s="8"/>
      <c r="H16" s="17" t="s">
        <v>3</v>
      </c>
      <c r="I16" s="57" t="s">
        <v>3</v>
      </c>
      <c r="J16" s="56">
        <v>0</v>
      </c>
      <c r="K16" s="8"/>
      <c r="L16" s="53"/>
      <c r="M16" s="17" t="s">
        <v>3</v>
      </c>
      <c r="N16" s="41">
        <v>0</v>
      </c>
      <c r="O16" s="17" t="s">
        <v>3</v>
      </c>
      <c r="P16" s="41">
        <v>0</v>
      </c>
      <c r="Q16" s="17" t="s">
        <v>3</v>
      </c>
      <c r="R16" s="41">
        <v>0</v>
      </c>
      <c r="S16" s="17" t="s">
        <v>3</v>
      </c>
      <c r="T16" s="41">
        <v>0</v>
      </c>
      <c r="U16" s="43" t="str">
        <f>O15</f>
        <v>I010</v>
      </c>
      <c r="V16" s="44" t="str">
        <f>IFERROR((O16*P16 + O17*P17 + O18*P18), "INVALIDE")</f>
        <v>INVALIDE</v>
      </c>
      <c r="W16" s="45" t="str">
        <f>IFERROR(ROUND((O16*P16 + O17*P17 + O18*P18) / 5, 1) * 5, "INVALIDE")</f>
        <v>INVALIDE</v>
      </c>
    </row>
    <row r="17" spans="2:23" ht="24" customHeight="1" x14ac:dyDescent="0.25">
      <c r="B17" s="8"/>
      <c r="C17" s="17" t="s">
        <v>3</v>
      </c>
      <c r="D17" s="18" t="s">
        <v>3</v>
      </c>
      <c r="E17" s="19" t="s">
        <v>3</v>
      </c>
      <c r="F17" s="8"/>
      <c r="G17" s="8"/>
      <c r="H17" s="17" t="s">
        <v>3</v>
      </c>
      <c r="I17" s="57" t="s">
        <v>3</v>
      </c>
      <c r="J17" s="56">
        <v>0</v>
      </c>
      <c r="K17" s="8"/>
      <c r="L17" s="53"/>
      <c r="M17" s="17" t="s">
        <v>3</v>
      </c>
      <c r="N17" s="41">
        <v>0</v>
      </c>
      <c r="O17" s="17" t="s">
        <v>3</v>
      </c>
      <c r="P17" s="41">
        <v>0</v>
      </c>
      <c r="Q17" s="17" t="s">
        <v>3</v>
      </c>
      <c r="R17" s="41">
        <v>0</v>
      </c>
      <c r="S17" s="17" t="s">
        <v>3</v>
      </c>
      <c r="T17" s="41">
        <v>0</v>
      </c>
      <c r="U17" s="43" t="str">
        <f>Q15</f>
        <v>I011</v>
      </c>
      <c r="V17" s="44" t="str">
        <f>IFERROR((Q16*R16 + Q17*R17 + Q18*R18), "INVALIDE")</f>
        <v>INVALIDE</v>
      </c>
      <c r="W17" s="45" t="str">
        <f>IFERROR(ROUND((Q16*R16 + Q17*R17 + Q18*R18) / 5, 1) * 5, "INVALIDE")</f>
        <v>INVALIDE</v>
      </c>
    </row>
    <row r="18" spans="2:23" ht="24" customHeight="1" thickBot="1" x14ac:dyDescent="0.3">
      <c r="B18" s="8"/>
      <c r="C18" s="17" t="s">
        <v>3</v>
      </c>
      <c r="D18" s="18" t="s">
        <v>3</v>
      </c>
      <c r="E18" s="19" t="s">
        <v>3</v>
      </c>
      <c r="F18" s="8"/>
      <c r="G18" s="8"/>
      <c r="H18" s="17" t="s">
        <v>3</v>
      </c>
      <c r="I18" s="57" t="s">
        <v>3</v>
      </c>
      <c r="J18" s="56">
        <v>0</v>
      </c>
      <c r="K18" s="8"/>
      <c r="L18" s="54"/>
      <c r="M18" s="24" t="s">
        <v>3</v>
      </c>
      <c r="N18" s="46">
        <v>0</v>
      </c>
      <c r="O18" s="24" t="s">
        <v>3</v>
      </c>
      <c r="P18" s="46">
        <v>0</v>
      </c>
      <c r="Q18" s="24" t="s">
        <v>3</v>
      </c>
      <c r="R18" s="46">
        <v>0</v>
      </c>
      <c r="S18" s="24" t="s">
        <v>3</v>
      </c>
      <c r="T18" s="46">
        <v>0</v>
      </c>
      <c r="U18" s="48" t="str">
        <f>S15</f>
        <v>C012</v>
      </c>
      <c r="V18" s="49" t="str">
        <f>IFERROR((S16*T16 + S17*T17 + S18*T18), "INVALIDE")</f>
        <v>INVALIDE</v>
      </c>
      <c r="W18" s="50" t="str">
        <f>IFERROR(ROUND((S16*T16 + S17*T17 + S18*T18) / 5, 1) * 5, "INVALIDE")</f>
        <v>INVALIDE</v>
      </c>
    </row>
    <row r="19" spans="2:23" ht="24" customHeight="1" thickBot="1" x14ac:dyDescent="0.3">
      <c r="B19" s="8"/>
      <c r="C19" s="17" t="s">
        <v>3</v>
      </c>
      <c r="D19" s="18" t="s">
        <v>3</v>
      </c>
      <c r="E19" s="19" t="s">
        <v>3</v>
      </c>
      <c r="F19" s="8"/>
      <c r="G19" s="8"/>
      <c r="H19" s="17" t="s">
        <v>3</v>
      </c>
      <c r="I19" s="57" t="s">
        <v>3</v>
      </c>
      <c r="J19" s="56">
        <v>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36" t="s">
        <v>31</v>
      </c>
      <c r="W19" s="36" t="s">
        <v>32</v>
      </c>
    </row>
    <row r="20" spans="2:23" ht="24" customHeight="1" x14ac:dyDescent="0.25">
      <c r="B20" s="8"/>
      <c r="C20" s="17" t="s">
        <v>3</v>
      </c>
      <c r="D20" s="18" t="s">
        <v>3</v>
      </c>
      <c r="E20" s="19" t="s">
        <v>3</v>
      </c>
      <c r="F20" s="8"/>
      <c r="G20" s="8"/>
      <c r="H20" s="17" t="s">
        <v>3</v>
      </c>
      <c r="I20" s="57" t="s">
        <v>3</v>
      </c>
      <c r="J20" s="56">
        <v>0</v>
      </c>
      <c r="K20" s="8"/>
      <c r="L20" s="52" t="s">
        <v>12</v>
      </c>
      <c r="M20" s="37" t="s">
        <v>28</v>
      </c>
      <c r="N20" s="15" t="s">
        <v>13</v>
      </c>
      <c r="O20" s="37" t="s">
        <v>29</v>
      </c>
      <c r="P20" s="15" t="s">
        <v>13</v>
      </c>
      <c r="Q20" s="37" t="s">
        <v>30</v>
      </c>
      <c r="R20" s="15" t="s">
        <v>13</v>
      </c>
      <c r="S20" s="37" t="s">
        <v>36</v>
      </c>
      <c r="T20" s="15" t="s">
        <v>13</v>
      </c>
      <c r="U20" s="38" t="str">
        <f>M20</f>
        <v>I013</v>
      </c>
      <c r="V20" s="39" t="str">
        <f>IFERROR((M21*N21 + M22*N22 + M23*N23), "INVALIDE")</f>
        <v>INVALIDE</v>
      </c>
      <c r="W20" s="40" t="str">
        <f>IFERROR(ROUND((M21*N21 + M22*N22 + M23*N23) / 5, 1) * 5, "INVALIDE")</f>
        <v>INVALIDE</v>
      </c>
    </row>
    <row r="21" spans="2:23" ht="24" customHeight="1" x14ac:dyDescent="0.25">
      <c r="B21" s="8"/>
      <c r="C21" s="17" t="s">
        <v>3</v>
      </c>
      <c r="D21" s="18" t="s">
        <v>3</v>
      </c>
      <c r="E21" s="19" t="s">
        <v>3</v>
      </c>
      <c r="F21" s="8"/>
      <c r="G21" s="8"/>
      <c r="H21" s="17" t="s">
        <v>3</v>
      </c>
      <c r="I21" s="57" t="s">
        <v>3</v>
      </c>
      <c r="J21" s="56">
        <v>0</v>
      </c>
      <c r="K21" s="8"/>
      <c r="L21" s="53"/>
      <c r="M21" s="17" t="s">
        <v>3</v>
      </c>
      <c r="N21" s="41">
        <v>0</v>
      </c>
      <c r="O21" s="17" t="s">
        <v>3</v>
      </c>
      <c r="P21" s="41">
        <v>0</v>
      </c>
      <c r="Q21" s="17" t="s">
        <v>3</v>
      </c>
      <c r="R21" s="41">
        <v>0</v>
      </c>
      <c r="S21" s="17" t="s">
        <v>3</v>
      </c>
      <c r="T21" s="41">
        <v>0</v>
      </c>
      <c r="U21" s="43" t="str">
        <f>O20</f>
        <v>I014</v>
      </c>
      <c r="V21" s="44" t="str">
        <f>IFERROR((O21*P21 + O22*P22 + O23*P23), "INVALIDE")</f>
        <v>INVALIDE</v>
      </c>
      <c r="W21" s="45" t="str">
        <f>IFERROR(ROUND((O21*P21 + O22*P22 + O23*P23) / 5, 1) * 5, "INVALIDE")</f>
        <v>INVALIDE</v>
      </c>
    </row>
    <row r="22" spans="2:23" ht="24" customHeight="1" thickBot="1" x14ac:dyDescent="0.3">
      <c r="B22" s="8"/>
      <c r="C22" s="17" t="s">
        <v>3</v>
      </c>
      <c r="D22" s="18" t="s">
        <v>3</v>
      </c>
      <c r="E22" s="19" t="s">
        <v>3</v>
      </c>
      <c r="F22" s="8"/>
      <c r="G22" s="8"/>
      <c r="H22" s="17" t="s">
        <v>3</v>
      </c>
      <c r="I22" s="57" t="s">
        <v>3</v>
      </c>
      <c r="J22" s="56">
        <v>0</v>
      </c>
      <c r="K22" s="8"/>
      <c r="L22" s="53"/>
      <c r="M22" s="17" t="s">
        <v>3</v>
      </c>
      <c r="N22" s="41">
        <v>0</v>
      </c>
      <c r="O22" s="17" t="s">
        <v>3</v>
      </c>
      <c r="P22" s="41">
        <v>0</v>
      </c>
      <c r="Q22" s="17" t="s">
        <v>3</v>
      </c>
      <c r="R22" s="41">
        <v>0</v>
      </c>
      <c r="S22" s="17" t="s">
        <v>3</v>
      </c>
      <c r="T22" s="41">
        <v>0</v>
      </c>
      <c r="U22" s="43" t="str">
        <f>Q20</f>
        <v>I015</v>
      </c>
      <c r="V22" s="44" t="str">
        <f>IFERROR((Q21*R21 + Q22*R22 + Q23*R23), "INVALIDE")</f>
        <v>INVALIDE</v>
      </c>
      <c r="W22" s="45" t="str">
        <f>IFERROR(ROUND((Q21*R21 + Q22*R22 + Q23*R23) / 5, 1) * 5, "INVALIDE")</f>
        <v>INVALIDE</v>
      </c>
    </row>
    <row r="23" spans="2:23" ht="24" customHeight="1" thickBot="1" x14ac:dyDescent="0.3">
      <c r="B23" s="8"/>
      <c r="C23" s="21" t="str">
        <f>IFERROR(ROUND(AVERAGE(C6:C22),0),"NO DATA")</f>
        <v>NO DATA</v>
      </c>
      <c r="D23" s="22" t="str">
        <f>IFERROR(ROUND(AVERAGE(D6:D22),0),"NO DATA")</f>
        <v>NO DATA</v>
      </c>
      <c r="E23" s="23" t="str">
        <f>IFERROR(ROUND(AVERAGE(E6:E22),0),"NO DATA")</f>
        <v>NO DATA</v>
      </c>
      <c r="F23" s="8"/>
      <c r="G23" s="8"/>
      <c r="H23" s="24" t="s">
        <v>3</v>
      </c>
      <c r="I23" s="25" t="s">
        <v>3</v>
      </c>
      <c r="J23" s="58">
        <v>0</v>
      </c>
      <c r="K23" s="8"/>
      <c r="L23" s="54"/>
      <c r="M23" s="24" t="s">
        <v>3</v>
      </c>
      <c r="N23" s="46">
        <v>0</v>
      </c>
      <c r="O23" s="24" t="s">
        <v>3</v>
      </c>
      <c r="P23" s="46">
        <v>0</v>
      </c>
      <c r="Q23" s="24" t="s">
        <v>3</v>
      </c>
      <c r="R23" s="46">
        <v>0</v>
      </c>
      <c r="S23" s="24" t="s">
        <v>3</v>
      </c>
      <c r="T23" s="46">
        <v>0</v>
      </c>
      <c r="U23" s="48" t="str">
        <f>S20</f>
        <v>C016</v>
      </c>
      <c r="V23" s="49" t="str">
        <f>IFERROR((S21*T21 + S22*T22 + S23*T23), "INVALIDE")</f>
        <v>INVALIDE</v>
      </c>
      <c r="W23" s="50" t="str">
        <f>IFERROR(ROUND((S21*T21 + S22*T22 + S23*T23) / 5, 1) * 5, "INVALIDE")</f>
        <v>INVALIDE</v>
      </c>
    </row>
  </sheetData>
  <sheetProtection algorithmName="SHA-512" hashValue="imnWNk83EoS26DGaCec4MH8ldjnX/ad+UI3rMzHMS/sfeG3SAf1XPmqim4csp9ezPiDRqEbaFLybVJgubFQF0Q==" saltValue="GZH81QZP5eSTRrz5KyKsLA==" spinCount="100000" sheet="1" objects="1" scenarios="1" selectLockedCells="1"/>
  <mergeCells count="19">
    <mergeCell ref="B1:W1"/>
    <mergeCell ref="B2:J3"/>
    <mergeCell ref="L2:L3"/>
    <mergeCell ref="M2:N2"/>
    <mergeCell ref="O2:P2"/>
    <mergeCell ref="L20:L23"/>
    <mergeCell ref="S2:T2"/>
    <mergeCell ref="U2:W2"/>
    <mergeCell ref="M3:N3"/>
    <mergeCell ref="O3:P3"/>
    <mergeCell ref="Q3:R3"/>
    <mergeCell ref="S3:T3"/>
    <mergeCell ref="U3:W3"/>
    <mergeCell ref="Q2:R2"/>
    <mergeCell ref="B5:B13"/>
    <mergeCell ref="G5:G13"/>
    <mergeCell ref="L5:L8"/>
    <mergeCell ref="L10:L13"/>
    <mergeCell ref="L15:L18"/>
  </mergeCells>
  <conditionalFormatting sqref="C23:E23">
    <cfRule type="cellIs" dxfId="93" priority="41" operator="equal">
      <formula>4</formula>
    </cfRule>
    <cfRule type="cellIs" dxfId="92" priority="42" operator="lessThan">
      <formula>4</formula>
    </cfRule>
    <cfRule type="cellIs" dxfId="91" priority="43" operator="greaterThan">
      <formula>4</formula>
    </cfRule>
  </conditionalFormatting>
  <conditionalFormatting sqref="M3:P3 S3:U3">
    <cfRule type="cellIs" dxfId="90" priority="47" operator="lessThan">
      <formula>4</formula>
    </cfRule>
    <cfRule type="cellIs" dxfId="89" priority="48" operator="greaterThan">
      <formula>4</formula>
    </cfRule>
    <cfRule type="cellIs" dxfId="88" priority="49" operator="equal">
      <formula>4</formula>
    </cfRule>
  </conditionalFormatting>
  <conditionalFormatting sqref="Q3:R3">
    <cfRule type="cellIs" dxfId="87" priority="50" operator="greaterThan">
      <formula>80</formula>
    </cfRule>
    <cfRule type="cellIs" dxfId="86" priority="51" operator="equal">
      <formula>80</formula>
    </cfRule>
    <cfRule type="cellIs" dxfId="85" priority="52" operator="lessThan">
      <formula>80</formula>
    </cfRule>
  </conditionalFormatting>
  <conditionalFormatting sqref="V5:W8">
    <cfRule type="cellIs" dxfId="84" priority="32" operator="greaterThan">
      <formula>4</formula>
    </cfRule>
    <cfRule type="cellIs" dxfId="83" priority="33" operator="lessThan">
      <formula>4</formula>
    </cfRule>
    <cfRule type="cellIs" dxfId="82" priority="34" operator="equal">
      <formula>4</formula>
    </cfRule>
  </conditionalFormatting>
  <conditionalFormatting sqref="V10:W13">
    <cfRule type="cellIs" dxfId="81" priority="23" operator="greaterThan">
      <formula>4</formula>
    </cfRule>
    <cfRule type="cellIs" dxfId="80" priority="24" operator="lessThan">
      <formula>4</formula>
    </cfRule>
    <cfRule type="cellIs" dxfId="79" priority="25" operator="equal">
      <formula>4</formula>
    </cfRule>
  </conditionalFormatting>
  <conditionalFormatting sqref="V15:W18">
    <cfRule type="cellIs" dxfId="78" priority="14" operator="greaterThan">
      <formula>4</formula>
    </cfRule>
    <cfRule type="cellIs" dxfId="77" priority="15" operator="lessThan">
      <formula>4</formula>
    </cfRule>
    <cfRule type="cellIs" dxfId="76" priority="16" operator="equal">
      <formula>4</formula>
    </cfRule>
  </conditionalFormatting>
  <conditionalFormatting sqref="V20:W23">
    <cfRule type="cellIs" dxfId="75" priority="5" operator="greaterThan">
      <formula>4</formula>
    </cfRule>
    <cfRule type="cellIs" dxfId="74" priority="6" operator="lessThan">
      <formula>4</formula>
    </cfRule>
    <cfRule type="cellIs" dxfId="73" priority="7" operator="equal">
      <formula>4</formula>
    </cfRule>
  </conditionalFormatting>
  <conditionalFormatting sqref="I6:I23">
    <cfRule type="cellIs" dxfId="72" priority="1" operator="equal">
      <formula>"PA"</formula>
    </cfRule>
    <cfRule type="cellIs" dxfId="71" priority="2" operator="equal">
      <formula>"NA"</formula>
    </cfRule>
    <cfRule type="cellIs" dxfId="70" priority="3" operator="equal">
      <formula>"la"</formula>
    </cfRule>
    <cfRule type="cellIs" dxfId="69" priority="4" operator="equal">
      <formula>"A"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C9D39-0BF5-47F8-99D9-FC295E8103A1}">
  <dimension ref="B1:Z23"/>
  <sheetViews>
    <sheetView zoomScale="85" zoomScaleNormal="85" workbookViewId="0">
      <selection activeCell="O7" sqref="O7"/>
    </sheetView>
  </sheetViews>
  <sheetFormatPr baseColWidth="10" defaultColWidth="11.5703125" defaultRowHeight="24" customHeight="1" x14ac:dyDescent="0.25"/>
  <cols>
    <col min="1" max="1" width="4.7109375" style="1" customWidth="1"/>
    <col min="2" max="2" width="6.42578125" style="1" customWidth="1"/>
    <col min="3" max="5" width="11.5703125" style="1"/>
    <col min="6" max="6" width="6.5703125" style="1" customWidth="1"/>
    <col min="7" max="7" width="6.28515625" style="1" customWidth="1"/>
    <col min="8" max="10" width="11.5703125" style="1"/>
    <col min="11" max="11" width="5" style="1" customWidth="1"/>
    <col min="12" max="12" width="6.28515625" style="1" customWidth="1"/>
    <col min="13" max="21" width="11.5703125" style="1"/>
    <col min="22" max="22" width="11.42578125" style="1" customWidth="1"/>
    <col min="23" max="23" width="11.5703125" style="1" customWidth="1"/>
    <col min="24" max="16384" width="11.5703125" style="1"/>
  </cols>
  <sheetData>
    <row r="1" spans="2:26" ht="19.5" customHeight="1" thickBot="1" x14ac:dyDescent="0.3">
      <c r="B1" s="55" t="s">
        <v>40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9"/>
      <c r="Y1" s="59"/>
      <c r="Z1" s="59"/>
    </row>
    <row r="2" spans="2:26" ht="24" customHeight="1" thickBot="1" x14ac:dyDescent="0.3">
      <c r="B2" s="2" t="s">
        <v>41</v>
      </c>
      <c r="C2" s="3"/>
      <c r="D2" s="3"/>
      <c r="E2" s="3"/>
      <c r="F2" s="3"/>
      <c r="G2" s="3"/>
      <c r="H2" s="3"/>
      <c r="I2" s="3"/>
      <c r="J2" s="4"/>
      <c r="K2" s="8"/>
      <c r="L2" s="26" t="s">
        <v>18</v>
      </c>
      <c r="M2" s="27" t="s">
        <v>0</v>
      </c>
      <c r="N2" s="28"/>
      <c r="O2" s="27" t="s">
        <v>17</v>
      </c>
      <c r="P2" s="28"/>
      <c r="Q2" s="27" t="s">
        <v>14</v>
      </c>
      <c r="R2" s="28"/>
      <c r="S2" s="27" t="s">
        <v>15</v>
      </c>
      <c r="T2" s="28"/>
      <c r="U2" s="29" t="s">
        <v>16</v>
      </c>
      <c r="V2" s="30"/>
      <c r="W2" s="31"/>
      <c r="X2" s="59"/>
      <c r="Y2" s="59" t="s">
        <v>39</v>
      </c>
      <c r="Z2" s="59" t="e">
        <f>SUM(8*Z3+2*Z4)/10</f>
        <v>#DIV/0!</v>
      </c>
    </row>
    <row r="3" spans="2:26" ht="24" customHeight="1" thickBot="1" x14ac:dyDescent="0.3">
      <c r="B3" s="5"/>
      <c r="C3" s="6"/>
      <c r="D3" s="6"/>
      <c r="E3" s="6"/>
      <c r="F3" s="6"/>
      <c r="G3" s="6"/>
      <c r="H3" s="6"/>
      <c r="I3" s="6"/>
      <c r="J3" s="7"/>
      <c r="K3" s="8"/>
      <c r="L3" s="32"/>
      <c r="M3" s="33" t="str">
        <f>IFERROR(C23,"NO DATA")</f>
        <v>NO DATA</v>
      </c>
      <c r="N3" s="34"/>
      <c r="O3" s="33" t="str">
        <f>IFERROR(AVERAGE(D23:E23),"NO DATA")</f>
        <v>NO DATA</v>
      </c>
      <c r="P3" s="34"/>
      <c r="Q3" s="33" t="str" cm="1">
        <f t="array" ref="Q3">IFERROR(((SUMPRODUCT(((I6:I23="A") + (I6:I23="LA")  + (I6:I23="#"))*J6:J23) / SUM(J6:J23)) * 100),"NO DATA")</f>
        <v>NO DATA</v>
      </c>
      <c r="R3" s="34"/>
      <c r="S3" s="33" t="str">
        <f>IFERROR(Z2,"NO DATA")</f>
        <v>NO DATA</v>
      </c>
      <c r="T3" s="34"/>
      <c r="U3" s="33" t="str">
        <f>IFERROR(SUM((3*S3+2*O3+M3)/6),"NO DATA")</f>
        <v>NO DATA</v>
      </c>
      <c r="V3" s="35"/>
      <c r="W3" s="34"/>
      <c r="X3" s="59"/>
      <c r="Y3" s="59" t="s">
        <v>37</v>
      </c>
      <c r="Z3" s="59" t="e">
        <f>AVERAGEIF(U5:U23,"I*",W5:W23)</f>
        <v>#DIV/0!</v>
      </c>
    </row>
    <row r="4" spans="2:26" ht="24" customHeight="1" thickBot="1" x14ac:dyDescent="0.3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36" t="s">
        <v>31</v>
      </c>
      <c r="W4" s="36" t="s">
        <v>32</v>
      </c>
      <c r="X4" s="59"/>
      <c r="Y4" s="59" t="s">
        <v>38</v>
      </c>
      <c r="Z4" s="59" t="e">
        <f>IFERROR(AVERAGEIF(U5:U23,"C*",W5:W23),Z3)</f>
        <v>#DIV/0!</v>
      </c>
    </row>
    <row r="5" spans="2:26" ht="24" customHeight="1" thickBot="1" x14ac:dyDescent="0.3">
      <c r="B5" s="9" t="s">
        <v>4</v>
      </c>
      <c r="C5" s="10" t="s">
        <v>0</v>
      </c>
      <c r="D5" s="11" t="s">
        <v>1</v>
      </c>
      <c r="E5" s="12" t="s">
        <v>2</v>
      </c>
      <c r="F5" s="8"/>
      <c r="G5" s="9" t="s">
        <v>5</v>
      </c>
      <c r="H5" s="13" t="s">
        <v>6</v>
      </c>
      <c r="I5" s="14" t="s">
        <v>7</v>
      </c>
      <c r="J5" s="15" t="s">
        <v>8</v>
      </c>
      <c r="K5" s="8"/>
      <c r="L5" s="52" t="s">
        <v>9</v>
      </c>
      <c r="M5" s="37" t="s">
        <v>42</v>
      </c>
      <c r="N5" s="15" t="s">
        <v>13</v>
      </c>
      <c r="O5" s="37" t="s">
        <v>20</v>
      </c>
      <c r="P5" s="15" t="s">
        <v>13</v>
      </c>
      <c r="Q5" s="37" t="s">
        <v>21</v>
      </c>
      <c r="R5" s="15" t="s">
        <v>13</v>
      </c>
      <c r="S5" s="37" t="s">
        <v>33</v>
      </c>
      <c r="T5" s="14" t="s">
        <v>13</v>
      </c>
      <c r="U5" s="38" t="str">
        <f>M5</f>
        <v>C000</v>
      </c>
      <c r="V5" s="39" t="str">
        <f>IFERROR((M6*N6 + M7*N7 + M8*N8), "INVALIDE")</f>
        <v>INVALIDE</v>
      </c>
      <c r="W5" s="40" t="str">
        <f>IFERROR(ROUND((M6*N6 + M7*N7 + M8*N8) / 5, 1) * 5, "INVALIDE")</f>
        <v>INVALIDE</v>
      </c>
      <c r="X5" s="59"/>
      <c r="Y5" s="59"/>
      <c r="Z5" s="59"/>
    </row>
    <row r="6" spans="2:26" ht="24" customHeight="1" x14ac:dyDescent="0.25">
      <c r="B6" s="16"/>
      <c r="C6" s="17" t="s">
        <v>3</v>
      </c>
      <c r="D6" s="18" t="s">
        <v>3</v>
      </c>
      <c r="E6" s="19" t="s">
        <v>3</v>
      </c>
      <c r="F6" s="8"/>
      <c r="G6" s="16"/>
      <c r="H6" s="17" t="s">
        <v>3</v>
      </c>
      <c r="I6" s="57" t="s">
        <v>3</v>
      </c>
      <c r="J6" s="56">
        <v>0</v>
      </c>
      <c r="K6" s="8"/>
      <c r="L6" s="53"/>
      <c r="M6" s="17" t="s">
        <v>3</v>
      </c>
      <c r="N6" s="41">
        <v>0</v>
      </c>
      <c r="O6" s="17" t="s">
        <v>3</v>
      </c>
      <c r="P6" s="41">
        <v>0</v>
      </c>
      <c r="Q6" s="17" t="s">
        <v>3</v>
      </c>
      <c r="R6" s="41">
        <v>0</v>
      </c>
      <c r="S6" s="17" t="s">
        <v>3</v>
      </c>
      <c r="T6" s="108">
        <v>0</v>
      </c>
      <c r="U6" s="43" t="str">
        <f>O5</f>
        <v>I002</v>
      </c>
      <c r="V6" s="44" t="str">
        <f>IFERROR((O6*P6 + O7*P7 + O8*P8), "INVALIDE")</f>
        <v>INVALIDE</v>
      </c>
      <c r="W6" s="45" t="str">
        <f>IFERROR(ROUND((O6*P6 + O7*P7 + O8*P8) / 5, 1) * 5, "INVALIDE")</f>
        <v>INVALIDE</v>
      </c>
      <c r="X6" s="59"/>
      <c r="Y6" s="59"/>
      <c r="Z6" s="59"/>
    </row>
    <row r="7" spans="2:26" ht="24" customHeight="1" x14ac:dyDescent="0.25">
      <c r="B7" s="16"/>
      <c r="C7" s="17" t="s">
        <v>3</v>
      </c>
      <c r="D7" s="18" t="s">
        <v>3</v>
      </c>
      <c r="E7" s="19" t="s">
        <v>3</v>
      </c>
      <c r="F7" s="8"/>
      <c r="G7" s="16"/>
      <c r="H7" s="17" t="s">
        <v>3</v>
      </c>
      <c r="I7" s="57" t="s">
        <v>3</v>
      </c>
      <c r="J7" s="56">
        <v>0</v>
      </c>
      <c r="K7" s="8"/>
      <c r="L7" s="53"/>
      <c r="M7" s="17" t="s">
        <v>3</v>
      </c>
      <c r="N7" s="41">
        <v>0</v>
      </c>
      <c r="O7" s="17" t="s">
        <v>3</v>
      </c>
      <c r="P7" s="41">
        <v>0</v>
      </c>
      <c r="Q7" s="17" t="s">
        <v>3</v>
      </c>
      <c r="R7" s="41">
        <v>0</v>
      </c>
      <c r="S7" s="17" t="s">
        <v>3</v>
      </c>
      <c r="T7" s="42">
        <v>0</v>
      </c>
      <c r="U7" s="43" t="str">
        <f>Q5</f>
        <v>I003</v>
      </c>
      <c r="V7" s="44" t="str">
        <f>IFERROR((Q6*R6 + Q7*R7 + Q8*R8), "INVALIDE")</f>
        <v>INVALIDE</v>
      </c>
      <c r="W7" s="45" t="str">
        <f>IFERROR(ROUND((Q6*R6 + Q7*R7 + Q8*R8) / 5, 1) * 5, "INVALIDE")</f>
        <v>INVALIDE</v>
      </c>
    </row>
    <row r="8" spans="2:26" ht="24" customHeight="1" thickBot="1" x14ac:dyDescent="0.3">
      <c r="B8" s="16"/>
      <c r="C8" s="17" t="s">
        <v>3</v>
      </c>
      <c r="D8" s="18" t="s">
        <v>3</v>
      </c>
      <c r="E8" s="19" t="s">
        <v>3</v>
      </c>
      <c r="F8" s="8"/>
      <c r="G8" s="16"/>
      <c r="H8" s="17" t="s">
        <v>3</v>
      </c>
      <c r="I8" s="57" t="s">
        <v>3</v>
      </c>
      <c r="J8" s="56">
        <v>0</v>
      </c>
      <c r="K8" s="8"/>
      <c r="L8" s="54"/>
      <c r="M8" s="24" t="s">
        <v>3</v>
      </c>
      <c r="N8" s="46">
        <v>0</v>
      </c>
      <c r="O8" s="24" t="s">
        <v>3</v>
      </c>
      <c r="P8" s="46">
        <v>0</v>
      </c>
      <c r="Q8" s="24" t="s">
        <v>3</v>
      </c>
      <c r="R8" s="46">
        <v>0</v>
      </c>
      <c r="S8" s="24" t="s">
        <v>3</v>
      </c>
      <c r="T8" s="47">
        <v>0</v>
      </c>
      <c r="U8" s="48" t="str">
        <f>S5</f>
        <v>C004</v>
      </c>
      <c r="V8" s="49" t="str">
        <f>IFERROR((S6*T6 + S7*T7 + S8*T8), "INVALIDE")</f>
        <v>INVALIDE</v>
      </c>
      <c r="W8" s="50" t="str">
        <f>IFERROR(ROUND((S6*T6 + S7*T7 + S8*T8) / 5, 1) * 5, "INVALIDE")</f>
        <v>INVALIDE</v>
      </c>
    </row>
    <row r="9" spans="2:26" ht="24" customHeight="1" thickBot="1" x14ac:dyDescent="0.3">
      <c r="B9" s="16"/>
      <c r="C9" s="17" t="s">
        <v>3</v>
      </c>
      <c r="D9" s="18" t="s">
        <v>3</v>
      </c>
      <c r="E9" s="19" t="s">
        <v>3</v>
      </c>
      <c r="F9" s="8"/>
      <c r="G9" s="16"/>
      <c r="H9" s="17" t="s">
        <v>3</v>
      </c>
      <c r="I9" s="57" t="s">
        <v>3</v>
      </c>
      <c r="J9" s="56">
        <v>0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36" t="s">
        <v>31</v>
      </c>
      <c r="W9" s="36" t="s">
        <v>32</v>
      </c>
    </row>
    <row r="10" spans="2:26" ht="24" customHeight="1" x14ac:dyDescent="0.25">
      <c r="B10" s="16"/>
      <c r="C10" s="17" t="s">
        <v>3</v>
      </c>
      <c r="D10" s="18" t="s">
        <v>3</v>
      </c>
      <c r="E10" s="19" t="s">
        <v>3</v>
      </c>
      <c r="F10" s="8"/>
      <c r="G10" s="16"/>
      <c r="H10" s="17" t="s">
        <v>3</v>
      </c>
      <c r="I10" s="57" t="s">
        <v>3</v>
      </c>
      <c r="J10" s="56">
        <v>0</v>
      </c>
      <c r="K10" s="8"/>
      <c r="L10" s="52" t="s">
        <v>10</v>
      </c>
      <c r="M10" s="37" t="s">
        <v>22</v>
      </c>
      <c r="N10" s="15" t="s">
        <v>13</v>
      </c>
      <c r="O10" s="37" t="s">
        <v>23</v>
      </c>
      <c r="P10" s="15" t="s">
        <v>13</v>
      </c>
      <c r="Q10" s="37" t="s">
        <v>24</v>
      </c>
      <c r="R10" s="15" t="s">
        <v>13</v>
      </c>
      <c r="S10" s="37" t="s">
        <v>34</v>
      </c>
      <c r="T10" s="15" t="s">
        <v>13</v>
      </c>
      <c r="U10" s="38" t="str">
        <f>M10</f>
        <v>I005</v>
      </c>
      <c r="V10" s="39" t="str">
        <f>IFERROR((M11*N11 + M12*N12 + M13*N13), "INVALIDE")</f>
        <v>INVALIDE</v>
      </c>
      <c r="W10" s="40" t="str">
        <f>IFERROR(ROUND((M11*N11 + M12*N12 + M13*N13) / 5, 1) * 5, "INVALIDE")</f>
        <v>INVALIDE</v>
      </c>
    </row>
    <row r="11" spans="2:26" ht="24" customHeight="1" x14ac:dyDescent="0.25">
      <c r="B11" s="16"/>
      <c r="C11" s="17" t="s">
        <v>3</v>
      </c>
      <c r="D11" s="18" t="s">
        <v>3</v>
      </c>
      <c r="E11" s="19" t="s">
        <v>3</v>
      </c>
      <c r="F11" s="8"/>
      <c r="G11" s="16"/>
      <c r="H11" s="17" t="s">
        <v>3</v>
      </c>
      <c r="I11" s="57" t="s">
        <v>3</v>
      </c>
      <c r="J11" s="56">
        <v>0</v>
      </c>
      <c r="K11" s="8"/>
      <c r="L11" s="53"/>
      <c r="M11" s="17" t="s">
        <v>3</v>
      </c>
      <c r="N11" s="41">
        <v>0</v>
      </c>
      <c r="O11" s="17" t="s">
        <v>3</v>
      </c>
      <c r="P11" s="41">
        <v>0</v>
      </c>
      <c r="Q11" s="17" t="s">
        <v>3</v>
      </c>
      <c r="R11" s="41">
        <v>0</v>
      </c>
      <c r="S11" s="17" t="s">
        <v>3</v>
      </c>
      <c r="T11" s="41">
        <v>0</v>
      </c>
      <c r="U11" s="43" t="str">
        <f>O10</f>
        <v>I006</v>
      </c>
      <c r="V11" s="44" t="str">
        <f>IFERROR((O11*P11 + O12*P12 + O13*P13), "INVALIDE")</f>
        <v>INVALIDE</v>
      </c>
      <c r="W11" s="45" t="str">
        <f>IFERROR(ROUND((O11*P11 + O12*P12 + O13*P13) / 5, 1) * 5, "INVALIDE")</f>
        <v>INVALIDE</v>
      </c>
    </row>
    <row r="12" spans="2:26" ht="24" customHeight="1" x14ac:dyDescent="0.25">
      <c r="B12" s="16"/>
      <c r="C12" s="17" t="s">
        <v>3</v>
      </c>
      <c r="D12" s="18" t="s">
        <v>3</v>
      </c>
      <c r="E12" s="19" t="s">
        <v>3</v>
      </c>
      <c r="F12" s="8"/>
      <c r="G12" s="16"/>
      <c r="H12" s="17" t="s">
        <v>3</v>
      </c>
      <c r="I12" s="57" t="s">
        <v>3</v>
      </c>
      <c r="J12" s="56">
        <v>0</v>
      </c>
      <c r="K12" s="8"/>
      <c r="L12" s="53"/>
      <c r="M12" s="17" t="s">
        <v>3</v>
      </c>
      <c r="N12" s="41">
        <v>0</v>
      </c>
      <c r="O12" s="17" t="s">
        <v>3</v>
      </c>
      <c r="P12" s="41">
        <v>0</v>
      </c>
      <c r="Q12" s="17" t="s">
        <v>3</v>
      </c>
      <c r="R12" s="41">
        <v>0</v>
      </c>
      <c r="S12" s="17" t="s">
        <v>3</v>
      </c>
      <c r="T12" s="41">
        <v>0</v>
      </c>
      <c r="U12" s="43" t="str">
        <f>Q10</f>
        <v>I007</v>
      </c>
      <c r="V12" s="44" t="str">
        <f>IFERROR((Q11*R11 + Q12*R12 + Q13*R13), "INVALIDE")</f>
        <v>INVALIDE</v>
      </c>
      <c r="W12" s="45" t="str">
        <f>IFERROR(ROUND((Q11*R11 + Q12*R12 + Q13*R13) / 5, 1) * 5, "INVALIDE")</f>
        <v>INVALIDE</v>
      </c>
    </row>
    <row r="13" spans="2:26" ht="24" customHeight="1" thickBot="1" x14ac:dyDescent="0.3">
      <c r="B13" s="20"/>
      <c r="C13" s="17" t="s">
        <v>3</v>
      </c>
      <c r="D13" s="18" t="s">
        <v>3</v>
      </c>
      <c r="E13" s="19" t="s">
        <v>3</v>
      </c>
      <c r="F13" s="8"/>
      <c r="G13" s="20"/>
      <c r="H13" s="17" t="s">
        <v>3</v>
      </c>
      <c r="I13" s="57" t="s">
        <v>3</v>
      </c>
      <c r="J13" s="56">
        <v>0</v>
      </c>
      <c r="K13" s="8"/>
      <c r="L13" s="54"/>
      <c r="M13" s="24" t="s">
        <v>3</v>
      </c>
      <c r="N13" s="46">
        <v>0</v>
      </c>
      <c r="O13" s="24" t="s">
        <v>3</v>
      </c>
      <c r="P13" s="46">
        <v>0</v>
      </c>
      <c r="Q13" s="24" t="s">
        <v>3</v>
      </c>
      <c r="R13" s="46">
        <v>0</v>
      </c>
      <c r="S13" s="24" t="s">
        <v>3</v>
      </c>
      <c r="T13" s="46">
        <v>0</v>
      </c>
      <c r="U13" s="48" t="str">
        <f>S10</f>
        <v>C008</v>
      </c>
      <c r="V13" s="49" t="str">
        <f>IFERROR((S11*T11 + S12*T12 + S13*T13), "INVALIDE")</f>
        <v>INVALIDE</v>
      </c>
      <c r="W13" s="50" t="str">
        <f>IFERROR(ROUND((S11*T11 + S12*T12 + S13*T13) / 5, 1) * 5, "INVALIDE")</f>
        <v>INVALIDE</v>
      </c>
    </row>
    <row r="14" spans="2:26" ht="24" customHeight="1" thickBot="1" x14ac:dyDescent="0.3">
      <c r="B14" s="8"/>
      <c r="C14" s="17" t="s">
        <v>3</v>
      </c>
      <c r="D14" s="18" t="s">
        <v>3</v>
      </c>
      <c r="E14" s="19" t="s">
        <v>3</v>
      </c>
      <c r="F14" s="8"/>
      <c r="G14" s="8"/>
      <c r="H14" s="17" t="s">
        <v>3</v>
      </c>
      <c r="I14" s="57" t="s">
        <v>3</v>
      </c>
      <c r="J14" s="56">
        <v>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36" t="s">
        <v>31</v>
      </c>
      <c r="W14" s="36" t="s">
        <v>32</v>
      </c>
    </row>
    <row r="15" spans="2:26" ht="24" customHeight="1" x14ac:dyDescent="0.25">
      <c r="B15" s="8"/>
      <c r="C15" s="17" t="s">
        <v>3</v>
      </c>
      <c r="D15" s="18" t="s">
        <v>3</v>
      </c>
      <c r="E15" s="19" t="s">
        <v>3</v>
      </c>
      <c r="F15" s="8"/>
      <c r="G15" s="8"/>
      <c r="H15" s="17" t="s">
        <v>3</v>
      </c>
      <c r="I15" s="57" t="s">
        <v>3</v>
      </c>
      <c r="J15" s="56">
        <v>0</v>
      </c>
      <c r="K15" s="8"/>
      <c r="L15" s="52" t="s">
        <v>11</v>
      </c>
      <c r="M15" s="37" t="s">
        <v>25</v>
      </c>
      <c r="N15" s="15" t="s">
        <v>13</v>
      </c>
      <c r="O15" s="37" t="s">
        <v>26</v>
      </c>
      <c r="P15" s="15" t="s">
        <v>13</v>
      </c>
      <c r="Q15" s="51" t="s">
        <v>27</v>
      </c>
      <c r="R15" s="15" t="s">
        <v>13</v>
      </c>
      <c r="S15" s="37" t="s">
        <v>35</v>
      </c>
      <c r="T15" s="15" t="s">
        <v>13</v>
      </c>
      <c r="U15" s="38" t="str">
        <f>M15</f>
        <v>I009</v>
      </c>
      <c r="V15" s="39" t="str">
        <f>IFERROR((M16*N16 + M17*N17 + M18*N18), "INVALIDE")</f>
        <v>INVALIDE</v>
      </c>
      <c r="W15" s="40" t="str">
        <f>IFERROR(ROUND((M16*N16 + M17*N17 + M18*N18) / 5, 1) * 5, "INVALIDE")</f>
        <v>INVALIDE</v>
      </c>
    </row>
    <row r="16" spans="2:26" ht="24" customHeight="1" x14ac:dyDescent="0.25">
      <c r="B16" s="8"/>
      <c r="C16" s="17" t="s">
        <v>3</v>
      </c>
      <c r="D16" s="18" t="s">
        <v>3</v>
      </c>
      <c r="E16" s="19" t="s">
        <v>3</v>
      </c>
      <c r="F16" s="8"/>
      <c r="G16" s="8"/>
      <c r="H16" s="17" t="s">
        <v>3</v>
      </c>
      <c r="I16" s="57" t="s">
        <v>3</v>
      </c>
      <c r="J16" s="56">
        <v>0</v>
      </c>
      <c r="K16" s="8"/>
      <c r="L16" s="53"/>
      <c r="M16" s="17" t="s">
        <v>3</v>
      </c>
      <c r="N16" s="41">
        <v>0</v>
      </c>
      <c r="O16" s="17" t="s">
        <v>3</v>
      </c>
      <c r="P16" s="41">
        <v>0</v>
      </c>
      <c r="Q16" s="17" t="s">
        <v>3</v>
      </c>
      <c r="R16" s="41">
        <v>0</v>
      </c>
      <c r="S16" s="17" t="s">
        <v>3</v>
      </c>
      <c r="T16" s="41">
        <v>0</v>
      </c>
      <c r="U16" s="43" t="str">
        <f>O15</f>
        <v>I010</v>
      </c>
      <c r="V16" s="44" t="str">
        <f>IFERROR((O16*P16 + O17*P17 + O18*P18), "INVALIDE")</f>
        <v>INVALIDE</v>
      </c>
      <c r="W16" s="45" t="str">
        <f>IFERROR(ROUND((O16*P16 + O17*P17 + O18*P18) / 5, 1) * 5, "INVALIDE")</f>
        <v>INVALIDE</v>
      </c>
    </row>
    <row r="17" spans="2:23" ht="24" customHeight="1" x14ac:dyDescent="0.25">
      <c r="B17" s="8"/>
      <c r="C17" s="17" t="s">
        <v>3</v>
      </c>
      <c r="D17" s="18" t="s">
        <v>3</v>
      </c>
      <c r="E17" s="19" t="s">
        <v>3</v>
      </c>
      <c r="F17" s="8"/>
      <c r="G17" s="8"/>
      <c r="H17" s="17" t="s">
        <v>3</v>
      </c>
      <c r="I17" s="57" t="s">
        <v>3</v>
      </c>
      <c r="J17" s="56">
        <v>0</v>
      </c>
      <c r="K17" s="8"/>
      <c r="L17" s="53"/>
      <c r="M17" s="17" t="s">
        <v>3</v>
      </c>
      <c r="N17" s="41">
        <v>0</v>
      </c>
      <c r="O17" s="17" t="s">
        <v>3</v>
      </c>
      <c r="P17" s="41">
        <v>0</v>
      </c>
      <c r="Q17" s="17" t="s">
        <v>3</v>
      </c>
      <c r="R17" s="41">
        <v>0</v>
      </c>
      <c r="S17" s="17" t="s">
        <v>3</v>
      </c>
      <c r="T17" s="41">
        <v>0</v>
      </c>
      <c r="U17" s="43" t="str">
        <f>Q15</f>
        <v>I011</v>
      </c>
      <c r="V17" s="44" t="str">
        <f>IFERROR((Q16*R16 + Q17*R17 + Q18*R18), "INVALIDE")</f>
        <v>INVALIDE</v>
      </c>
      <c r="W17" s="45" t="str">
        <f>IFERROR(ROUND((Q16*R16 + Q17*R17 + Q18*R18) / 5, 1) * 5, "INVALIDE")</f>
        <v>INVALIDE</v>
      </c>
    </row>
    <row r="18" spans="2:23" ht="24" customHeight="1" thickBot="1" x14ac:dyDescent="0.3">
      <c r="B18" s="8"/>
      <c r="C18" s="17" t="s">
        <v>3</v>
      </c>
      <c r="D18" s="18" t="s">
        <v>3</v>
      </c>
      <c r="E18" s="19" t="s">
        <v>3</v>
      </c>
      <c r="F18" s="8"/>
      <c r="G18" s="8"/>
      <c r="H18" s="17" t="s">
        <v>3</v>
      </c>
      <c r="I18" s="57" t="s">
        <v>3</v>
      </c>
      <c r="J18" s="56">
        <v>0</v>
      </c>
      <c r="K18" s="8"/>
      <c r="L18" s="54"/>
      <c r="M18" s="24" t="s">
        <v>3</v>
      </c>
      <c r="N18" s="46">
        <v>0</v>
      </c>
      <c r="O18" s="24" t="s">
        <v>3</v>
      </c>
      <c r="P18" s="46">
        <v>0</v>
      </c>
      <c r="Q18" s="24" t="s">
        <v>3</v>
      </c>
      <c r="R18" s="46">
        <v>0</v>
      </c>
      <c r="S18" s="24" t="s">
        <v>3</v>
      </c>
      <c r="T18" s="46">
        <v>0</v>
      </c>
      <c r="U18" s="48" t="str">
        <f>S15</f>
        <v>C012</v>
      </c>
      <c r="V18" s="49" t="str">
        <f>IFERROR((S16*T16 + S17*T17 + S18*T18), "INVALIDE")</f>
        <v>INVALIDE</v>
      </c>
      <c r="W18" s="50" t="str">
        <f>IFERROR(ROUND((S16*T16 + S17*T17 + S18*T18) / 5, 1) * 5, "INVALIDE")</f>
        <v>INVALIDE</v>
      </c>
    </row>
    <row r="19" spans="2:23" ht="24" customHeight="1" thickBot="1" x14ac:dyDescent="0.3">
      <c r="B19" s="8"/>
      <c r="C19" s="17" t="s">
        <v>3</v>
      </c>
      <c r="D19" s="18" t="s">
        <v>3</v>
      </c>
      <c r="E19" s="19" t="s">
        <v>3</v>
      </c>
      <c r="F19" s="8"/>
      <c r="G19" s="8"/>
      <c r="H19" s="17" t="s">
        <v>3</v>
      </c>
      <c r="I19" s="57" t="s">
        <v>3</v>
      </c>
      <c r="J19" s="56">
        <v>0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36" t="s">
        <v>31</v>
      </c>
      <c r="W19" s="36" t="s">
        <v>32</v>
      </c>
    </row>
    <row r="20" spans="2:23" ht="24" customHeight="1" x14ac:dyDescent="0.25">
      <c r="B20" s="8"/>
      <c r="C20" s="17" t="s">
        <v>3</v>
      </c>
      <c r="D20" s="18" t="s">
        <v>3</v>
      </c>
      <c r="E20" s="19" t="s">
        <v>3</v>
      </c>
      <c r="F20" s="8"/>
      <c r="G20" s="8"/>
      <c r="H20" s="17" t="s">
        <v>3</v>
      </c>
      <c r="I20" s="57" t="s">
        <v>3</v>
      </c>
      <c r="J20" s="56">
        <v>0</v>
      </c>
      <c r="K20" s="8"/>
      <c r="L20" s="52" t="s">
        <v>12</v>
      </c>
      <c r="M20" s="37" t="s">
        <v>28</v>
      </c>
      <c r="N20" s="15" t="s">
        <v>13</v>
      </c>
      <c r="O20" s="37" t="s">
        <v>29</v>
      </c>
      <c r="P20" s="15" t="s">
        <v>13</v>
      </c>
      <c r="Q20" s="37" t="s">
        <v>30</v>
      </c>
      <c r="R20" s="15" t="s">
        <v>13</v>
      </c>
      <c r="S20" s="37" t="s">
        <v>36</v>
      </c>
      <c r="T20" s="15" t="s">
        <v>13</v>
      </c>
      <c r="U20" s="38" t="str">
        <f>M20</f>
        <v>I013</v>
      </c>
      <c r="V20" s="39" t="str">
        <f>IFERROR((M21*N21 + M22*N22 + M23*N23), "INVALIDE")</f>
        <v>INVALIDE</v>
      </c>
      <c r="W20" s="40" t="str">
        <f>IFERROR(ROUND((M21*N21 + M22*N22 + M23*N23) / 5, 1) * 5, "INVALIDE")</f>
        <v>INVALIDE</v>
      </c>
    </row>
    <row r="21" spans="2:23" ht="24" customHeight="1" x14ac:dyDescent="0.25">
      <c r="B21" s="8"/>
      <c r="C21" s="17" t="s">
        <v>3</v>
      </c>
      <c r="D21" s="18" t="s">
        <v>3</v>
      </c>
      <c r="E21" s="19" t="s">
        <v>3</v>
      </c>
      <c r="F21" s="8"/>
      <c r="G21" s="8"/>
      <c r="H21" s="17" t="s">
        <v>3</v>
      </c>
      <c r="I21" s="57" t="s">
        <v>3</v>
      </c>
      <c r="J21" s="56">
        <v>0</v>
      </c>
      <c r="K21" s="8"/>
      <c r="L21" s="53"/>
      <c r="M21" s="17" t="s">
        <v>3</v>
      </c>
      <c r="N21" s="41">
        <v>0</v>
      </c>
      <c r="O21" s="17" t="s">
        <v>3</v>
      </c>
      <c r="P21" s="41">
        <v>0</v>
      </c>
      <c r="Q21" s="17" t="s">
        <v>3</v>
      </c>
      <c r="R21" s="41">
        <v>0</v>
      </c>
      <c r="S21" s="17" t="s">
        <v>3</v>
      </c>
      <c r="T21" s="41">
        <v>0</v>
      </c>
      <c r="U21" s="43" t="str">
        <f>O20</f>
        <v>I014</v>
      </c>
      <c r="V21" s="44" t="str">
        <f>IFERROR((O21*P21 + O22*P22 + O23*P23), "INVALIDE")</f>
        <v>INVALIDE</v>
      </c>
      <c r="W21" s="45" t="str">
        <f>IFERROR(ROUND((O21*P21 + O22*P22 + O23*P23) / 5, 1) * 5, "INVALIDE")</f>
        <v>INVALIDE</v>
      </c>
    </row>
    <row r="22" spans="2:23" ht="24" customHeight="1" thickBot="1" x14ac:dyDescent="0.3">
      <c r="B22" s="8"/>
      <c r="C22" s="17" t="s">
        <v>3</v>
      </c>
      <c r="D22" s="18" t="s">
        <v>3</v>
      </c>
      <c r="E22" s="19" t="s">
        <v>3</v>
      </c>
      <c r="F22" s="8"/>
      <c r="G22" s="8"/>
      <c r="H22" s="17" t="s">
        <v>3</v>
      </c>
      <c r="I22" s="57" t="s">
        <v>3</v>
      </c>
      <c r="J22" s="56">
        <v>0</v>
      </c>
      <c r="K22" s="8"/>
      <c r="L22" s="53"/>
      <c r="M22" s="17" t="s">
        <v>3</v>
      </c>
      <c r="N22" s="41">
        <v>0</v>
      </c>
      <c r="O22" s="17" t="s">
        <v>3</v>
      </c>
      <c r="P22" s="41">
        <v>0</v>
      </c>
      <c r="Q22" s="17" t="s">
        <v>3</v>
      </c>
      <c r="R22" s="41">
        <v>0</v>
      </c>
      <c r="S22" s="17" t="s">
        <v>3</v>
      </c>
      <c r="T22" s="41">
        <v>0</v>
      </c>
      <c r="U22" s="43" t="str">
        <f>Q20</f>
        <v>I015</v>
      </c>
      <c r="V22" s="44" t="str">
        <f>IFERROR((Q21*R21 + Q22*R22 + Q23*R23), "INVALIDE")</f>
        <v>INVALIDE</v>
      </c>
      <c r="W22" s="45" t="str">
        <f>IFERROR(ROUND((Q21*R21 + Q22*R22 + Q23*R23) / 5, 1) * 5, "INVALIDE")</f>
        <v>INVALIDE</v>
      </c>
    </row>
    <row r="23" spans="2:23" ht="24" customHeight="1" thickBot="1" x14ac:dyDescent="0.3">
      <c r="B23" s="8"/>
      <c r="C23" s="21" t="str">
        <f>IFERROR(ROUND(AVERAGE(C6:C22),0),"NO DATA")</f>
        <v>NO DATA</v>
      </c>
      <c r="D23" s="22" t="str">
        <f>IFERROR(ROUND(AVERAGE(D6:D22),0),"NO DATA")</f>
        <v>NO DATA</v>
      </c>
      <c r="E23" s="23" t="str">
        <f>IFERROR(ROUND(AVERAGE(E6:E22),0),"NO DATA")</f>
        <v>NO DATA</v>
      </c>
      <c r="F23" s="8"/>
      <c r="G23" s="8"/>
      <c r="H23" s="24" t="s">
        <v>3</v>
      </c>
      <c r="I23" s="25" t="s">
        <v>3</v>
      </c>
      <c r="J23" s="58">
        <v>0</v>
      </c>
      <c r="K23" s="8"/>
      <c r="L23" s="54"/>
      <c r="M23" s="24" t="s">
        <v>3</v>
      </c>
      <c r="N23" s="46">
        <v>0</v>
      </c>
      <c r="O23" s="24" t="s">
        <v>3</v>
      </c>
      <c r="P23" s="46">
        <v>0</v>
      </c>
      <c r="Q23" s="24" t="s">
        <v>3</v>
      </c>
      <c r="R23" s="46">
        <v>0</v>
      </c>
      <c r="S23" s="24" t="s">
        <v>3</v>
      </c>
      <c r="T23" s="46">
        <v>0</v>
      </c>
      <c r="U23" s="48" t="str">
        <f>S20</f>
        <v>C016</v>
      </c>
      <c r="V23" s="49" t="str">
        <f>IFERROR((S21*T21 + S22*T22 + S23*T23), "INVALIDE")</f>
        <v>INVALIDE</v>
      </c>
      <c r="W23" s="50" t="str">
        <f>IFERROR(ROUND((S21*T21 + S22*T22 + S23*T23) / 5, 1) * 5, "INVALIDE")</f>
        <v>INVALIDE</v>
      </c>
    </row>
  </sheetData>
  <sheetProtection algorithmName="SHA-512" hashValue="imnWNk83EoS26DGaCec4MH8ldjnX/ad+UI3rMzHMS/sfeG3SAf1XPmqim4csp9ezPiDRqEbaFLybVJgubFQF0Q==" saltValue="GZH81QZP5eSTRrz5KyKsLA==" spinCount="100000" sheet="1" objects="1" scenarios="1" selectLockedCells="1"/>
  <mergeCells count="19">
    <mergeCell ref="L15:L18"/>
    <mergeCell ref="L20:L23"/>
    <mergeCell ref="Q3:R3"/>
    <mergeCell ref="S3:T3"/>
    <mergeCell ref="U3:W3"/>
    <mergeCell ref="B5:B13"/>
    <mergeCell ref="G5:G13"/>
    <mergeCell ref="L5:L8"/>
    <mergeCell ref="L10:L13"/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</mergeCells>
  <conditionalFormatting sqref="C23:E23">
    <cfRule type="cellIs" dxfId="43" priority="17" operator="equal">
      <formula>4</formula>
    </cfRule>
    <cfRule type="cellIs" dxfId="42" priority="18" operator="lessThan">
      <formula>4</formula>
    </cfRule>
    <cfRule type="cellIs" dxfId="41" priority="19" operator="greaterThan">
      <formula>4</formula>
    </cfRule>
  </conditionalFormatting>
  <conditionalFormatting sqref="M3:P3 S3:U3">
    <cfRule type="cellIs" dxfId="40" priority="20" operator="lessThan">
      <formula>4</formula>
    </cfRule>
    <cfRule type="cellIs" dxfId="39" priority="21" operator="greaterThan">
      <formula>4</formula>
    </cfRule>
    <cfRule type="cellIs" dxfId="38" priority="22" operator="equal">
      <formula>4</formula>
    </cfRule>
  </conditionalFormatting>
  <conditionalFormatting sqref="Q3:R3">
    <cfRule type="cellIs" dxfId="37" priority="23" operator="greaterThan">
      <formula>80</formula>
    </cfRule>
    <cfRule type="cellIs" dxfId="36" priority="24" operator="equal">
      <formula>80</formula>
    </cfRule>
    <cfRule type="cellIs" dxfId="35" priority="25" operator="lessThan">
      <formula>80</formula>
    </cfRule>
  </conditionalFormatting>
  <conditionalFormatting sqref="V5:W8">
    <cfRule type="cellIs" dxfId="34" priority="14" operator="greaterThan">
      <formula>4</formula>
    </cfRule>
    <cfRule type="cellIs" dxfId="33" priority="15" operator="lessThan">
      <formula>4</formula>
    </cfRule>
    <cfRule type="cellIs" dxfId="32" priority="16" operator="equal">
      <formula>4</formula>
    </cfRule>
  </conditionalFormatting>
  <conditionalFormatting sqref="V10:W13">
    <cfRule type="cellIs" dxfId="31" priority="11" operator="greaterThan">
      <formula>4</formula>
    </cfRule>
    <cfRule type="cellIs" dxfId="30" priority="12" operator="lessThan">
      <formula>4</formula>
    </cfRule>
    <cfRule type="cellIs" dxfId="29" priority="13" operator="equal">
      <formula>4</formula>
    </cfRule>
  </conditionalFormatting>
  <conditionalFormatting sqref="V15:W18">
    <cfRule type="cellIs" dxfId="28" priority="8" operator="greaterThan">
      <formula>4</formula>
    </cfRule>
    <cfRule type="cellIs" dxfId="27" priority="9" operator="lessThan">
      <formula>4</formula>
    </cfRule>
    <cfRule type="cellIs" dxfId="26" priority="10" operator="equal">
      <formula>4</formula>
    </cfRule>
  </conditionalFormatting>
  <conditionalFormatting sqref="V20:W23">
    <cfRule type="cellIs" dxfId="25" priority="5" operator="greaterThan">
      <formula>4</formula>
    </cfRule>
    <cfRule type="cellIs" dxfId="24" priority="6" operator="lessThan">
      <formula>4</formula>
    </cfRule>
    <cfRule type="cellIs" dxfId="23" priority="7" operator="equal">
      <formula>4</formula>
    </cfRule>
  </conditionalFormatting>
  <conditionalFormatting sqref="I6:I23">
    <cfRule type="cellIs" dxfId="22" priority="1" operator="equal">
      <formula>"PA"</formula>
    </cfRule>
    <cfRule type="cellIs" dxfId="21" priority="2" operator="equal">
      <formula>"NA"</formula>
    </cfRule>
    <cfRule type="cellIs" dxfId="20" priority="3" operator="equal">
      <formula>"la"</formula>
    </cfRule>
    <cfRule type="cellIs" dxfId="19" priority="4" operator="equal">
      <formula>"A"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2B99-8C25-4EE0-9704-56C2693F154E}">
  <dimension ref="B1:AB23"/>
  <sheetViews>
    <sheetView zoomScaleNormal="100" workbookViewId="0">
      <selection activeCell="G7" sqref="G7"/>
    </sheetView>
  </sheetViews>
  <sheetFormatPr baseColWidth="10" defaultColWidth="11.5703125" defaultRowHeight="24" customHeight="1" x14ac:dyDescent="0.25"/>
  <cols>
    <col min="1" max="1" width="4.7109375" style="62" customWidth="1"/>
    <col min="2" max="2" width="6.42578125" style="62" customWidth="1"/>
    <col min="3" max="5" width="11.5703125" style="62"/>
    <col min="6" max="6" width="6.5703125" style="62" customWidth="1"/>
    <col min="7" max="7" width="11.7109375" style="62" customWidth="1"/>
    <col min="8" max="10" width="11.5703125" style="62"/>
    <col min="11" max="11" width="5" style="62" customWidth="1"/>
    <col min="12" max="12" width="6.28515625" style="62" customWidth="1"/>
    <col min="13" max="21" width="11.5703125" style="62"/>
    <col min="22" max="22" width="11.42578125" style="62" customWidth="1"/>
    <col min="23" max="23" width="11.5703125" style="62" customWidth="1"/>
    <col min="24" max="16384" width="11.5703125" style="62"/>
  </cols>
  <sheetData>
    <row r="1" spans="2:28" ht="19.5" customHeight="1" thickBot="1" x14ac:dyDescent="0.3">
      <c r="B1" s="63" t="s">
        <v>40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64"/>
      <c r="Z1" s="64"/>
      <c r="AA1" s="64"/>
      <c r="AB1" s="64"/>
    </row>
    <row r="2" spans="2:28" ht="24" customHeight="1" thickBot="1" x14ac:dyDescent="0.3">
      <c r="B2" s="65" t="s">
        <v>41</v>
      </c>
      <c r="C2" s="66"/>
      <c r="D2" s="66"/>
      <c r="E2" s="66"/>
      <c r="F2" s="66"/>
      <c r="G2" s="66"/>
      <c r="H2" s="66"/>
      <c r="I2" s="66"/>
      <c r="J2" s="67"/>
      <c r="K2" s="68"/>
      <c r="L2" s="69" t="s">
        <v>18</v>
      </c>
      <c r="M2" s="70" t="s">
        <v>0</v>
      </c>
      <c r="N2" s="71"/>
      <c r="O2" s="70" t="s">
        <v>1</v>
      </c>
      <c r="P2" s="71"/>
      <c r="Q2" s="70" t="s">
        <v>14</v>
      </c>
      <c r="R2" s="71"/>
      <c r="S2" s="70" t="s">
        <v>15</v>
      </c>
      <c r="T2" s="71"/>
      <c r="U2" s="72" t="s">
        <v>16</v>
      </c>
      <c r="V2" s="73"/>
      <c r="W2" s="74"/>
      <c r="X2" s="64"/>
      <c r="Y2" s="64" t="s">
        <v>39</v>
      </c>
      <c r="Z2" s="64" t="e">
        <f>SUM(8*Z3+2*Z4)/10</f>
        <v>#DIV/0!</v>
      </c>
      <c r="AA2" s="64"/>
      <c r="AB2" s="64"/>
    </row>
    <row r="3" spans="2:28" ht="24" customHeight="1" thickBot="1" x14ac:dyDescent="0.3">
      <c r="B3" s="75"/>
      <c r="C3" s="76"/>
      <c r="D3" s="76"/>
      <c r="E3" s="76"/>
      <c r="F3" s="76"/>
      <c r="G3" s="76"/>
      <c r="H3" s="76"/>
      <c r="I3" s="76"/>
      <c r="J3" s="77"/>
      <c r="K3" s="68"/>
      <c r="L3" s="78"/>
      <c r="M3" s="79" t="str">
        <f>IFERROR(C23,"NO DATA")</f>
        <v>NO DATA</v>
      </c>
      <c r="N3" s="80"/>
      <c r="O3" s="79" t="str">
        <f>IFERROR(AVERAGE(D23:E23),"NO DATA")</f>
        <v>NO DATA</v>
      </c>
      <c r="P3" s="80"/>
      <c r="Q3" s="79" t="str" cm="1">
        <f t="array" ref="Q3">IFERROR(((SUMPRODUCT(((H6:H23="A") + (H6:H23="LA")  + (H6:H23="#"))*I6:I23) / SUM(I6:I23)) * 100),"NO DATA")</f>
        <v>NO DATA</v>
      </c>
      <c r="R3" s="80"/>
      <c r="S3" s="79" t="str">
        <f>IFERROR(Z2,"NO DATA")</f>
        <v>NO DATA</v>
      </c>
      <c r="T3" s="80"/>
      <c r="U3" s="79" t="str">
        <f>IFERROR(SUM((3*S3+2*O3+M3)/6),"NO DATA")</f>
        <v>NO DATA</v>
      </c>
      <c r="V3" s="81"/>
      <c r="W3" s="80"/>
      <c r="X3" s="64"/>
      <c r="Y3" s="64" t="s">
        <v>37</v>
      </c>
      <c r="Z3" s="64" t="e">
        <f>AVERAGEIF(U5:U13,"I*",W5:W13)</f>
        <v>#DIV/0!</v>
      </c>
      <c r="AA3" s="64"/>
      <c r="AB3" s="64"/>
    </row>
    <row r="4" spans="2:28" ht="24" customHeight="1" thickBo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82" t="s">
        <v>31</v>
      </c>
      <c r="W4" s="82" t="s">
        <v>32</v>
      </c>
      <c r="X4" s="64"/>
      <c r="Y4" s="64" t="s">
        <v>38</v>
      </c>
      <c r="Z4" s="64" t="e">
        <f>IFERROR(AVERAGEIF(U5:U13,"C*",W5:W13),Z3)</f>
        <v>#DIV/0!</v>
      </c>
      <c r="AA4" s="64"/>
      <c r="AB4" s="64"/>
    </row>
    <row r="5" spans="2:28" ht="24" customHeight="1" thickBot="1" x14ac:dyDescent="0.3">
      <c r="B5" s="84" t="s">
        <v>4</v>
      </c>
      <c r="C5" s="91" t="s">
        <v>0</v>
      </c>
      <c r="D5" s="92" t="s">
        <v>1</v>
      </c>
      <c r="E5" s="83"/>
      <c r="F5" s="84" t="s">
        <v>5</v>
      </c>
      <c r="G5" s="93" t="s">
        <v>6</v>
      </c>
      <c r="H5" s="94" t="s">
        <v>7</v>
      </c>
      <c r="I5" s="95" t="s">
        <v>8</v>
      </c>
      <c r="K5" s="68"/>
      <c r="L5" s="96" t="s">
        <v>9</v>
      </c>
      <c r="M5" s="37" t="s">
        <v>19</v>
      </c>
      <c r="N5" s="95" t="s">
        <v>13</v>
      </c>
      <c r="O5" s="37" t="s">
        <v>20</v>
      </c>
      <c r="P5" s="95" t="s">
        <v>13</v>
      </c>
      <c r="Q5" s="37" t="s">
        <v>21</v>
      </c>
      <c r="R5" s="95" t="s">
        <v>13</v>
      </c>
      <c r="S5" s="37" t="s">
        <v>33</v>
      </c>
      <c r="T5" s="94" t="s">
        <v>13</v>
      </c>
      <c r="U5" s="99" t="str">
        <f>M5</f>
        <v>I001</v>
      </c>
      <c r="V5" s="100" t="str">
        <f>IFERROR((M6*N6 + M7*N7 + M8*N8), "INVALIDE")</f>
        <v>INVALIDE</v>
      </c>
      <c r="W5" s="101" t="str">
        <f>IFERROR(ROUND((M6*N6 + M7*N7 + M8*N8) / 5, 1) * 5, "INVALIDE")</f>
        <v>INVALIDE</v>
      </c>
      <c r="X5" s="64"/>
      <c r="Y5" s="64"/>
      <c r="Z5" s="64"/>
      <c r="AA5" s="64"/>
      <c r="AB5" s="64"/>
    </row>
    <row r="6" spans="2:28" ht="24" customHeight="1" x14ac:dyDescent="0.25">
      <c r="B6" s="86"/>
      <c r="C6" s="60" t="s">
        <v>3</v>
      </c>
      <c r="D6" s="61" t="s">
        <v>3</v>
      </c>
      <c r="E6" s="85"/>
      <c r="F6" s="86"/>
      <c r="G6" s="17" t="s">
        <v>3</v>
      </c>
      <c r="H6" s="57" t="s">
        <v>3</v>
      </c>
      <c r="I6" s="56">
        <v>0</v>
      </c>
      <c r="K6" s="68"/>
      <c r="L6" s="97"/>
      <c r="M6" s="17" t="s">
        <v>3</v>
      </c>
      <c r="N6" s="41">
        <v>0</v>
      </c>
      <c r="O6" s="17" t="s">
        <v>3</v>
      </c>
      <c r="P6" s="41">
        <v>0</v>
      </c>
      <c r="Q6" s="17" t="s">
        <v>3</v>
      </c>
      <c r="R6" s="41">
        <v>0</v>
      </c>
      <c r="S6" s="17" t="s">
        <v>3</v>
      </c>
      <c r="T6" s="41">
        <v>0</v>
      </c>
      <c r="U6" s="102" t="str">
        <f>O5</f>
        <v>I002</v>
      </c>
      <c r="V6" s="103" t="str">
        <f>IFERROR((O6*P6 + O7*P7 + O8*P8), "INVALIDE")</f>
        <v>INVALIDE</v>
      </c>
      <c r="W6" s="104" t="str">
        <f>IFERROR(ROUND((O6*P6 + O7*P7 + O8*P8) / 5, 1) * 5, "INVALIDE")</f>
        <v>INVALIDE</v>
      </c>
      <c r="X6" s="64"/>
      <c r="Y6" s="64"/>
      <c r="Z6" s="64"/>
      <c r="AA6" s="64"/>
      <c r="AB6" s="64"/>
    </row>
    <row r="7" spans="2:28" ht="24" customHeight="1" x14ac:dyDescent="0.25">
      <c r="B7" s="86"/>
      <c r="C7" s="17" t="s">
        <v>3</v>
      </c>
      <c r="D7" s="19" t="s">
        <v>3</v>
      </c>
      <c r="E7" s="85"/>
      <c r="F7" s="86"/>
      <c r="G7" s="17" t="s">
        <v>3</v>
      </c>
      <c r="H7" s="57" t="s">
        <v>3</v>
      </c>
      <c r="I7" s="56">
        <v>0</v>
      </c>
      <c r="K7" s="68"/>
      <c r="L7" s="97"/>
      <c r="M7" s="17" t="s">
        <v>3</v>
      </c>
      <c r="N7" s="41">
        <v>0</v>
      </c>
      <c r="O7" s="17" t="s">
        <v>3</v>
      </c>
      <c r="P7" s="41">
        <v>0</v>
      </c>
      <c r="Q7" s="17" t="s">
        <v>3</v>
      </c>
      <c r="R7" s="41">
        <v>0</v>
      </c>
      <c r="S7" s="17" t="s">
        <v>3</v>
      </c>
      <c r="T7" s="41">
        <v>0</v>
      </c>
      <c r="U7" s="102" t="str">
        <f>Q5</f>
        <v>I003</v>
      </c>
      <c r="V7" s="103" t="str">
        <f>IFERROR((Q6*R6 + Q7*R7 + Q8*R8), "INVALIDE")</f>
        <v>INVALIDE</v>
      </c>
      <c r="W7" s="104" t="str">
        <f>IFERROR(ROUND((Q6*R6 + Q7*R7 + Q8*R8) / 5, 1) * 5, "INVALIDE")</f>
        <v>INVALIDE</v>
      </c>
      <c r="Y7" s="64"/>
      <c r="Z7" s="64"/>
      <c r="AA7" s="64"/>
      <c r="AB7" s="64"/>
    </row>
    <row r="8" spans="2:28" ht="24" customHeight="1" thickBot="1" x14ac:dyDescent="0.3">
      <c r="B8" s="86"/>
      <c r="C8" s="17" t="s">
        <v>3</v>
      </c>
      <c r="D8" s="19" t="s">
        <v>3</v>
      </c>
      <c r="E8" s="85"/>
      <c r="F8" s="86"/>
      <c r="G8" s="17" t="s">
        <v>3</v>
      </c>
      <c r="H8" s="57" t="s">
        <v>3</v>
      </c>
      <c r="I8" s="56">
        <v>0</v>
      </c>
      <c r="K8" s="68"/>
      <c r="L8" s="98"/>
      <c r="M8" s="24" t="s">
        <v>3</v>
      </c>
      <c r="N8" s="46">
        <v>0</v>
      </c>
      <c r="O8" s="24" t="s">
        <v>3</v>
      </c>
      <c r="P8" s="46">
        <v>0</v>
      </c>
      <c r="Q8" s="24" t="s">
        <v>3</v>
      </c>
      <c r="R8" s="46">
        <v>0</v>
      </c>
      <c r="S8" s="24" t="s">
        <v>3</v>
      </c>
      <c r="T8" s="46">
        <v>0</v>
      </c>
      <c r="U8" s="105" t="str">
        <f>S5</f>
        <v>C004</v>
      </c>
      <c r="V8" s="106" t="str">
        <f>IFERROR((S6*T6 + S7*T7 + S8*T8), "INVALIDE")</f>
        <v>INVALIDE</v>
      </c>
      <c r="W8" s="107" t="str">
        <f>IFERROR(ROUND((S6*T6 + S7*T7 + S8*T8) / 5, 1) * 5, "INVALIDE")</f>
        <v>INVALIDE</v>
      </c>
      <c r="Y8" s="64"/>
      <c r="Z8" s="64"/>
      <c r="AA8" s="64"/>
      <c r="AB8" s="64"/>
    </row>
    <row r="9" spans="2:28" ht="24" customHeight="1" thickBot="1" x14ac:dyDescent="0.3">
      <c r="B9" s="86"/>
      <c r="C9" s="17" t="s">
        <v>3</v>
      </c>
      <c r="D9" s="19" t="s">
        <v>3</v>
      </c>
      <c r="E9" s="85"/>
      <c r="F9" s="86"/>
      <c r="G9" s="17" t="s">
        <v>3</v>
      </c>
      <c r="H9" s="57" t="s">
        <v>3</v>
      </c>
      <c r="I9" s="56">
        <v>0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82" t="s">
        <v>31</v>
      </c>
      <c r="W9" s="82" t="s">
        <v>32</v>
      </c>
    </row>
    <row r="10" spans="2:28" ht="24" customHeight="1" x14ac:dyDescent="0.25">
      <c r="B10" s="86"/>
      <c r="C10" s="17" t="s">
        <v>3</v>
      </c>
      <c r="D10" s="19" t="s">
        <v>3</v>
      </c>
      <c r="E10" s="85"/>
      <c r="F10" s="86"/>
      <c r="G10" s="17" t="s">
        <v>3</v>
      </c>
      <c r="H10" s="57" t="s">
        <v>3</v>
      </c>
      <c r="I10" s="56">
        <v>0</v>
      </c>
      <c r="K10" s="68"/>
      <c r="L10" s="96" t="s">
        <v>10</v>
      </c>
      <c r="M10" s="37" t="s">
        <v>22</v>
      </c>
      <c r="N10" s="95" t="s">
        <v>13</v>
      </c>
      <c r="O10" s="37" t="s">
        <v>23</v>
      </c>
      <c r="P10" s="95" t="s">
        <v>13</v>
      </c>
      <c r="Q10" s="37" t="s">
        <v>24</v>
      </c>
      <c r="R10" s="95" t="s">
        <v>13</v>
      </c>
      <c r="S10" s="37" t="s">
        <v>34</v>
      </c>
      <c r="T10" s="95" t="s">
        <v>13</v>
      </c>
      <c r="U10" s="99" t="str">
        <f>M10</f>
        <v>I005</v>
      </c>
      <c r="V10" s="100" t="str">
        <f>IFERROR((M11*N11 + M12*N12 + M13*N13), "INVALIDE")</f>
        <v>INVALIDE</v>
      </c>
      <c r="W10" s="101" t="str">
        <f>IFERROR(ROUND((M11*N11 + M12*N12 + M13*N13) / 5, 1) * 5, "INVALIDE")</f>
        <v>INVALIDE</v>
      </c>
    </row>
    <row r="11" spans="2:28" ht="24" customHeight="1" x14ac:dyDescent="0.25">
      <c r="B11" s="86"/>
      <c r="C11" s="17" t="s">
        <v>3</v>
      </c>
      <c r="D11" s="19" t="s">
        <v>3</v>
      </c>
      <c r="E11" s="85"/>
      <c r="F11" s="86"/>
      <c r="G11" s="17" t="s">
        <v>3</v>
      </c>
      <c r="H11" s="57" t="s">
        <v>3</v>
      </c>
      <c r="I11" s="56">
        <v>0</v>
      </c>
      <c r="K11" s="68"/>
      <c r="L11" s="97"/>
      <c r="M11" s="17" t="s">
        <v>3</v>
      </c>
      <c r="N11" s="41">
        <v>0</v>
      </c>
      <c r="O11" s="17" t="s">
        <v>3</v>
      </c>
      <c r="P11" s="41">
        <v>0</v>
      </c>
      <c r="Q11" s="17" t="s">
        <v>3</v>
      </c>
      <c r="R11" s="41">
        <v>0</v>
      </c>
      <c r="S11" s="17" t="s">
        <v>3</v>
      </c>
      <c r="T11" s="41">
        <v>0</v>
      </c>
      <c r="U11" s="102" t="str">
        <f>O10</f>
        <v>I006</v>
      </c>
      <c r="V11" s="103" t="str">
        <f>IFERROR((O11*P11 + O12*P12 + O13*P13), "INVALIDE")</f>
        <v>INVALIDE</v>
      </c>
      <c r="W11" s="104" t="str">
        <f>IFERROR(ROUND((O11*P11 + O12*P12 + O13*P13) / 5, 1) * 5, "INVALIDE")</f>
        <v>INVALIDE</v>
      </c>
    </row>
    <row r="12" spans="2:28" ht="24" customHeight="1" x14ac:dyDescent="0.25">
      <c r="B12" s="86"/>
      <c r="C12" s="17" t="s">
        <v>3</v>
      </c>
      <c r="D12" s="19" t="s">
        <v>3</v>
      </c>
      <c r="E12" s="85"/>
      <c r="F12" s="86"/>
      <c r="G12" s="17" t="s">
        <v>3</v>
      </c>
      <c r="H12" s="57" t="s">
        <v>3</v>
      </c>
      <c r="I12" s="56">
        <v>0</v>
      </c>
      <c r="K12" s="68"/>
      <c r="L12" s="97"/>
      <c r="M12" s="17" t="s">
        <v>3</v>
      </c>
      <c r="N12" s="41">
        <v>0</v>
      </c>
      <c r="O12" s="17" t="s">
        <v>3</v>
      </c>
      <c r="P12" s="41">
        <v>0</v>
      </c>
      <c r="Q12" s="17" t="s">
        <v>3</v>
      </c>
      <c r="R12" s="41">
        <v>0</v>
      </c>
      <c r="S12" s="17" t="s">
        <v>3</v>
      </c>
      <c r="T12" s="41">
        <v>0</v>
      </c>
      <c r="U12" s="102" t="str">
        <f>Q10</f>
        <v>I007</v>
      </c>
      <c r="V12" s="103" t="str">
        <f>IFERROR((Q11*R11 + Q12*R12 + Q13*R13), "INVALIDE")</f>
        <v>INVALIDE</v>
      </c>
      <c r="W12" s="104" t="str">
        <f>IFERROR(ROUND((Q11*R11 + Q12*R12 + Q13*R13) / 5, 1) * 5, "INVALIDE")</f>
        <v>INVALIDE</v>
      </c>
    </row>
    <row r="13" spans="2:28" ht="24" customHeight="1" thickBot="1" x14ac:dyDescent="0.3">
      <c r="B13" s="87"/>
      <c r="C13" s="17" t="s">
        <v>3</v>
      </c>
      <c r="D13" s="19" t="s">
        <v>3</v>
      </c>
      <c r="E13" s="85"/>
      <c r="F13" s="87"/>
      <c r="G13" s="17" t="s">
        <v>3</v>
      </c>
      <c r="H13" s="57" t="s">
        <v>3</v>
      </c>
      <c r="I13" s="56">
        <v>0</v>
      </c>
      <c r="K13" s="68"/>
      <c r="L13" s="98"/>
      <c r="M13" s="24" t="s">
        <v>3</v>
      </c>
      <c r="N13" s="46">
        <v>0</v>
      </c>
      <c r="O13" s="24" t="s">
        <v>3</v>
      </c>
      <c r="P13" s="46">
        <v>0</v>
      </c>
      <c r="Q13" s="24" t="s">
        <v>3</v>
      </c>
      <c r="R13" s="46">
        <v>0</v>
      </c>
      <c r="S13" s="24" t="s">
        <v>3</v>
      </c>
      <c r="T13" s="46">
        <v>0</v>
      </c>
      <c r="U13" s="105" t="str">
        <f>S10</f>
        <v>C008</v>
      </c>
      <c r="V13" s="106" t="str">
        <f>IFERROR((S11*T11 + S12*T12 + S13*T13), "INVALIDE")</f>
        <v>INVALIDE</v>
      </c>
      <c r="W13" s="107" t="str">
        <f>IFERROR(ROUND((S11*T11 + S12*T12 + S13*T13) / 5, 1) * 5, "INVALIDE")</f>
        <v>INVALIDE</v>
      </c>
    </row>
    <row r="14" spans="2:28" ht="24" customHeight="1" x14ac:dyDescent="0.25">
      <c r="B14" s="68"/>
      <c r="C14" s="17" t="s">
        <v>3</v>
      </c>
      <c r="D14" s="19" t="s">
        <v>3</v>
      </c>
      <c r="E14" s="85"/>
      <c r="F14" s="68"/>
      <c r="G14" s="17" t="s">
        <v>3</v>
      </c>
      <c r="H14" s="57" t="s">
        <v>3</v>
      </c>
      <c r="I14" s="56">
        <v>0</v>
      </c>
      <c r="K14" s="68"/>
    </row>
    <row r="15" spans="2:28" ht="24" customHeight="1" x14ac:dyDescent="0.25">
      <c r="B15" s="68"/>
      <c r="C15" s="17" t="s">
        <v>3</v>
      </c>
      <c r="D15" s="19" t="s">
        <v>3</v>
      </c>
      <c r="E15" s="85"/>
      <c r="F15" s="68"/>
      <c r="G15" s="17" t="s">
        <v>3</v>
      </c>
      <c r="H15" s="57" t="s">
        <v>3</v>
      </c>
      <c r="I15" s="56">
        <v>0</v>
      </c>
      <c r="K15" s="68"/>
    </row>
    <row r="16" spans="2:28" ht="24" customHeight="1" x14ac:dyDescent="0.25">
      <c r="B16" s="68"/>
      <c r="C16" s="17" t="s">
        <v>3</v>
      </c>
      <c r="D16" s="19" t="s">
        <v>3</v>
      </c>
      <c r="E16" s="85"/>
      <c r="F16" s="68"/>
      <c r="G16" s="17" t="s">
        <v>3</v>
      </c>
      <c r="H16" s="57" t="s">
        <v>3</v>
      </c>
      <c r="I16" s="56">
        <v>0</v>
      </c>
      <c r="K16" s="68"/>
    </row>
    <row r="17" spans="2:11" ht="24" customHeight="1" x14ac:dyDescent="0.25">
      <c r="B17" s="68"/>
      <c r="C17" s="17" t="s">
        <v>3</v>
      </c>
      <c r="D17" s="19" t="s">
        <v>3</v>
      </c>
      <c r="E17" s="85"/>
      <c r="F17" s="68"/>
      <c r="G17" s="17" t="s">
        <v>3</v>
      </c>
      <c r="H17" s="57" t="s">
        <v>3</v>
      </c>
      <c r="I17" s="56">
        <v>0</v>
      </c>
      <c r="K17" s="68"/>
    </row>
    <row r="18" spans="2:11" ht="24" customHeight="1" x14ac:dyDescent="0.25">
      <c r="B18" s="68"/>
      <c r="C18" s="17" t="s">
        <v>3</v>
      </c>
      <c r="D18" s="19" t="s">
        <v>3</v>
      </c>
      <c r="E18" s="85"/>
      <c r="F18" s="68"/>
      <c r="G18" s="17" t="s">
        <v>3</v>
      </c>
      <c r="H18" s="57" t="s">
        <v>3</v>
      </c>
      <c r="I18" s="56">
        <v>0</v>
      </c>
      <c r="K18" s="68"/>
    </row>
    <row r="19" spans="2:11" ht="24" customHeight="1" x14ac:dyDescent="0.25">
      <c r="B19" s="68"/>
      <c r="C19" s="17" t="s">
        <v>3</v>
      </c>
      <c r="D19" s="19" t="s">
        <v>3</v>
      </c>
      <c r="E19" s="85"/>
      <c r="F19" s="68"/>
      <c r="G19" s="17" t="s">
        <v>3</v>
      </c>
      <c r="H19" s="57" t="s">
        <v>3</v>
      </c>
      <c r="I19" s="56">
        <v>0</v>
      </c>
      <c r="K19" s="68"/>
    </row>
    <row r="20" spans="2:11" ht="24" customHeight="1" x14ac:dyDescent="0.25">
      <c r="B20" s="68"/>
      <c r="C20" s="17" t="s">
        <v>3</v>
      </c>
      <c r="D20" s="19" t="s">
        <v>3</v>
      </c>
      <c r="E20" s="85"/>
      <c r="F20" s="68"/>
      <c r="G20" s="17" t="s">
        <v>3</v>
      </c>
      <c r="H20" s="57" t="s">
        <v>3</v>
      </c>
      <c r="I20" s="56">
        <v>0</v>
      </c>
      <c r="K20" s="68"/>
    </row>
    <row r="21" spans="2:11" ht="24" customHeight="1" x14ac:dyDescent="0.25">
      <c r="B21" s="68"/>
      <c r="C21" s="17" t="s">
        <v>3</v>
      </c>
      <c r="D21" s="19" t="s">
        <v>3</v>
      </c>
      <c r="E21" s="85"/>
      <c r="F21" s="68"/>
      <c r="G21" s="17" t="s">
        <v>3</v>
      </c>
      <c r="H21" s="57" t="s">
        <v>3</v>
      </c>
      <c r="I21" s="56">
        <v>0</v>
      </c>
      <c r="K21" s="68"/>
    </row>
    <row r="22" spans="2:11" ht="24" customHeight="1" thickBot="1" x14ac:dyDescent="0.3">
      <c r="B22" s="68"/>
      <c r="C22" s="17" t="s">
        <v>3</v>
      </c>
      <c r="D22" s="19" t="s">
        <v>3</v>
      </c>
      <c r="E22" s="85"/>
      <c r="F22" s="68"/>
      <c r="G22" s="17" t="s">
        <v>3</v>
      </c>
      <c r="H22" s="57" t="s">
        <v>3</v>
      </c>
      <c r="I22" s="56">
        <v>0</v>
      </c>
      <c r="K22" s="68"/>
    </row>
    <row r="23" spans="2:11" ht="24" customHeight="1" thickBot="1" x14ac:dyDescent="0.3">
      <c r="B23" s="68"/>
      <c r="C23" s="89" t="str">
        <f>IFERROR(ROUND(AVERAGE(C6:C22),0),"NO DATA")</f>
        <v>NO DATA</v>
      </c>
      <c r="D23" s="90" t="str">
        <f>IFERROR(ROUND(AVERAGE(D6:D22),0),"NO DATA")</f>
        <v>NO DATA</v>
      </c>
      <c r="E23" s="88"/>
      <c r="F23" s="68"/>
      <c r="G23" s="24" t="s">
        <v>3</v>
      </c>
      <c r="H23" s="25" t="s">
        <v>3</v>
      </c>
      <c r="I23" s="58">
        <v>0</v>
      </c>
      <c r="K23" s="68"/>
    </row>
  </sheetData>
  <sheetProtection algorithmName="SHA-512" hashValue="I3cRm68sg153iEqMDjOXIUYSEC52ka2NM2dNdYbMHr7eF3MV6meG8hgcIdwEdHFdjITsLyZemLln9OtDePIrEg==" saltValue="BkLJ43DClqydKznEEXs7cA==" spinCount="100000" sheet="1" objects="1" scenarios="1" selectLockedCells="1"/>
  <mergeCells count="17">
    <mergeCell ref="Q3:R3"/>
    <mergeCell ref="S3:T3"/>
    <mergeCell ref="U3:W3"/>
    <mergeCell ref="B5:B13"/>
    <mergeCell ref="F5:F13"/>
    <mergeCell ref="L5:L8"/>
    <mergeCell ref="L10:L13"/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</mergeCells>
  <conditionalFormatting sqref="C23:D23">
    <cfRule type="cellIs" dxfId="68" priority="17" operator="equal">
      <formula>4</formula>
    </cfRule>
    <cfRule type="cellIs" dxfId="67" priority="18" operator="lessThan">
      <formula>4</formula>
    </cfRule>
    <cfRule type="cellIs" dxfId="66" priority="19" operator="greaterThan">
      <formula>4</formula>
    </cfRule>
  </conditionalFormatting>
  <conditionalFormatting sqref="M3:P3 S3:U3">
    <cfRule type="cellIs" dxfId="65" priority="20" operator="lessThan">
      <formula>4</formula>
    </cfRule>
    <cfRule type="cellIs" dxfId="64" priority="21" operator="greaterThan">
      <formula>4</formula>
    </cfRule>
    <cfRule type="cellIs" dxfId="63" priority="22" operator="equal">
      <formula>4</formula>
    </cfRule>
  </conditionalFormatting>
  <conditionalFormatting sqref="Q3:R3">
    <cfRule type="cellIs" dxfId="62" priority="23" operator="greaterThan">
      <formula>80</formula>
    </cfRule>
    <cfRule type="cellIs" dxfId="61" priority="24" operator="equal">
      <formula>80</formula>
    </cfRule>
    <cfRule type="cellIs" dxfId="60" priority="25" operator="lessThan">
      <formula>80</formula>
    </cfRule>
  </conditionalFormatting>
  <conditionalFormatting sqref="V5:W8">
    <cfRule type="cellIs" dxfId="59" priority="14" operator="greaterThan">
      <formula>4</formula>
    </cfRule>
    <cfRule type="cellIs" dxfId="58" priority="15" operator="lessThan">
      <formula>4</formula>
    </cfRule>
    <cfRule type="cellIs" dxfId="57" priority="16" operator="equal">
      <formula>4</formula>
    </cfRule>
  </conditionalFormatting>
  <conditionalFormatting sqref="V10:W13">
    <cfRule type="cellIs" dxfId="56" priority="11" operator="greaterThan">
      <formula>4</formula>
    </cfRule>
    <cfRule type="cellIs" dxfId="55" priority="12" operator="lessThan">
      <formula>4</formula>
    </cfRule>
    <cfRule type="cellIs" dxfId="54" priority="13" operator="equal">
      <formula>4</formula>
    </cfRule>
  </conditionalFormatting>
  <conditionalFormatting sqref="H6:H23">
    <cfRule type="cellIs" dxfId="47" priority="1" operator="equal">
      <formula>"PA"</formula>
    </cfRule>
    <cfRule type="cellIs" dxfId="46" priority="2" operator="equal">
      <formula>"NA"</formula>
    </cfRule>
    <cfRule type="cellIs" dxfId="45" priority="3" operator="equal">
      <formula>"la"</formula>
    </cfRule>
    <cfRule type="cellIs" dxfId="44" priority="4" operator="equal">
      <formula>"A"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12CEC-844D-4C26-9DFB-9069EEAE3421}">
  <dimension ref="B1:AB23"/>
  <sheetViews>
    <sheetView zoomScaleNormal="100" workbookViewId="0">
      <selection activeCell="C15" sqref="C15"/>
    </sheetView>
  </sheetViews>
  <sheetFormatPr baseColWidth="10" defaultColWidth="11.5703125" defaultRowHeight="24" customHeight="1" x14ac:dyDescent="0.25"/>
  <cols>
    <col min="1" max="1" width="4.7109375" style="62" customWidth="1"/>
    <col min="2" max="2" width="6.42578125" style="62" customWidth="1"/>
    <col min="3" max="5" width="11.5703125" style="62"/>
    <col min="6" max="6" width="6.5703125" style="62" customWidth="1"/>
    <col min="7" max="7" width="11.7109375" style="62" customWidth="1"/>
    <col min="8" max="10" width="11.5703125" style="62"/>
    <col min="11" max="11" width="5" style="62" customWidth="1"/>
    <col min="12" max="12" width="6.28515625" style="62" customWidth="1"/>
    <col min="13" max="21" width="11.5703125" style="62"/>
    <col min="22" max="22" width="11.42578125" style="62" customWidth="1"/>
    <col min="23" max="23" width="11.5703125" style="62" customWidth="1"/>
    <col min="24" max="16384" width="11.5703125" style="62"/>
  </cols>
  <sheetData>
    <row r="1" spans="2:28" ht="19.5" customHeight="1" thickBot="1" x14ac:dyDescent="0.3">
      <c r="B1" s="63" t="s">
        <v>40</v>
      </c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4"/>
      <c r="Y1" s="64"/>
      <c r="Z1" s="64"/>
      <c r="AA1" s="64"/>
      <c r="AB1" s="64"/>
    </row>
    <row r="2" spans="2:28" ht="24" customHeight="1" thickBot="1" x14ac:dyDescent="0.3">
      <c r="B2" s="65" t="s">
        <v>41</v>
      </c>
      <c r="C2" s="66"/>
      <c r="D2" s="66"/>
      <c r="E2" s="66"/>
      <c r="F2" s="66"/>
      <c r="G2" s="66"/>
      <c r="H2" s="66"/>
      <c r="I2" s="66"/>
      <c r="J2" s="67"/>
      <c r="K2" s="68"/>
      <c r="L2" s="69" t="s">
        <v>18</v>
      </c>
      <c r="M2" s="70" t="s">
        <v>0</v>
      </c>
      <c r="N2" s="71"/>
      <c r="O2" s="70" t="s">
        <v>1</v>
      </c>
      <c r="P2" s="71"/>
      <c r="Q2" s="70" t="s">
        <v>14</v>
      </c>
      <c r="R2" s="71"/>
      <c r="S2" s="70" t="s">
        <v>15</v>
      </c>
      <c r="T2" s="71"/>
      <c r="U2" s="72" t="s">
        <v>16</v>
      </c>
      <c r="V2" s="73"/>
      <c r="W2" s="74"/>
      <c r="X2" s="64"/>
      <c r="Y2" s="64" t="s">
        <v>39</v>
      </c>
      <c r="Z2" s="64" t="e">
        <f>SUM(8*Z3+2*Z4)/10</f>
        <v>#DIV/0!</v>
      </c>
      <c r="AA2" s="64"/>
      <c r="AB2" s="64"/>
    </row>
    <row r="3" spans="2:28" ht="24" customHeight="1" thickBot="1" x14ac:dyDescent="0.3">
      <c r="B3" s="75"/>
      <c r="C3" s="76"/>
      <c r="D3" s="76"/>
      <c r="E3" s="76"/>
      <c r="F3" s="76"/>
      <c r="G3" s="76"/>
      <c r="H3" s="76"/>
      <c r="I3" s="76"/>
      <c r="J3" s="77"/>
      <c r="K3" s="68"/>
      <c r="L3" s="78"/>
      <c r="M3" s="79" t="str">
        <f>IFERROR(C23,"NO DATA")</f>
        <v>NO DATA</v>
      </c>
      <c r="N3" s="80"/>
      <c r="O3" s="79" t="str">
        <f>IFERROR(AVERAGE(D23:E23),"NO DATA")</f>
        <v>NO DATA</v>
      </c>
      <c r="P3" s="80"/>
      <c r="Q3" s="79" t="str" cm="1">
        <f t="array" ref="Q3">IFERROR(((SUMPRODUCT(((H6:H23="A") + (H6:H23="LA")  + (H6:H23="#"))*I6:I23) / SUM(I6:I23)) * 100),"NO DATA")</f>
        <v>NO DATA</v>
      </c>
      <c r="R3" s="80"/>
      <c r="S3" s="79" t="str">
        <f>IFERROR(Z2,"NO DATA")</f>
        <v>NO DATA</v>
      </c>
      <c r="T3" s="80"/>
      <c r="U3" s="79" t="str">
        <f>IFERROR(SUM((3*S3+2*O3+M3)/6),"NO DATA")</f>
        <v>NO DATA</v>
      </c>
      <c r="V3" s="81"/>
      <c r="W3" s="80"/>
      <c r="X3" s="64"/>
      <c r="Y3" s="64" t="s">
        <v>37</v>
      </c>
      <c r="Z3" s="64" t="e">
        <f>AVERAGEIF(U5:U13,"I*",W5:W13)</f>
        <v>#DIV/0!</v>
      </c>
      <c r="AA3" s="64"/>
      <c r="AB3" s="64"/>
    </row>
    <row r="4" spans="2:28" ht="24" customHeight="1" thickBot="1" x14ac:dyDescent="0.3">
      <c r="B4" s="68"/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82" t="s">
        <v>31</v>
      </c>
      <c r="W4" s="82" t="s">
        <v>32</v>
      </c>
      <c r="X4" s="64"/>
      <c r="Y4" s="64" t="s">
        <v>38</v>
      </c>
      <c r="Z4" s="64" t="e">
        <f>IFERROR(AVERAGEIF(U5:U13,"C*",W5:W13),Z3)</f>
        <v>#DIV/0!</v>
      </c>
      <c r="AA4" s="64"/>
      <c r="AB4" s="64"/>
    </row>
    <row r="5" spans="2:28" ht="24" customHeight="1" thickBot="1" x14ac:dyDescent="0.3">
      <c r="B5" s="84" t="s">
        <v>4</v>
      </c>
      <c r="C5" s="91" t="s">
        <v>0</v>
      </c>
      <c r="D5" s="92" t="s">
        <v>1</v>
      </c>
      <c r="E5" s="83"/>
      <c r="F5" s="84" t="s">
        <v>5</v>
      </c>
      <c r="G5" s="93" t="s">
        <v>6</v>
      </c>
      <c r="H5" s="94" t="s">
        <v>7</v>
      </c>
      <c r="I5" s="95" t="s">
        <v>8</v>
      </c>
      <c r="K5" s="68"/>
      <c r="L5" s="96" t="s">
        <v>11</v>
      </c>
      <c r="M5" s="37" t="s">
        <v>19</v>
      </c>
      <c r="N5" s="95" t="s">
        <v>13</v>
      </c>
      <c r="O5" s="37" t="s">
        <v>20</v>
      </c>
      <c r="P5" s="95" t="s">
        <v>13</v>
      </c>
      <c r="Q5" s="37" t="s">
        <v>21</v>
      </c>
      <c r="R5" s="95" t="s">
        <v>13</v>
      </c>
      <c r="S5" s="37" t="s">
        <v>33</v>
      </c>
      <c r="T5" s="94" t="s">
        <v>13</v>
      </c>
      <c r="U5" s="99" t="str">
        <f>M5</f>
        <v>I001</v>
      </c>
      <c r="V5" s="100" t="str">
        <f>IFERROR((M6*N6 + M7*N7 + M8*N8), "INVALIDE")</f>
        <v>INVALIDE</v>
      </c>
      <c r="W5" s="101" t="str">
        <f>IFERROR(ROUND((M6*N6 + M7*N7 + M8*N8) / 5, 1) * 5, "INVALIDE")</f>
        <v>INVALIDE</v>
      </c>
      <c r="X5" s="64"/>
      <c r="Y5" s="64"/>
      <c r="Z5" s="64"/>
      <c r="AA5" s="64"/>
      <c r="AB5" s="64"/>
    </row>
    <row r="6" spans="2:28" ht="24" customHeight="1" x14ac:dyDescent="0.25">
      <c r="B6" s="86"/>
      <c r="C6" s="60" t="s">
        <v>3</v>
      </c>
      <c r="D6" s="61" t="s">
        <v>3</v>
      </c>
      <c r="E6" s="85"/>
      <c r="F6" s="86"/>
      <c r="G6" s="17" t="s">
        <v>3</v>
      </c>
      <c r="H6" s="57" t="s">
        <v>3</v>
      </c>
      <c r="I6" s="56">
        <v>0</v>
      </c>
      <c r="K6" s="68"/>
      <c r="L6" s="97"/>
      <c r="M6" s="17" t="s">
        <v>3</v>
      </c>
      <c r="N6" s="41">
        <v>0</v>
      </c>
      <c r="O6" s="17" t="s">
        <v>3</v>
      </c>
      <c r="P6" s="41">
        <v>0</v>
      </c>
      <c r="Q6" s="17" t="s">
        <v>3</v>
      </c>
      <c r="R6" s="41">
        <v>0</v>
      </c>
      <c r="S6" s="17" t="s">
        <v>3</v>
      </c>
      <c r="T6" s="41">
        <v>0</v>
      </c>
      <c r="U6" s="102" t="str">
        <f>O5</f>
        <v>I002</v>
      </c>
      <c r="V6" s="103" t="str">
        <f>IFERROR((O6*P6 + O7*P7 + O8*P8), "INVALIDE")</f>
        <v>INVALIDE</v>
      </c>
      <c r="W6" s="104" t="str">
        <f>IFERROR(ROUND((O6*P6 + O7*P7 + O8*P8) / 5, 1) * 5, "INVALIDE")</f>
        <v>INVALIDE</v>
      </c>
      <c r="X6" s="64"/>
      <c r="Y6" s="64"/>
      <c r="Z6" s="64"/>
      <c r="AA6" s="64"/>
      <c r="AB6" s="64"/>
    </row>
    <row r="7" spans="2:28" ht="24" customHeight="1" x14ac:dyDescent="0.25">
      <c r="B7" s="86"/>
      <c r="C7" s="17" t="s">
        <v>3</v>
      </c>
      <c r="D7" s="19" t="s">
        <v>3</v>
      </c>
      <c r="E7" s="85"/>
      <c r="F7" s="86"/>
      <c r="G7" s="17" t="s">
        <v>3</v>
      </c>
      <c r="H7" s="57" t="s">
        <v>3</v>
      </c>
      <c r="I7" s="56">
        <v>0</v>
      </c>
      <c r="K7" s="68"/>
      <c r="L7" s="97"/>
      <c r="M7" s="17" t="s">
        <v>3</v>
      </c>
      <c r="N7" s="41">
        <v>0</v>
      </c>
      <c r="O7" s="17" t="s">
        <v>3</v>
      </c>
      <c r="P7" s="41">
        <v>0</v>
      </c>
      <c r="Q7" s="17" t="s">
        <v>3</v>
      </c>
      <c r="R7" s="41">
        <v>0</v>
      </c>
      <c r="S7" s="17" t="s">
        <v>3</v>
      </c>
      <c r="T7" s="41">
        <v>0</v>
      </c>
      <c r="U7" s="102" t="str">
        <f>Q5</f>
        <v>I003</v>
      </c>
      <c r="V7" s="103" t="str">
        <f>IFERROR((Q6*R6 + Q7*R7 + Q8*R8), "INVALIDE")</f>
        <v>INVALIDE</v>
      </c>
      <c r="W7" s="104" t="str">
        <f>IFERROR(ROUND((Q6*R6 + Q7*R7 + Q8*R8) / 5, 1) * 5, "INVALIDE")</f>
        <v>INVALIDE</v>
      </c>
      <c r="Y7" s="64"/>
      <c r="Z7" s="64"/>
      <c r="AA7" s="64"/>
      <c r="AB7" s="64"/>
    </row>
    <row r="8" spans="2:28" ht="24" customHeight="1" thickBot="1" x14ac:dyDescent="0.3">
      <c r="B8" s="86"/>
      <c r="C8" s="17" t="s">
        <v>3</v>
      </c>
      <c r="D8" s="19" t="s">
        <v>3</v>
      </c>
      <c r="E8" s="85"/>
      <c r="F8" s="86"/>
      <c r="G8" s="17" t="s">
        <v>3</v>
      </c>
      <c r="H8" s="57" t="s">
        <v>3</v>
      </c>
      <c r="I8" s="56">
        <v>0</v>
      </c>
      <c r="K8" s="68"/>
      <c r="L8" s="98"/>
      <c r="M8" s="24" t="s">
        <v>3</v>
      </c>
      <c r="N8" s="46">
        <v>0</v>
      </c>
      <c r="O8" s="24" t="s">
        <v>3</v>
      </c>
      <c r="P8" s="46">
        <v>0</v>
      </c>
      <c r="Q8" s="24" t="s">
        <v>3</v>
      </c>
      <c r="R8" s="46">
        <v>0</v>
      </c>
      <c r="S8" s="24" t="s">
        <v>3</v>
      </c>
      <c r="T8" s="46">
        <v>0</v>
      </c>
      <c r="U8" s="105" t="str">
        <f>S5</f>
        <v>C004</v>
      </c>
      <c r="V8" s="106" t="str">
        <f>IFERROR((S6*T6 + S7*T7 + S8*T8), "INVALIDE")</f>
        <v>INVALIDE</v>
      </c>
      <c r="W8" s="107" t="str">
        <f>IFERROR(ROUND((S6*T6 + S7*T7 + S8*T8) / 5, 1) * 5, "INVALIDE")</f>
        <v>INVALIDE</v>
      </c>
      <c r="Y8" s="64"/>
      <c r="Z8" s="64"/>
      <c r="AA8" s="64"/>
      <c r="AB8" s="64"/>
    </row>
    <row r="9" spans="2:28" ht="24" customHeight="1" thickBot="1" x14ac:dyDescent="0.3">
      <c r="B9" s="86"/>
      <c r="C9" s="17" t="s">
        <v>3</v>
      </c>
      <c r="D9" s="19" t="s">
        <v>3</v>
      </c>
      <c r="E9" s="85"/>
      <c r="F9" s="86"/>
      <c r="G9" s="17" t="s">
        <v>3</v>
      </c>
      <c r="H9" s="57" t="s">
        <v>3</v>
      </c>
      <c r="I9" s="56">
        <v>0</v>
      </c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82" t="s">
        <v>31</v>
      </c>
      <c r="W9" s="82" t="s">
        <v>32</v>
      </c>
    </row>
    <row r="10" spans="2:28" ht="24" customHeight="1" x14ac:dyDescent="0.25">
      <c r="B10" s="86"/>
      <c r="C10" s="17" t="s">
        <v>3</v>
      </c>
      <c r="D10" s="19" t="s">
        <v>3</v>
      </c>
      <c r="E10" s="85"/>
      <c r="F10" s="86"/>
      <c r="G10" s="17" t="s">
        <v>3</v>
      </c>
      <c r="H10" s="57" t="s">
        <v>3</v>
      </c>
      <c r="I10" s="56">
        <v>0</v>
      </c>
      <c r="K10" s="68"/>
      <c r="L10" s="96" t="s">
        <v>12</v>
      </c>
      <c r="M10" s="37" t="s">
        <v>22</v>
      </c>
      <c r="N10" s="95" t="s">
        <v>13</v>
      </c>
      <c r="O10" s="37" t="s">
        <v>23</v>
      </c>
      <c r="P10" s="95" t="s">
        <v>13</v>
      </c>
      <c r="Q10" s="37" t="s">
        <v>24</v>
      </c>
      <c r="R10" s="95" t="s">
        <v>13</v>
      </c>
      <c r="S10" s="37" t="s">
        <v>34</v>
      </c>
      <c r="T10" s="95" t="s">
        <v>13</v>
      </c>
      <c r="U10" s="99" t="str">
        <f>M10</f>
        <v>I005</v>
      </c>
      <c r="V10" s="100" t="str">
        <f>IFERROR((M11*N11 + M12*N12 + M13*N13), "INVALIDE")</f>
        <v>INVALIDE</v>
      </c>
      <c r="W10" s="101" t="str">
        <f>IFERROR(ROUND((M11*N11 + M12*N12 + M13*N13) / 5, 1) * 5, "INVALIDE")</f>
        <v>INVALIDE</v>
      </c>
    </row>
    <row r="11" spans="2:28" ht="24" customHeight="1" x14ac:dyDescent="0.25">
      <c r="B11" s="86"/>
      <c r="C11" s="17" t="s">
        <v>3</v>
      </c>
      <c r="D11" s="19" t="s">
        <v>3</v>
      </c>
      <c r="E11" s="85"/>
      <c r="F11" s="86"/>
      <c r="G11" s="17" t="s">
        <v>3</v>
      </c>
      <c r="H11" s="57" t="s">
        <v>3</v>
      </c>
      <c r="I11" s="56">
        <v>0</v>
      </c>
      <c r="K11" s="68"/>
      <c r="L11" s="97"/>
      <c r="M11" s="17" t="s">
        <v>3</v>
      </c>
      <c r="N11" s="41">
        <v>0</v>
      </c>
      <c r="O11" s="17" t="s">
        <v>3</v>
      </c>
      <c r="P11" s="41">
        <v>0</v>
      </c>
      <c r="Q11" s="17" t="s">
        <v>3</v>
      </c>
      <c r="R11" s="41">
        <v>0</v>
      </c>
      <c r="S11" s="17" t="s">
        <v>3</v>
      </c>
      <c r="T11" s="41">
        <v>0</v>
      </c>
      <c r="U11" s="102" t="str">
        <f>O10</f>
        <v>I006</v>
      </c>
      <c r="V11" s="103" t="str">
        <f>IFERROR((O11*P11 + O12*P12 + O13*P13), "INVALIDE")</f>
        <v>INVALIDE</v>
      </c>
      <c r="W11" s="104" t="str">
        <f>IFERROR(ROUND((O11*P11 + O12*P12 + O13*P13) / 5, 1) * 5, "INVALIDE")</f>
        <v>INVALIDE</v>
      </c>
    </row>
    <row r="12" spans="2:28" ht="24" customHeight="1" x14ac:dyDescent="0.25">
      <c r="B12" s="86"/>
      <c r="C12" s="17" t="s">
        <v>3</v>
      </c>
      <c r="D12" s="19" t="s">
        <v>3</v>
      </c>
      <c r="E12" s="85"/>
      <c r="F12" s="86"/>
      <c r="G12" s="17" t="s">
        <v>3</v>
      </c>
      <c r="H12" s="57" t="s">
        <v>3</v>
      </c>
      <c r="I12" s="56">
        <v>0</v>
      </c>
      <c r="K12" s="68"/>
      <c r="L12" s="97"/>
      <c r="M12" s="17" t="s">
        <v>3</v>
      </c>
      <c r="N12" s="41">
        <v>0</v>
      </c>
      <c r="O12" s="17" t="s">
        <v>3</v>
      </c>
      <c r="P12" s="41">
        <v>0</v>
      </c>
      <c r="Q12" s="17" t="s">
        <v>3</v>
      </c>
      <c r="R12" s="41">
        <v>0</v>
      </c>
      <c r="S12" s="17" t="s">
        <v>3</v>
      </c>
      <c r="T12" s="41">
        <v>0</v>
      </c>
      <c r="U12" s="102" t="str">
        <f>Q10</f>
        <v>I007</v>
      </c>
      <c r="V12" s="103" t="str">
        <f>IFERROR((Q11*R11 + Q12*R12 + Q13*R13), "INVALIDE")</f>
        <v>INVALIDE</v>
      </c>
      <c r="W12" s="104" t="str">
        <f>IFERROR(ROUND((Q11*R11 + Q12*R12 + Q13*R13) / 5, 1) * 5, "INVALIDE")</f>
        <v>INVALIDE</v>
      </c>
    </row>
    <row r="13" spans="2:28" ht="24" customHeight="1" thickBot="1" x14ac:dyDescent="0.3">
      <c r="B13" s="87"/>
      <c r="C13" s="17" t="s">
        <v>3</v>
      </c>
      <c r="D13" s="19" t="s">
        <v>3</v>
      </c>
      <c r="E13" s="85"/>
      <c r="F13" s="87"/>
      <c r="G13" s="17" t="s">
        <v>3</v>
      </c>
      <c r="H13" s="57" t="s">
        <v>3</v>
      </c>
      <c r="I13" s="56">
        <v>0</v>
      </c>
      <c r="K13" s="68"/>
      <c r="L13" s="98"/>
      <c r="M13" s="24" t="s">
        <v>3</v>
      </c>
      <c r="N13" s="46">
        <v>0</v>
      </c>
      <c r="O13" s="24" t="s">
        <v>3</v>
      </c>
      <c r="P13" s="46">
        <v>0</v>
      </c>
      <c r="Q13" s="24" t="s">
        <v>3</v>
      </c>
      <c r="R13" s="46">
        <v>0</v>
      </c>
      <c r="S13" s="24" t="s">
        <v>3</v>
      </c>
      <c r="T13" s="46">
        <v>0</v>
      </c>
      <c r="U13" s="105" t="str">
        <f>S10</f>
        <v>C008</v>
      </c>
      <c r="V13" s="106" t="str">
        <f>IFERROR((S11*T11 + S12*T12 + S13*T13), "INVALIDE")</f>
        <v>INVALIDE</v>
      </c>
      <c r="W13" s="107" t="str">
        <f>IFERROR(ROUND((S11*T11 + S12*T12 + S13*T13) / 5, 1) * 5, "INVALIDE")</f>
        <v>INVALIDE</v>
      </c>
    </row>
    <row r="14" spans="2:28" ht="24" customHeight="1" x14ac:dyDescent="0.25">
      <c r="B14" s="68"/>
      <c r="C14" s="17" t="s">
        <v>3</v>
      </c>
      <c r="D14" s="19" t="s">
        <v>3</v>
      </c>
      <c r="E14" s="85"/>
      <c r="F14" s="68"/>
      <c r="G14" s="17" t="s">
        <v>3</v>
      </c>
      <c r="H14" s="57" t="s">
        <v>3</v>
      </c>
      <c r="I14" s="56">
        <v>0</v>
      </c>
      <c r="K14" s="68"/>
    </row>
    <row r="15" spans="2:28" ht="24" customHeight="1" x14ac:dyDescent="0.25">
      <c r="B15" s="68"/>
      <c r="C15" s="17" t="s">
        <v>3</v>
      </c>
      <c r="D15" s="19" t="s">
        <v>3</v>
      </c>
      <c r="E15" s="85"/>
      <c r="F15" s="68"/>
      <c r="G15" s="17" t="s">
        <v>3</v>
      </c>
      <c r="H15" s="57" t="s">
        <v>3</v>
      </c>
      <c r="I15" s="56">
        <v>0</v>
      </c>
      <c r="K15" s="68"/>
    </row>
    <row r="16" spans="2:28" ht="24" customHeight="1" x14ac:dyDescent="0.25">
      <c r="B16" s="68"/>
      <c r="C16" s="17" t="s">
        <v>3</v>
      </c>
      <c r="D16" s="19" t="s">
        <v>3</v>
      </c>
      <c r="E16" s="85"/>
      <c r="F16" s="68"/>
      <c r="G16" s="17" t="s">
        <v>3</v>
      </c>
      <c r="H16" s="57" t="s">
        <v>3</v>
      </c>
      <c r="I16" s="56">
        <v>0</v>
      </c>
      <c r="K16" s="68"/>
    </row>
    <row r="17" spans="2:11" ht="24" customHeight="1" x14ac:dyDescent="0.25">
      <c r="B17" s="68"/>
      <c r="C17" s="17" t="s">
        <v>3</v>
      </c>
      <c r="D17" s="19" t="s">
        <v>3</v>
      </c>
      <c r="E17" s="85"/>
      <c r="F17" s="68"/>
      <c r="G17" s="17" t="s">
        <v>3</v>
      </c>
      <c r="H17" s="57" t="s">
        <v>3</v>
      </c>
      <c r="I17" s="56">
        <v>0</v>
      </c>
      <c r="K17" s="68"/>
    </row>
    <row r="18" spans="2:11" ht="24" customHeight="1" x14ac:dyDescent="0.25">
      <c r="B18" s="68"/>
      <c r="C18" s="17" t="s">
        <v>3</v>
      </c>
      <c r="D18" s="19" t="s">
        <v>3</v>
      </c>
      <c r="E18" s="85"/>
      <c r="F18" s="68"/>
      <c r="G18" s="17" t="s">
        <v>3</v>
      </c>
      <c r="H18" s="57" t="s">
        <v>3</v>
      </c>
      <c r="I18" s="56">
        <v>0</v>
      </c>
      <c r="K18" s="68"/>
    </row>
    <row r="19" spans="2:11" ht="24" customHeight="1" x14ac:dyDescent="0.25">
      <c r="B19" s="68"/>
      <c r="C19" s="17" t="s">
        <v>3</v>
      </c>
      <c r="D19" s="19" t="s">
        <v>3</v>
      </c>
      <c r="E19" s="85"/>
      <c r="F19" s="68"/>
      <c r="G19" s="17" t="s">
        <v>3</v>
      </c>
      <c r="H19" s="57" t="s">
        <v>3</v>
      </c>
      <c r="I19" s="56">
        <v>0</v>
      </c>
      <c r="K19" s="68"/>
    </row>
    <row r="20" spans="2:11" ht="24" customHeight="1" x14ac:dyDescent="0.25">
      <c r="B20" s="68"/>
      <c r="C20" s="17" t="s">
        <v>3</v>
      </c>
      <c r="D20" s="19" t="s">
        <v>3</v>
      </c>
      <c r="E20" s="85"/>
      <c r="F20" s="68"/>
      <c r="G20" s="17" t="s">
        <v>3</v>
      </c>
      <c r="H20" s="57" t="s">
        <v>3</v>
      </c>
      <c r="I20" s="56">
        <v>0</v>
      </c>
      <c r="K20" s="68"/>
    </row>
    <row r="21" spans="2:11" ht="24" customHeight="1" x14ac:dyDescent="0.25">
      <c r="B21" s="68"/>
      <c r="C21" s="17" t="s">
        <v>3</v>
      </c>
      <c r="D21" s="19" t="s">
        <v>3</v>
      </c>
      <c r="E21" s="85"/>
      <c r="F21" s="68"/>
      <c r="G21" s="17" t="s">
        <v>3</v>
      </c>
      <c r="H21" s="57" t="s">
        <v>3</v>
      </c>
      <c r="I21" s="56">
        <v>0</v>
      </c>
      <c r="K21" s="68"/>
    </row>
    <row r="22" spans="2:11" ht="24" customHeight="1" thickBot="1" x14ac:dyDescent="0.3">
      <c r="B22" s="68"/>
      <c r="C22" s="17" t="s">
        <v>3</v>
      </c>
      <c r="D22" s="19" t="s">
        <v>3</v>
      </c>
      <c r="E22" s="85"/>
      <c r="F22" s="68"/>
      <c r="G22" s="17" t="s">
        <v>3</v>
      </c>
      <c r="H22" s="57" t="s">
        <v>3</v>
      </c>
      <c r="I22" s="56">
        <v>0</v>
      </c>
      <c r="K22" s="68"/>
    </row>
    <row r="23" spans="2:11" ht="24" customHeight="1" thickBot="1" x14ac:dyDescent="0.3">
      <c r="B23" s="68"/>
      <c r="C23" s="89" t="str">
        <f>IFERROR(ROUND(AVERAGE(C6:C22),0),"NO DATA")</f>
        <v>NO DATA</v>
      </c>
      <c r="D23" s="90" t="str">
        <f>IFERROR(ROUND(AVERAGE(D6:D22),0),"NO DATA")</f>
        <v>NO DATA</v>
      </c>
      <c r="E23" s="88"/>
      <c r="F23" s="68"/>
      <c r="G23" s="24" t="s">
        <v>3</v>
      </c>
      <c r="H23" s="25" t="s">
        <v>3</v>
      </c>
      <c r="I23" s="58">
        <v>0</v>
      </c>
      <c r="K23" s="68"/>
    </row>
  </sheetData>
  <sheetProtection algorithmName="SHA-512" hashValue="aZcQZwj9r7OooLBpoSshrNOz42GnDnM5N6h3ifXpg08BXqOcgHlNrJBmfkUBfO/xbKqVVH6h+jbLT8+VgLP4rA==" saltValue="uosuTq7CGsUCdp62krJzcA==" spinCount="100000" sheet="1" objects="1" scenarios="1" selectLockedCells="1"/>
  <mergeCells count="17">
    <mergeCell ref="Q3:R3"/>
    <mergeCell ref="S3:T3"/>
    <mergeCell ref="U3:W3"/>
    <mergeCell ref="B5:B13"/>
    <mergeCell ref="F5:F13"/>
    <mergeCell ref="L5:L8"/>
    <mergeCell ref="L10:L13"/>
    <mergeCell ref="B1:W1"/>
    <mergeCell ref="B2:J3"/>
    <mergeCell ref="L2:L3"/>
    <mergeCell ref="M2:N2"/>
    <mergeCell ref="O2:P2"/>
    <mergeCell ref="Q2:R2"/>
    <mergeCell ref="S2:T2"/>
    <mergeCell ref="U2:W2"/>
    <mergeCell ref="M3:N3"/>
    <mergeCell ref="O3:P3"/>
  </mergeCells>
  <conditionalFormatting sqref="C23:D23">
    <cfRule type="cellIs" dxfId="18" priority="11" operator="equal">
      <formula>4</formula>
    </cfRule>
    <cfRule type="cellIs" dxfId="17" priority="12" operator="lessThan">
      <formula>4</formula>
    </cfRule>
    <cfRule type="cellIs" dxfId="16" priority="13" operator="greaterThan">
      <formula>4</formula>
    </cfRule>
  </conditionalFormatting>
  <conditionalFormatting sqref="M3:P3 S3:U3">
    <cfRule type="cellIs" dxfId="15" priority="14" operator="lessThan">
      <formula>4</formula>
    </cfRule>
    <cfRule type="cellIs" dxfId="14" priority="15" operator="greaterThan">
      <formula>4</formula>
    </cfRule>
    <cfRule type="cellIs" dxfId="13" priority="16" operator="equal">
      <formula>4</formula>
    </cfRule>
  </conditionalFormatting>
  <conditionalFormatting sqref="Q3:R3">
    <cfRule type="cellIs" dxfId="12" priority="17" operator="greaterThan">
      <formula>80</formula>
    </cfRule>
    <cfRule type="cellIs" dxfId="11" priority="18" operator="equal">
      <formula>80</formula>
    </cfRule>
    <cfRule type="cellIs" dxfId="10" priority="19" operator="lessThan">
      <formula>80</formula>
    </cfRule>
  </conditionalFormatting>
  <conditionalFormatting sqref="V5:W8">
    <cfRule type="cellIs" dxfId="9" priority="8" operator="greaterThan">
      <formula>4</formula>
    </cfRule>
    <cfRule type="cellIs" dxfId="8" priority="9" operator="lessThan">
      <formula>4</formula>
    </cfRule>
    <cfRule type="cellIs" dxfId="7" priority="10" operator="equal">
      <formula>4</formula>
    </cfRule>
  </conditionalFormatting>
  <conditionalFormatting sqref="V10:W13">
    <cfRule type="cellIs" dxfId="6" priority="5" operator="greaterThan">
      <formula>4</formula>
    </cfRule>
    <cfRule type="cellIs" dxfId="5" priority="6" operator="lessThan">
      <formula>4</formula>
    </cfRule>
    <cfRule type="cellIs" dxfId="4" priority="7" operator="equal">
      <formula>4</formula>
    </cfRule>
  </conditionalFormatting>
  <conditionalFormatting sqref="H6:H23">
    <cfRule type="cellIs" dxfId="3" priority="1" operator="equal">
      <formula>"PA"</formula>
    </cfRule>
    <cfRule type="cellIs" dxfId="2" priority="2" operator="equal">
      <formula>"NA"</formula>
    </cfRule>
    <cfRule type="cellIs" dxfId="1" priority="3" operator="equal">
      <formula>"la"</formula>
    </cfRule>
    <cfRule type="cellIs" dxfId="0" priority="4" operator="equal">
      <formula>"A"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1ère année</vt:lpstr>
      <vt:lpstr>2ème année</vt:lpstr>
      <vt:lpstr>3ème année</vt:lpstr>
      <vt:lpstr>4ème année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Mateja Velickovic</dc:creator>
  <cp:lastModifiedBy>Mateja Velickovic</cp:lastModifiedBy>
  <dcterms:created xsi:type="dcterms:W3CDTF">2015-06-05T18:19:34Z</dcterms:created>
  <dcterms:modified xsi:type="dcterms:W3CDTF">2024-11-22T14:22:31Z</dcterms:modified>
</cp:coreProperties>
</file>