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TABLE" sheetId="1" r:id="rId4"/>
  </sheets>
  <definedNames/>
  <calcPr/>
  <extLst>
    <ext uri="GoogleSheetsCustomDataVersion2">
      <go:sheetsCustomData xmlns:go="http://customooxmlschemas.google.com/" r:id="rId5" roundtripDataChecksum="gXLT7x9f7uvn4I7Z1ep55UYxrP2natIkq9BcbPKxr6M="/>
    </ext>
  </extLst>
</workbook>
</file>

<file path=xl/sharedStrings.xml><?xml version="1.0" encoding="utf-8"?>
<sst xmlns="http://schemas.openxmlformats.org/spreadsheetml/2006/main" count="302" uniqueCount="200">
  <si>
    <t>Short Name</t>
  </si>
  <si>
    <t>Ticker</t>
  </si>
  <si>
    <t>Price @publish/update</t>
  </si>
  <si>
    <t>Last Price</t>
  </si>
  <si>
    <t>Target Price</t>
  </si>
  <si>
    <t>Research Hub Tokens - Description</t>
  </si>
  <si>
    <t>Investment Date</t>
  </si>
  <si>
    <t>Project Last Review</t>
  </si>
  <si>
    <t>Change% since Investment Date</t>
  </si>
  <si>
    <t>Further Profit Potential</t>
  </si>
  <si>
    <t>Exit Date</t>
  </si>
  <si>
    <t>Performance</t>
  </si>
  <si>
    <t>Ondo Finance</t>
  </si>
  <si>
    <t>ONDO</t>
  </si>
  <si>
    <t>An automated interoperability platform</t>
  </si>
  <si>
    <t>N/A</t>
  </si>
  <si>
    <t>OPEN</t>
  </si>
  <si>
    <t>Quant</t>
  </si>
  <si>
    <t>QNT</t>
  </si>
  <si>
    <t>Pump.fun</t>
  </si>
  <si>
    <t>PUMP</t>
  </si>
  <si>
    <t>Meme Coins, Supercharged</t>
  </si>
  <si>
    <t xml:space="preserve">Sui </t>
  </si>
  <si>
    <t>SUI</t>
  </si>
  <si>
    <t>The Fastest Layer-1 Protocol</t>
  </si>
  <si>
    <t>Babylon</t>
  </si>
  <si>
    <t>BABY</t>
  </si>
  <si>
    <t>Bitcoin's Staking Protocol</t>
  </si>
  <si>
    <t>Nexus Mutual</t>
  </si>
  <si>
    <t>WNXM</t>
  </si>
  <si>
    <t xml:space="preserve">Innovative DeFi Insurance Protocol </t>
  </si>
  <si>
    <t>Hyperliquid</t>
  </si>
  <si>
    <t>HYPE</t>
  </si>
  <si>
    <t>The fastest growing Perpetual DEX</t>
  </si>
  <si>
    <t>Helium</t>
  </si>
  <si>
    <t>HNT</t>
  </si>
  <si>
    <t>Decentralized Wireless Infrastructure Token for IoT and 5G Networks</t>
  </si>
  <si>
    <t>Sei Network</t>
  </si>
  <si>
    <t>SEI</t>
  </si>
  <si>
    <t xml:space="preserve">Innovative Ethereum Compatible Layer-1 Chain </t>
  </si>
  <si>
    <t>Bio Protocol</t>
  </si>
  <si>
    <t>BIO</t>
  </si>
  <si>
    <t>Where Biotech meets Blockchain</t>
  </si>
  <si>
    <t>JasmyCoin</t>
  </si>
  <si>
    <t>JASMY</t>
  </si>
  <si>
    <t>The Decentralized Internet of Things (IoT) Platform</t>
  </si>
  <si>
    <t>OriginTrail</t>
  </si>
  <si>
    <t>TRAC</t>
  </si>
  <si>
    <t>The Decentralized Knowledge Graph for Supply Chains</t>
  </si>
  <si>
    <t>Story Protocol</t>
  </si>
  <si>
    <t>IP</t>
  </si>
  <si>
    <t>The Decentralized IP Layer-1 Protocol</t>
  </si>
  <si>
    <t>23/5/2025</t>
  </si>
  <si>
    <t>Kamino Finance</t>
  </si>
  <si>
    <t>KMNO</t>
  </si>
  <si>
    <t>Innovative Ethereum Staking Platform</t>
  </si>
  <si>
    <t>Geodnet</t>
  </si>
  <si>
    <t>GEOD</t>
  </si>
  <si>
    <t>The Largest Decentralized Real-Time Kinematics Network</t>
  </si>
  <si>
    <t>Swell Network</t>
  </si>
  <si>
    <t>SWELL</t>
  </si>
  <si>
    <t>TokenFi</t>
  </si>
  <si>
    <t>TOKEN</t>
  </si>
  <si>
    <t>Innovative RWA Tokenization Platform</t>
  </si>
  <si>
    <t>Ethena</t>
  </si>
  <si>
    <t>ENA</t>
  </si>
  <si>
    <t>The Synthetic Dollar Protocol built on Ethereum</t>
  </si>
  <si>
    <t>Aptos</t>
  </si>
  <si>
    <t>APT</t>
  </si>
  <si>
    <t>Scalable, Fast and Safe Layer-1 for dApp in Gaming, Social, NFTs, and DeFi</t>
  </si>
  <si>
    <t>ZetaChain</t>
  </si>
  <si>
    <t>ZETA</t>
  </si>
  <si>
    <t>Young Layer-1 Multi-chain Solution</t>
  </si>
  <si>
    <t>Sovryn</t>
  </si>
  <si>
    <t>SOV</t>
  </si>
  <si>
    <t>Bitcoin’s Trading &amp; Lending Protocol on Rootstock (RSK)</t>
  </si>
  <si>
    <t>Drift Trade</t>
  </si>
  <si>
    <t>DRIFT</t>
  </si>
  <si>
    <t>Multifunctional Trading Platform on Solana</t>
  </si>
  <si>
    <t>Thales Market</t>
  </si>
  <si>
    <t>THALES</t>
  </si>
  <si>
    <t>An emerging Prediction Market Ecosystem</t>
  </si>
  <si>
    <t>TrueFi</t>
  </si>
  <si>
    <t>TRU</t>
  </si>
  <si>
    <t>Crypto Borrowing and Lending Protocol for Institutions</t>
  </si>
  <si>
    <t>Ston.fi</t>
  </si>
  <si>
    <t>STON</t>
  </si>
  <si>
    <t>1,65</t>
  </si>
  <si>
    <t>An AMM DEX for an emerging L-1 Layer</t>
  </si>
  <si>
    <t>Clearpool</t>
  </si>
  <si>
    <t>CPOOL</t>
  </si>
  <si>
    <t>Institutional Decentralized Credit Marketplace</t>
  </si>
  <si>
    <t>Toncoin</t>
  </si>
  <si>
    <t>TON</t>
  </si>
  <si>
    <t>An emerging Layer-1 Ecosystem</t>
  </si>
  <si>
    <t>Merlin Chain</t>
  </si>
  <si>
    <t>MERL</t>
  </si>
  <si>
    <t>Making Bitcoin Fun Again - innovative BTC Layer-2 solution</t>
  </si>
  <si>
    <t>Holdstation</t>
  </si>
  <si>
    <t>HOLD</t>
  </si>
  <si>
    <t>Perpetual Trading Platform on zkSync Era</t>
  </si>
  <si>
    <t>Hivemapper</t>
  </si>
  <si>
    <t>HONEY</t>
  </si>
  <si>
    <t>Innovative Decentralized Physical Infrastructure (DePIN) Project</t>
  </si>
  <si>
    <t>AltLayer</t>
  </si>
  <si>
    <t>ALT</t>
  </si>
  <si>
    <t>Infrastructure Protocol for native and restaked rollups</t>
  </si>
  <si>
    <t>Pendle</t>
  </si>
  <si>
    <t>PENDLE</t>
  </si>
  <si>
    <t>A rising star in tokenization and trading of crypto yields</t>
  </si>
  <si>
    <t>Manta Network</t>
  </si>
  <si>
    <t>MANTA</t>
  </si>
  <si>
    <t>The third biggest scaling solution for Ethereum</t>
  </si>
  <si>
    <t>SKY (ex-MAKER)</t>
  </si>
  <si>
    <t>SKY</t>
  </si>
  <si>
    <t>A well-established DeFi protocol on Ethereum and the issuer of the biggest decentralized stablecoin</t>
  </si>
  <si>
    <t>zkSwap Finance</t>
  </si>
  <si>
    <t>ZF</t>
  </si>
  <si>
    <t>The first Swap2Earn DeFi platform on zkSync Era ecosystem</t>
  </si>
  <si>
    <t>Celestia</t>
  </si>
  <si>
    <t>TIA</t>
  </si>
  <si>
    <t>An innovative Modular Data Availability Network</t>
  </si>
  <si>
    <t>Immutable X</t>
  </si>
  <si>
    <t>IMX</t>
  </si>
  <si>
    <t>The Future of Gaming</t>
  </si>
  <si>
    <t>AlexGo</t>
  </si>
  <si>
    <t>ALEX</t>
  </si>
  <si>
    <t>Bitcoin's DeFi Solution</t>
  </si>
  <si>
    <t>Centrifuge</t>
  </si>
  <si>
    <t>CFG</t>
  </si>
  <si>
    <t>Decentralized Infrastructure for SME lending</t>
  </si>
  <si>
    <t>Save (ex-Solend)</t>
  </si>
  <si>
    <t>SLND</t>
  </si>
  <si>
    <t>Autonomous lending and borrowing protocol on Solana</t>
  </si>
  <si>
    <t>Maple Finance</t>
  </si>
  <si>
    <t>MPL</t>
  </si>
  <si>
    <t>Institutional Lending &amp; Borrowing Protocol</t>
  </si>
  <si>
    <t>Aura Finance</t>
  </si>
  <si>
    <t>AURA</t>
  </si>
  <si>
    <t>Balancer's Liquidity Management Protocol</t>
  </si>
  <si>
    <t>Yearn Finance</t>
  </si>
  <si>
    <t>YFI</t>
  </si>
  <si>
    <t>An innovative asset management solution for digital assets</t>
  </si>
  <si>
    <t>Lyra</t>
  </si>
  <si>
    <t>LYRA</t>
  </si>
  <si>
    <t>An innovative Crypto Options Trading Protocol on Optimism and Arbitrum</t>
  </si>
  <si>
    <t>Chainlink</t>
  </si>
  <si>
    <t>LINK</t>
  </si>
  <si>
    <t>Connecting Blockchain World with the Real World</t>
  </si>
  <si>
    <t>Gamma Strategies</t>
  </si>
  <si>
    <t>GAMMA</t>
  </si>
  <si>
    <t>Active Liquidity Management Solution with Market Making Strategies</t>
  </si>
  <si>
    <t>Loopring</t>
  </si>
  <si>
    <t>LRC</t>
  </si>
  <si>
    <t>An innovative zk-Rollup Layer-2 Protocol</t>
  </si>
  <si>
    <t>Jones DAO</t>
  </si>
  <si>
    <t>JONES</t>
  </si>
  <si>
    <t>An innovative Yield and Liquidity Protocol on Arbitrum</t>
  </si>
  <si>
    <t>Rocket Pool</t>
  </si>
  <si>
    <t>RPL</t>
  </si>
  <si>
    <t>Well-established non-custodial Liquid Staking Provider on Ethereum</t>
  </si>
  <si>
    <t>StakeWise</t>
  </si>
  <si>
    <t>SWISE</t>
  </si>
  <si>
    <t>Emerging Liquid Staking Provider on Ethereum</t>
  </si>
  <si>
    <t xml:space="preserve">Arbitrum </t>
  </si>
  <si>
    <t>ARB</t>
  </si>
  <si>
    <t>The Biggest Layer-2 Scaling Solution for Ethereum</t>
  </si>
  <si>
    <t>Kava</t>
  </si>
  <si>
    <t>KAVA</t>
  </si>
  <si>
    <t>Cross-Chain DeFi Lending Platform on Cosmos</t>
  </si>
  <si>
    <t>Stacks</t>
  </si>
  <si>
    <t>STX</t>
  </si>
  <si>
    <t>Credible and Innovative Scaling Solution for Bitcoin</t>
  </si>
  <si>
    <t>Hegic</t>
  </si>
  <si>
    <t>HEGIC</t>
  </si>
  <si>
    <t>AMM Options Trading Protocol on Arbitrum</t>
  </si>
  <si>
    <t>Convex</t>
  </si>
  <si>
    <t>CVX</t>
  </si>
  <si>
    <t>Rewarding Yield Optimizer built on two well-known Stablecoin Platforms</t>
  </si>
  <si>
    <t>GNS</t>
  </si>
  <si>
    <t>Perpetual Trading Platform on Polygon and Arbitrum</t>
  </si>
  <si>
    <t>GMX</t>
  </si>
  <si>
    <t>Decentralized Derivatives Exchange on Arbitrum</t>
  </si>
  <si>
    <t>Liquity</t>
  </si>
  <si>
    <t>LQTY</t>
  </si>
  <si>
    <t>Promising Decentralized Lending &amp; Borrowing Protocol</t>
  </si>
  <si>
    <t>Optimism</t>
  </si>
  <si>
    <t>OP</t>
  </si>
  <si>
    <t>An Optimistic Roll-up as Ethereum's Layer-2 Solution</t>
  </si>
  <si>
    <t>Synthetix</t>
  </si>
  <si>
    <t>SNX</t>
  </si>
  <si>
    <t>The Derivatives Liquidity Protocol</t>
  </si>
  <si>
    <t>Lido Finance</t>
  </si>
  <si>
    <t>LDO</t>
  </si>
  <si>
    <t>The Most Prominent Liquid Staking Service Provider</t>
  </si>
  <si>
    <t>TOTAL INVESTED</t>
  </si>
  <si>
    <t>TOTAL PORTFOLIO VALUE</t>
  </si>
  <si>
    <t>TOTAL PORTFOLIO PROFIT/LOSS</t>
  </si>
  <si>
    <t>TOTAL PORTFOLIO PERFORMANCE (%)</t>
  </si>
  <si>
    <t>Source: altFINS (Last update: August 26th, 2025)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</si>
</sst>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#,##0.000"/>
    <numFmt numFmtId="165" formatCode="&quot;$&quot;#,##0.00"/>
    <numFmt numFmtId="166" formatCode="d/m/yyyy"/>
    <numFmt numFmtId="167" formatCode="#,##0.00%;[Red]\-#,##0.00%"/>
    <numFmt numFmtId="168" formatCode="&quot;$&quot;#,##0.0000"/>
    <numFmt numFmtId="169" formatCode="&quot;$&quot;#,##0"/>
    <numFmt numFmtId="170" formatCode="[$$-2009]#,##0"/>
  </numFmts>
  <fonts count="9">
    <font>
      <sz val="12.0"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b/>
      <i/>
      <sz val="12.0"/>
      <color theme="1"/>
      <name val="Calibri"/>
    </font>
    <font>
      <sz val="12.0"/>
      <color rgb="FFAEABAB"/>
      <name val="Calibri"/>
    </font>
    <font>
      <sz val="12.0"/>
      <color rgb="FF3A3838"/>
      <name val="Calibri"/>
    </font>
    <font>
      <i/>
      <sz val="12.0"/>
      <color rgb="FF3A3838"/>
      <name val="Calibri"/>
    </font>
    <font>
      <b/>
      <sz val="12.0"/>
      <color rgb="FF00B050"/>
      <name val="Calibri"/>
    </font>
    <font>
      <i/>
      <sz val="9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DEEAF6"/>
        <bgColor rgb="FFDEEAF6"/>
      </patternFill>
    </fill>
    <fill>
      <patternFill patternType="solid">
        <fgColor rgb="FF1DB99B"/>
        <bgColor rgb="FF1DB99B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1EB99B"/>
        <bgColor rgb="FF1EB99B"/>
      </patternFill>
    </fill>
    <fill>
      <patternFill patternType="solid">
        <fgColor rgb="FFFFC000"/>
        <bgColor rgb="FFFFC000"/>
      </patternFill>
    </fill>
    <fill>
      <patternFill patternType="solid">
        <fgColor theme="7"/>
        <bgColor theme="7"/>
      </patternFill>
    </fill>
  </fills>
  <borders count="16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ill="1" applyFont="1">
      <alignment horizontal="left" shrinkToFit="0" vertical="center" wrapText="1"/>
    </xf>
    <xf borderId="1" fillId="4" fontId="2" numFmtId="0" xfId="0" applyAlignment="1" applyBorder="1" applyFont="1">
      <alignment horizontal="center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2" fillId="4" fontId="2" numFmtId="0" xfId="0" applyAlignment="1" applyBorder="1" applyFont="1">
      <alignment horizontal="center" vertical="center"/>
    </xf>
    <xf borderId="0" fillId="0" fontId="1" numFmtId="0" xfId="0" applyFont="1"/>
    <xf borderId="0" fillId="0" fontId="4" numFmtId="0" xfId="0" applyAlignment="1" applyFont="1">
      <alignment horizontal="center" vertical="center"/>
    </xf>
    <xf borderId="3" fillId="5" fontId="5" numFmtId="3" xfId="0" applyAlignment="1" applyBorder="1" applyFill="1" applyFont="1" applyNumberFormat="1">
      <alignment horizontal="left"/>
    </xf>
    <xf borderId="3" fillId="5" fontId="5" numFmtId="164" xfId="0" applyAlignment="1" applyBorder="1" applyFont="1" applyNumberFormat="1">
      <alignment horizontal="left"/>
    </xf>
    <xf borderId="3" fillId="5" fontId="5" numFmtId="164" xfId="0" applyAlignment="1" applyBorder="1" applyFont="1" applyNumberFormat="1">
      <alignment horizontal="center"/>
    </xf>
    <xf borderId="3" fillId="5" fontId="5" numFmtId="165" xfId="0" applyAlignment="1" applyBorder="1" applyFont="1" applyNumberFormat="1">
      <alignment horizontal="center"/>
    </xf>
    <xf borderId="4" fillId="6" fontId="5" numFmtId="165" xfId="0" applyAlignment="1" applyBorder="1" applyFill="1" applyFont="1" applyNumberFormat="1">
      <alignment horizontal="center"/>
    </xf>
    <xf borderId="3" fillId="5" fontId="5" numFmtId="166" xfId="0" applyAlignment="1" applyBorder="1" applyFont="1" applyNumberFormat="1">
      <alignment horizontal="center"/>
    </xf>
    <xf borderId="4" fillId="7" fontId="5" numFmtId="167" xfId="0" applyAlignment="1" applyBorder="1" applyFill="1" applyFont="1" applyNumberFormat="1">
      <alignment horizontal="center"/>
    </xf>
    <xf borderId="3" fillId="8" fontId="5" numFmtId="166" xfId="0" applyAlignment="1" applyBorder="1" applyFill="1" applyFont="1" applyNumberFormat="1">
      <alignment horizontal="center"/>
    </xf>
    <xf borderId="4" fillId="5" fontId="5" numFmtId="165" xfId="0" applyAlignment="1" applyBorder="1" applyFont="1" applyNumberFormat="1">
      <alignment horizontal="center"/>
    </xf>
    <xf borderId="0" fillId="0" fontId="1" numFmtId="10" xfId="0" applyFont="1" applyNumberFormat="1"/>
    <xf borderId="3" fillId="5" fontId="5" numFmtId="168" xfId="0" applyAlignment="1" applyBorder="1" applyFont="1" applyNumberFormat="1">
      <alignment horizontal="center"/>
    </xf>
    <xf borderId="4" fillId="6" fontId="5" numFmtId="168" xfId="0" applyAlignment="1" applyBorder="1" applyFont="1" applyNumberFormat="1">
      <alignment horizontal="center"/>
    </xf>
    <xf borderId="4" fillId="9" fontId="5" numFmtId="165" xfId="0" applyAlignment="1" applyBorder="1" applyFill="1" applyFont="1" applyNumberFormat="1">
      <alignment horizontal="center"/>
    </xf>
    <xf borderId="3" fillId="9" fontId="5" numFmtId="166" xfId="0" applyAlignment="1" applyBorder="1" applyFont="1" applyNumberFormat="1">
      <alignment horizontal="center"/>
    </xf>
    <xf borderId="4" fillId="10" fontId="5" numFmtId="165" xfId="0" applyAlignment="1" applyBorder="1" applyFill="1" applyFont="1" applyNumberFormat="1">
      <alignment horizontal="center"/>
    </xf>
    <xf borderId="3" fillId="9" fontId="5" numFmtId="0" xfId="0" applyAlignment="1" applyBorder="1" applyFont="1">
      <alignment horizontal="center"/>
    </xf>
    <xf borderId="3" fillId="5" fontId="5" numFmtId="165" xfId="0" applyAlignment="1" applyBorder="1" applyFont="1" applyNumberFormat="1">
      <alignment horizontal="center" readingOrder="0"/>
    </xf>
    <xf borderId="3" fillId="5" fontId="5" numFmtId="166" xfId="0" applyAlignment="1" applyBorder="1" applyFont="1" applyNumberFormat="1">
      <alignment horizontal="center" readingOrder="0"/>
    </xf>
    <xf borderId="4" fillId="9" fontId="5" numFmtId="165" xfId="0" applyAlignment="1" applyBorder="1" applyFont="1" applyNumberFormat="1">
      <alignment horizontal="center" readingOrder="0"/>
    </xf>
    <xf borderId="4" fillId="7" fontId="5" numFmtId="0" xfId="0" applyAlignment="1" applyBorder="1" applyFont="1">
      <alignment horizontal="center" readingOrder="0"/>
    </xf>
    <xf borderId="3" fillId="9" fontId="5" numFmtId="166" xfId="0" applyAlignment="1" applyBorder="1" applyFont="1" applyNumberFormat="1">
      <alignment horizontal="center" readingOrder="0"/>
    </xf>
    <xf borderId="3" fillId="10" fontId="5" numFmtId="166" xfId="0" applyAlignment="1" applyBorder="1" applyFont="1" applyNumberFormat="1">
      <alignment horizontal="center"/>
    </xf>
    <xf borderId="5" fillId="6" fontId="5" numFmtId="165" xfId="0" applyAlignment="1" applyBorder="1" applyFont="1" applyNumberFormat="1">
      <alignment horizontal="center"/>
    </xf>
    <xf borderId="6" fillId="2" fontId="5" numFmtId="164" xfId="0" applyAlignment="1" applyBorder="1" applyFont="1" applyNumberFormat="1">
      <alignment horizontal="left"/>
    </xf>
    <xf borderId="6" fillId="2" fontId="1" numFmtId="4" xfId="0" applyAlignment="1" applyBorder="1" applyFont="1" applyNumberFormat="1">
      <alignment horizontal="center"/>
    </xf>
    <xf borderId="7" fillId="2" fontId="1" numFmtId="4" xfId="0" applyAlignment="1" applyBorder="1" applyFont="1" applyNumberFormat="1">
      <alignment horizontal="center"/>
    </xf>
    <xf borderId="8" fillId="2" fontId="1" numFmtId="4" xfId="0" applyAlignment="1" applyBorder="1" applyFont="1" applyNumberFormat="1">
      <alignment horizontal="center"/>
    </xf>
    <xf borderId="9" fillId="8" fontId="5" numFmtId="164" xfId="0" applyAlignment="1" applyBorder="1" applyFont="1" applyNumberFormat="1">
      <alignment horizontal="left"/>
    </xf>
    <xf borderId="10" fillId="8" fontId="5" numFmtId="164" xfId="0" applyAlignment="1" applyBorder="1" applyFont="1" applyNumberFormat="1">
      <alignment horizontal="left"/>
    </xf>
    <xf borderId="11" fillId="8" fontId="6" numFmtId="167" xfId="0" applyAlignment="1" applyBorder="1" applyFont="1" applyNumberFormat="1">
      <alignment horizontal="center"/>
    </xf>
    <xf borderId="10" fillId="8" fontId="6" numFmtId="167" xfId="0" applyAlignment="1" applyBorder="1" applyFont="1" applyNumberFormat="1">
      <alignment horizontal="center"/>
    </xf>
    <xf borderId="10" fillId="8" fontId="5" numFmtId="165" xfId="0" applyAlignment="1" applyBorder="1" applyFont="1" applyNumberFormat="1">
      <alignment horizontal="center"/>
    </xf>
    <xf borderId="11" fillId="8" fontId="5" numFmtId="165" xfId="0" applyAlignment="1" applyBorder="1" applyFont="1" applyNumberFormat="1">
      <alignment horizontal="center"/>
    </xf>
    <xf borderId="6" fillId="5" fontId="2" numFmtId="0" xfId="0" applyBorder="1" applyFont="1"/>
    <xf borderId="8" fillId="5" fontId="1" numFmtId="0" xfId="0" applyBorder="1" applyFont="1"/>
    <xf borderId="12" fillId="5" fontId="2" numFmtId="0" xfId="0" applyBorder="1" applyFont="1"/>
    <xf borderId="13" fillId="5" fontId="1" numFmtId="0" xfId="0" applyBorder="1" applyFont="1"/>
    <xf borderId="14" fillId="5" fontId="1" numFmtId="0" xfId="0" applyBorder="1" applyFont="1"/>
    <xf borderId="13" fillId="5" fontId="2" numFmtId="169" xfId="0" applyAlignment="1" applyBorder="1" applyFont="1" applyNumberFormat="1">
      <alignment horizontal="center"/>
    </xf>
    <xf borderId="6" fillId="2" fontId="2" numFmtId="0" xfId="0" applyBorder="1" applyFont="1"/>
    <xf borderId="8" fillId="2" fontId="1" numFmtId="0" xfId="0" applyBorder="1" applyFont="1"/>
    <xf borderId="1" fillId="8" fontId="2" numFmtId="0" xfId="0" applyBorder="1" applyFont="1"/>
    <xf borderId="2" fillId="8" fontId="1" numFmtId="0" xfId="0" applyBorder="1" applyFont="1"/>
    <xf borderId="15" fillId="8" fontId="1" numFmtId="0" xfId="0" applyBorder="1" applyFont="1"/>
    <xf borderId="2" fillId="8" fontId="2" numFmtId="169" xfId="0" applyAlignment="1" applyBorder="1" applyFont="1" applyNumberFormat="1">
      <alignment horizontal="center"/>
    </xf>
    <xf borderId="1" fillId="5" fontId="2" numFmtId="0" xfId="0" applyBorder="1" applyFont="1"/>
    <xf borderId="2" fillId="5" fontId="1" numFmtId="0" xfId="0" applyBorder="1" applyFont="1"/>
    <xf borderId="15" fillId="5" fontId="1" numFmtId="0" xfId="0" applyBorder="1" applyFont="1"/>
    <xf borderId="2" fillId="5" fontId="7" numFmtId="170" xfId="0" applyAlignment="1" applyBorder="1" applyFont="1" applyNumberFormat="1">
      <alignment horizontal="center"/>
    </xf>
    <xf borderId="0" fillId="0" fontId="1" numFmtId="4" xfId="0" applyFont="1" applyNumberFormat="1"/>
    <xf borderId="2" fillId="5" fontId="2" numFmtId="10" xfId="0" applyAlignment="1" applyBorder="1" applyFont="1" applyNumberFormat="1">
      <alignment horizontal="center"/>
    </xf>
    <xf borderId="10" fillId="5" fontId="8" numFmtId="0" xfId="0" applyBorder="1" applyFont="1"/>
    <xf borderId="10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1.22" defaultRowHeight="15.0"/>
  <cols>
    <col customWidth="1" min="1" max="1" width="3.11"/>
    <col customWidth="1" min="2" max="2" width="17.44"/>
    <col customWidth="1" min="3" max="3" width="10.78"/>
    <col customWidth="1" min="4" max="4" width="17.0"/>
    <col customWidth="1" min="5" max="6" width="15.44"/>
    <col customWidth="1" min="7" max="7" width="85.11"/>
    <col customWidth="1" min="8" max="8" width="11.22"/>
    <col customWidth="1" min="9" max="9" width="12.44"/>
    <col customWidth="1" min="10" max="11" width="17.11"/>
    <col customWidth="1" min="12" max="12" width="13.44"/>
    <col customWidth="1" min="13" max="13" width="14.78"/>
    <col customWidth="1" min="14" max="15" width="10.44"/>
  </cols>
  <sheetData>
    <row r="1" ht="45.0" customHeight="1">
      <c r="A1" s="1"/>
      <c r="B1" s="1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4" t="s">
        <v>5</v>
      </c>
      <c r="H1" s="5" t="s">
        <v>6</v>
      </c>
      <c r="I1" s="5" t="s">
        <v>7</v>
      </c>
      <c r="J1" s="6" t="s">
        <v>8</v>
      </c>
      <c r="K1" s="7" t="s">
        <v>9</v>
      </c>
      <c r="L1" s="8" t="s">
        <v>10</v>
      </c>
      <c r="M1" s="9" t="s">
        <v>11</v>
      </c>
      <c r="N1" s="10"/>
      <c r="O1" s="11">
        <f>1000</f>
        <v>1000</v>
      </c>
    </row>
    <row r="2" ht="15.75" customHeight="1">
      <c r="A2" s="12">
        <v>1.0</v>
      </c>
      <c r="B2" s="13" t="s">
        <v>12</v>
      </c>
      <c r="C2" s="14" t="s">
        <v>13</v>
      </c>
      <c r="D2" s="15">
        <v>1.02</v>
      </c>
      <c r="E2" s="16">
        <v>0.9</v>
      </c>
      <c r="F2" s="15">
        <v>2.0</v>
      </c>
      <c r="G2" s="13" t="s">
        <v>14</v>
      </c>
      <c r="H2" s="17">
        <v>45880.0</v>
      </c>
      <c r="I2" s="17" t="s">
        <v>15</v>
      </c>
      <c r="J2" s="18">
        <f t="shared" ref="J2:K2" si="1">(E2-D2)/D2</f>
        <v>-0.1176470588</v>
      </c>
      <c r="K2" s="18">
        <f t="shared" si="1"/>
        <v>1.222222222</v>
      </c>
      <c r="L2" s="19" t="s">
        <v>16</v>
      </c>
      <c r="M2" s="20">
        <f t="shared" ref="M2:M63" si="3">$O$1*(1+J2)</f>
        <v>882.3529412</v>
      </c>
      <c r="N2" s="10"/>
      <c r="O2" s="21"/>
    </row>
    <row r="3" ht="15.75" customHeight="1">
      <c r="A3" s="12">
        <v>2.0</v>
      </c>
      <c r="B3" s="13" t="s">
        <v>17</v>
      </c>
      <c r="C3" s="14" t="s">
        <v>18</v>
      </c>
      <c r="D3" s="15">
        <v>123.07</v>
      </c>
      <c r="E3" s="16">
        <v>102.93</v>
      </c>
      <c r="F3" s="15">
        <v>274.0</v>
      </c>
      <c r="G3" s="13" t="s">
        <v>14</v>
      </c>
      <c r="H3" s="17">
        <v>45870.0</v>
      </c>
      <c r="I3" s="17" t="s">
        <v>15</v>
      </c>
      <c r="J3" s="18">
        <f t="shared" ref="J3:K3" si="2">(E3-D3)/D3</f>
        <v>-0.1636467051</v>
      </c>
      <c r="K3" s="18">
        <f t="shared" si="2"/>
        <v>1.662003303</v>
      </c>
      <c r="L3" s="19" t="s">
        <v>16</v>
      </c>
      <c r="M3" s="20">
        <f t="shared" si="3"/>
        <v>836.3532949</v>
      </c>
      <c r="N3" s="10"/>
      <c r="O3" s="21"/>
    </row>
    <row r="4" ht="15.75" customHeight="1">
      <c r="A4" s="12">
        <v>3.0</v>
      </c>
      <c r="B4" s="13" t="s">
        <v>19</v>
      </c>
      <c r="C4" s="14" t="s">
        <v>20</v>
      </c>
      <c r="D4" s="22">
        <v>0.002501</v>
      </c>
      <c r="E4" s="23">
        <v>0.0028</v>
      </c>
      <c r="F4" s="22">
        <v>0.005</v>
      </c>
      <c r="G4" s="13" t="s">
        <v>21</v>
      </c>
      <c r="H4" s="17">
        <v>45868.0</v>
      </c>
      <c r="I4" s="17" t="s">
        <v>15</v>
      </c>
      <c r="J4" s="18">
        <f t="shared" ref="J4:K4" si="4">(E4-D4)/D4</f>
        <v>0.1195521791</v>
      </c>
      <c r="K4" s="18">
        <f t="shared" si="4"/>
        <v>0.7857142857</v>
      </c>
      <c r="L4" s="19" t="s">
        <v>16</v>
      </c>
      <c r="M4" s="20">
        <f t="shared" si="3"/>
        <v>1119.552179</v>
      </c>
      <c r="N4" s="10"/>
      <c r="O4" s="21"/>
    </row>
    <row r="5" ht="15.75" customHeight="1">
      <c r="A5" s="12">
        <v>4.0</v>
      </c>
      <c r="B5" s="13" t="s">
        <v>22</v>
      </c>
      <c r="C5" s="14" t="s">
        <v>23</v>
      </c>
      <c r="D5" s="15">
        <v>4.09</v>
      </c>
      <c r="E5" s="16">
        <v>3.4</v>
      </c>
      <c r="F5" s="15">
        <v>6.18</v>
      </c>
      <c r="G5" s="13" t="s">
        <v>24</v>
      </c>
      <c r="H5" s="17">
        <v>45061.0</v>
      </c>
      <c r="I5" s="17">
        <v>45856.0</v>
      </c>
      <c r="J5" s="18">
        <f t="shared" ref="J5:K5" si="5">(E5-D5)/D5</f>
        <v>-0.1687041565</v>
      </c>
      <c r="K5" s="18">
        <f t="shared" si="5"/>
        <v>0.8176470588</v>
      </c>
      <c r="L5" s="19" t="s">
        <v>16</v>
      </c>
      <c r="M5" s="20">
        <f t="shared" si="3"/>
        <v>831.2958435</v>
      </c>
      <c r="N5" s="10"/>
      <c r="O5" s="21"/>
    </row>
    <row r="6" ht="15.75" customHeight="1">
      <c r="A6" s="12">
        <v>5.0</v>
      </c>
      <c r="B6" s="13" t="s">
        <v>25</v>
      </c>
      <c r="C6" s="14" t="s">
        <v>26</v>
      </c>
      <c r="D6" s="15">
        <v>0.05</v>
      </c>
      <c r="E6" s="16">
        <v>0.05</v>
      </c>
      <c r="F6" s="15">
        <v>0.18</v>
      </c>
      <c r="G6" s="13" t="s">
        <v>27</v>
      </c>
      <c r="H6" s="17">
        <v>45853.0</v>
      </c>
      <c r="I6" s="17" t="s">
        <v>15</v>
      </c>
      <c r="J6" s="18">
        <f t="shared" ref="J6:K6" si="6">(E6-D6)/D6</f>
        <v>0</v>
      </c>
      <c r="K6" s="18">
        <f t="shared" si="6"/>
        <v>2.6</v>
      </c>
      <c r="L6" s="19" t="s">
        <v>16</v>
      </c>
      <c r="M6" s="20">
        <f t="shared" si="3"/>
        <v>1000</v>
      </c>
      <c r="N6" s="10"/>
      <c r="O6" s="21"/>
    </row>
    <row r="7" ht="15.75" customHeight="1">
      <c r="A7" s="12">
        <v>6.0</v>
      </c>
      <c r="B7" s="13" t="s">
        <v>28</v>
      </c>
      <c r="C7" s="14" t="s">
        <v>29</v>
      </c>
      <c r="D7" s="15">
        <v>57.17</v>
      </c>
      <c r="E7" s="16">
        <v>57.16</v>
      </c>
      <c r="F7" s="15">
        <v>167.0</v>
      </c>
      <c r="G7" s="13" t="s">
        <v>30</v>
      </c>
      <c r="H7" s="17">
        <v>45841.0</v>
      </c>
      <c r="I7" s="17" t="s">
        <v>15</v>
      </c>
      <c r="J7" s="18">
        <f t="shared" ref="J7:K7" si="7">(E7-D7)/D7</f>
        <v>-0.0001749169145</v>
      </c>
      <c r="K7" s="18">
        <f t="shared" si="7"/>
        <v>1.921623513</v>
      </c>
      <c r="L7" s="19" t="s">
        <v>16</v>
      </c>
      <c r="M7" s="20">
        <f t="shared" si="3"/>
        <v>999.8250831</v>
      </c>
      <c r="N7" s="10"/>
      <c r="O7" s="21"/>
    </row>
    <row r="8" ht="15.75" customHeight="1">
      <c r="A8" s="12">
        <v>7.0</v>
      </c>
      <c r="B8" s="13" t="s">
        <v>31</v>
      </c>
      <c r="C8" s="14" t="s">
        <v>32</v>
      </c>
      <c r="D8" s="15">
        <v>35.0</v>
      </c>
      <c r="E8" s="16">
        <v>45.42</v>
      </c>
      <c r="F8" s="15">
        <v>80.0</v>
      </c>
      <c r="G8" s="13" t="s">
        <v>33</v>
      </c>
      <c r="H8" s="17">
        <v>45827.0</v>
      </c>
      <c r="I8" s="17" t="s">
        <v>15</v>
      </c>
      <c r="J8" s="18">
        <f t="shared" ref="J8:K8" si="8">(E8-D8)/D8</f>
        <v>0.2977142857</v>
      </c>
      <c r="K8" s="18">
        <f t="shared" si="8"/>
        <v>0.7613386173</v>
      </c>
      <c r="L8" s="19" t="s">
        <v>16</v>
      </c>
      <c r="M8" s="20">
        <f t="shared" si="3"/>
        <v>1297.714286</v>
      </c>
      <c r="N8" s="10"/>
      <c r="O8" s="21"/>
    </row>
    <row r="9" ht="15.75" customHeight="1">
      <c r="A9" s="12">
        <v>8.0</v>
      </c>
      <c r="B9" s="13" t="s">
        <v>34</v>
      </c>
      <c r="C9" s="14" t="s">
        <v>35</v>
      </c>
      <c r="D9" s="15">
        <v>2.38</v>
      </c>
      <c r="E9" s="24">
        <v>4.0</v>
      </c>
      <c r="F9" s="15">
        <v>3.83</v>
      </c>
      <c r="G9" s="13" t="s">
        <v>36</v>
      </c>
      <c r="H9" s="17">
        <v>45832.0</v>
      </c>
      <c r="I9" s="17" t="s">
        <v>15</v>
      </c>
      <c r="J9" s="18">
        <f t="shared" ref="J9:J63" si="9">(E9-D9)/D9</f>
        <v>0.6806722689</v>
      </c>
      <c r="K9" s="18" t="s">
        <v>15</v>
      </c>
      <c r="L9" s="25">
        <v>45859.0</v>
      </c>
      <c r="M9" s="20">
        <f t="shared" si="3"/>
        <v>1680.672269</v>
      </c>
      <c r="N9" s="10"/>
      <c r="O9" s="21"/>
    </row>
    <row r="10" ht="15.75" customHeight="1">
      <c r="A10" s="12">
        <v>9.0</v>
      </c>
      <c r="B10" s="13" t="s">
        <v>37</v>
      </c>
      <c r="C10" s="14" t="s">
        <v>38</v>
      </c>
      <c r="D10" s="15">
        <v>0.1769</v>
      </c>
      <c r="E10" s="16">
        <v>0.29</v>
      </c>
      <c r="F10" s="15">
        <v>0.75</v>
      </c>
      <c r="G10" s="13" t="s">
        <v>39</v>
      </c>
      <c r="H10" s="17">
        <v>45824.0</v>
      </c>
      <c r="I10" s="17" t="s">
        <v>15</v>
      </c>
      <c r="J10" s="18">
        <f t="shared" si="9"/>
        <v>0.6393442623</v>
      </c>
      <c r="K10" s="18">
        <f>(F10-E10)/E10</f>
        <v>1.586206897</v>
      </c>
      <c r="L10" s="19" t="s">
        <v>16</v>
      </c>
      <c r="M10" s="20">
        <f t="shared" si="3"/>
        <v>1639.344262</v>
      </c>
      <c r="N10" s="10"/>
      <c r="O10" s="21"/>
    </row>
    <row r="11" ht="15.75" customHeight="1">
      <c r="A11" s="12">
        <v>10.0</v>
      </c>
      <c r="B11" s="13" t="s">
        <v>40</v>
      </c>
      <c r="C11" s="14" t="s">
        <v>41</v>
      </c>
      <c r="D11" s="15">
        <v>0.06</v>
      </c>
      <c r="E11" s="26">
        <v>0.16</v>
      </c>
      <c r="F11" s="15">
        <v>0.15</v>
      </c>
      <c r="G11" s="13" t="s">
        <v>42</v>
      </c>
      <c r="H11" s="17">
        <v>45817.0</v>
      </c>
      <c r="I11" s="17" t="s">
        <v>15</v>
      </c>
      <c r="J11" s="18">
        <f t="shared" si="9"/>
        <v>1.666666667</v>
      </c>
      <c r="K11" s="18" t="s">
        <v>15</v>
      </c>
      <c r="L11" s="25">
        <v>45889.0</v>
      </c>
      <c r="M11" s="20">
        <f t="shared" si="3"/>
        <v>2666.666667</v>
      </c>
      <c r="N11" s="10"/>
      <c r="O11" s="21"/>
    </row>
    <row r="12" ht="15.75" customHeight="1">
      <c r="A12" s="12">
        <v>11.0</v>
      </c>
      <c r="B12" s="13" t="s">
        <v>43</v>
      </c>
      <c r="C12" s="14" t="s">
        <v>44</v>
      </c>
      <c r="D12" s="15">
        <v>0.0168</v>
      </c>
      <c r="E12" s="16">
        <v>0.02</v>
      </c>
      <c r="F12" s="15">
        <v>0.0336</v>
      </c>
      <c r="G12" s="13" t="s">
        <v>45</v>
      </c>
      <c r="H12" s="17">
        <v>45777.0</v>
      </c>
      <c r="I12" s="17" t="s">
        <v>15</v>
      </c>
      <c r="J12" s="18">
        <f t="shared" si="9"/>
        <v>0.1904761905</v>
      </c>
      <c r="K12" s="18">
        <f t="shared" ref="K12:K14" si="10">(F12-E12)/E12</f>
        <v>0.68</v>
      </c>
      <c r="L12" s="19" t="s">
        <v>16</v>
      </c>
      <c r="M12" s="20">
        <f t="shared" si="3"/>
        <v>1190.47619</v>
      </c>
      <c r="N12" s="10"/>
      <c r="O12" s="21"/>
    </row>
    <row r="13" ht="15.75" customHeight="1">
      <c r="A13" s="12">
        <v>12.0</v>
      </c>
      <c r="B13" s="13" t="s">
        <v>46</v>
      </c>
      <c r="C13" s="14" t="s">
        <v>47</v>
      </c>
      <c r="D13" s="15">
        <v>0.38</v>
      </c>
      <c r="E13" s="16">
        <v>0.39</v>
      </c>
      <c r="F13" s="15">
        <v>0.76</v>
      </c>
      <c r="G13" s="13" t="s">
        <v>48</v>
      </c>
      <c r="H13" s="17">
        <v>45763.0</v>
      </c>
      <c r="I13" s="17" t="s">
        <v>15</v>
      </c>
      <c r="J13" s="18">
        <f t="shared" si="9"/>
        <v>0.02631578947</v>
      </c>
      <c r="K13" s="18">
        <f t="shared" si="10"/>
        <v>0.9487179487</v>
      </c>
      <c r="L13" s="19" t="s">
        <v>16</v>
      </c>
      <c r="M13" s="20">
        <f t="shared" si="3"/>
        <v>1026.315789</v>
      </c>
      <c r="N13" s="10"/>
      <c r="O13" s="21"/>
    </row>
    <row r="14" ht="15.75" customHeight="1">
      <c r="A14" s="12">
        <v>13.0</v>
      </c>
      <c r="B14" s="13" t="s">
        <v>49</v>
      </c>
      <c r="C14" s="14" t="s">
        <v>50</v>
      </c>
      <c r="D14" s="15">
        <v>4.4</v>
      </c>
      <c r="E14" s="16">
        <v>5.6</v>
      </c>
      <c r="F14" s="15">
        <v>7.6</v>
      </c>
      <c r="G14" s="13" t="s">
        <v>51</v>
      </c>
      <c r="H14" s="17">
        <v>45750.0</v>
      </c>
      <c r="I14" s="17" t="s">
        <v>15</v>
      </c>
      <c r="J14" s="18">
        <f t="shared" si="9"/>
        <v>0.2727272727</v>
      </c>
      <c r="K14" s="18">
        <f t="shared" si="10"/>
        <v>0.3571428571</v>
      </c>
      <c r="L14" s="19" t="s">
        <v>16</v>
      </c>
      <c r="M14" s="20">
        <f t="shared" si="3"/>
        <v>1272.727273</v>
      </c>
      <c r="N14" s="10"/>
      <c r="O14" s="21"/>
    </row>
    <row r="15" ht="15.75" customHeight="1">
      <c r="A15" s="12">
        <v>14.0</v>
      </c>
      <c r="B15" s="13" t="s">
        <v>31</v>
      </c>
      <c r="C15" s="14" t="s">
        <v>32</v>
      </c>
      <c r="D15" s="15">
        <v>15.5</v>
      </c>
      <c r="E15" s="24">
        <v>35.0</v>
      </c>
      <c r="F15" s="15">
        <v>30.0</v>
      </c>
      <c r="G15" s="13" t="s">
        <v>33</v>
      </c>
      <c r="H15" s="17">
        <v>45740.0</v>
      </c>
      <c r="I15" s="17" t="s">
        <v>15</v>
      </c>
      <c r="J15" s="18">
        <f t="shared" si="9"/>
        <v>1.258064516</v>
      </c>
      <c r="K15" s="18" t="s">
        <v>15</v>
      </c>
      <c r="L15" s="27" t="s">
        <v>52</v>
      </c>
      <c r="M15" s="20">
        <f t="shared" si="3"/>
        <v>2258.064516</v>
      </c>
      <c r="N15" s="10"/>
      <c r="O15" s="21"/>
    </row>
    <row r="16" ht="15.75" customHeight="1">
      <c r="A16" s="12">
        <v>15.0</v>
      </c>
      <c r="B16" s="13" t="s">
        <v>53</v>
      </c>
      <c r="C16" s="14" t="s">
        <v>54</v>
      </c>
      <c r="D16" s="15">
        <v>0.047</v>
      </c>
      <c r="E16" s="24">
        <v>0.08</v>
      </c>
      <c r="F16" s="15">
        <v>0.0791</v>
      </c>
      <c r="G16" s="13" t="s">
        <v>55</v>
      </c>
      <c r="H16" s="17">
        <v>45730.0</v>
      </c>
      <c r="I16" s="17" t="s">
        <v>15</v>
      </c>
      <c r="J16" s="18">
        <f t="shared" si="9"/>
        <v>0.7021276596</v>
      </c>
      <c r="K16" s="18" t="s">
        <v>15</v>
      </c>
      <c r="L16" s="25">
        <v>45789.0</v>
      </c>
      <c r="M16" s="20">
        <f t="shared" si="3"/>
        <v>1702.12766</v>
      </c>
      <c r="N16" s="10"/>
      <c r="O16" s="21"/>
    </row>
    <row r="17" ht="15.75" customHeight="1">
      <c r="A17" s="12">
        <v>16.0</v>
      </c>
      <c r="B17" s="13" t="s">
        <v>56</v>
      </c>
      <c r="C17" s="14" t="s">
        <v>57</v>
      </c>
      <c r="D17" s="15">
        <v>0.34</v>
      </c>
      <c r="E17" s="16">
        <v>0.15</v>
      </c>
      <c r="F17" s="15">
        <v>0.67</v>
      </c>
      <c r="G17" s="13" t="s">
        <v>58</v>
      </c>
      <c r="H17" s="17">
        <v>45722.0</v>
      </c>
      <c r="I17" s="17" t="s">
        <v>15</v>
      </c>
      <c r="J17" s="18">
        <f t="shared" si="9"/>
        <v>-0.5588235294</v>
      </c>
      <c r="K17" s="18">
        <f t="shared" ref="K17:K19" si="11">(F17-E17)/E17</f>
        <v>3.466666667</v>
      </c>
      <c r="L17" s="19" t="s">
        <v>16</v>
      </c>
      <c r="M17" s="20">
        <f t="shared" si="3"/>
        <v>441.1764706</v>
      </c>
      <c r="N17" s="10"/>
      <c r="O17" s="21"/>
    </row>
    <row r="18" ht="15.75" customHeight="1">
      <c r="A18" s="12">
        <v>17.0</v>
      </c>
      <c r="B18" s="13" t="s">
        <v>59</v>
      </c>
      <c r="C18" s="14" t="s">
        <v>60</v>
      </c>
      <c r="D18" s="15">
        <v>0.0128</v>
      </c>
      <c r="E18" s="16">
        <v>0.01</v>
      </c>
      <c r="F18" s="15">
        <v>0.0659</v>
      </c>
      <c r="G18" s="13" t="s">
        <v>55</v>
      </c>
      <c r="H18" s="17">
        <v>45694.0</v>
      </c>
      <c r="I18" s="17" t="s">
        <v>15</v>
      </c>
      <c r="J18" s="18">
        <f t="shared" si="9"/>
        <v>-0.21875</v>
      </c>
      <c r="K18" s="18">
        <f t="shared" si="11"/>
        <v>5.59</v>
      </c>
      <c r="L18" s="19" t="s">
        <v>16</v>
      </c>
      <c r="M18" s="20">
        <f t="shared" si="3"/>
        <v>781.25</v>
      </c>
      <c r="N18" s="10"/>
      <c r="O18" s="21"/>
    </row>
    <row r="19" ht="15.75" customHeight="1">
      <c r="A19" s="12">
        <v>18.0</v>
      </c>
      <c r="B19" s="13" t="s">
        <v>61</v>
      </c>
      <c r="C19" s="14" t="s">
        <v>62</v>
      </c>
      <c r="D19" s="15">
        <v>0.036</v>
      </c>
      <c r="E19" s="16">
        <v>0.01</v>
      </c>
      <c r="F19" s="15">
        <v>0.15</v>
      </c>
      <c r="G19" s="13" t="s">
        <v>63</v>
      </c>
      <c r="H19" s="17">
        <v>45687.0</v>
      </c>
      <c r="I19" s="17" t="s">
        <v>15</v>
      </c>
      <c r="J19" s="18">
        <f t="shared" si="9"/>
        <v>-0.7222222222</v>
      </c>
      <c r="K19" s="18">
        <f t="shared" si="11"/>
        <v>14</v>
      </c>
      <c r="L19" s="19" t="s">
        <v>16</v>
      </c>
      <c r="M19" s="20">
        <f t="shared" si="3"/>
        <v>277.7777778</v>
      </c>
      <c r="N19" s="10"/>
      <c r="O19" s="21"/>
    </row>
    <row r="20" ht="15.75" customHeight="1">
      <c r="A20" s="12">
        <v>19.0</v>
      </c>
      <c r="B20" s="13" t="s">
        <v>64</v>
      </c>
      <c r="C20" s="14" t="s">
        <v>65</v>
      </c>
      <c r="D20" s="15">
        <v>0.98</v>
      </c>
      <c r="E20" s="26">
        <v>0.5</v>
      </c>
      <c r="F20" s="15">
        <v>0.43</v>
      </c>
      <c r="G20" s="13" t="s">
        <v>66</v>
      </c>
      <c r="H20" s="17">
        <v>45649.0</v>
      </c>
      <c r="I20" s="17">
        <v>45846.0</v>
      </c>
      <c r="J20" s="18">
        <f t="shared" si="9"/>
        <v>-0.4897959184</v>
      </c>
      <c r="K20" s="18" t="s">
        <v>15</v>
      </c>
      <c r="L20" s="25">
        <v>45859.0</v>
      </c>
      <c r="M20" s="20">
        <f t="shared" si="3"/>
        <v>510.2040816</v>
      </c>
      <c r="N20" s="10"/>
      <c r="O20" s="21"/>
    </row>
    <row r="21" ht="15.75" customHeight="1">
      <c r="A21" s="12">
        <v>20.0</v>
      </c>
      <c r="B21" s="13" t="s">
        <v>67</v>
      </c>
      <c r="C21" s="14" t="s">
        <v>68</v>
      </c>
      <c r="D21" s="15">
        <v>12.31</v>
      </c>
      <c r="E21" s="16">
        <v>4.31</v>
      </c>
      <c r="F21" s="15">
        <v>46.13</v>
      </c>
      <c r="G21" s="13" t="s">
        <v>69</v>
      </c>
      <c r="H21" s="17">
        <v>45616.0</v>
      </c>
      <c r="I21" s="17" t="s">
        <v>15</v>
      </c>
      <c r="J21" s="18">
        <f t="shared" si="9"/>
        <v>-0.6498781478</v>
      </c>
      <c r="K21" s="18">
        <f t="shared" ref="K21:K23" si="12">(F21-E21)/E21</f>
        <v>9.703016241</v>
      </c>
      <c r="L21" s="19" t="s">
        <v>16</v>
      </c>
      <c r="M21" s="20">
        <f t="shared" si="3"/>
        <v>350.1218522</v>
      </c>
      <c r="N21" s="10"/>
      <c r="O21" s="21"/>
    </row>
    <row r="22" ht="15.75" customHeight="1">
      <c r="A22" s="12">
        <v>21.0</v>
      </c>
      <c r="B22" s="13" t="s">
        <v>70</v>
      </c>
      <c r="C22" s="14" t="s">
        <v>71</v>
      </c>
      <c r="D22" s="15">
        <v>0.72</v>
      </c>
      <c r="E22" s="16">
        <v>0.18</v>
      </c>
      <c r="F22" s="15">
        <v>0.86</v>
      </c>
      <c r="G22" s="13" t="s">
        <v>72</v>
      </c>
      <c r="H22" s="17">
        <v>45588.0</v>
      </c>
      <c r="I22" s="17">
        <v>45846.0</v>
      </c>
      <c r="J22" s="18">
        <f t="shared" si="9"/>
        <v>-0.75</v>
      </c>
      <c r="K22" s="18">
        <f t="shared" si="12"/>
        <v>3.777777778</v>
      </c>
      <c r="L22" s="19" t="s">
        <v>16</v>
      </c>
      <c r="M22" s="20">
        <f t="shared" si="3"/>
        <v>250</v>
      </c>
      <c r="N22" s="10"/>
      <c r="O22" s="21"/>
    </row>
    <row r="23" ht="15.75" customHeight="1">
      <c r="A23" s="12">
        <v>22.0</v>
      </c>
      <c r="B23" s="13" t="s">
        <v>73</v>
      </c>
      <c r="C23" s="14" t="s">
        <v>74</v>
      </c>
      <c r="D23" s="15">
        <v>0.5</v>
      </c>
      <c r="E23" s="16">
        <v>0.1</v>
      </c>
      <c r="F23" s="15">
        <v>0.56</v>
      </c>
      <c r="G23" s="13" t="s">
        <v>75</v>
      </c>
      <c r="H23" s="17">
        <v>45576.0</v>
      </c>
      <c r="I23" s="17">
        <v>45848.0</v>
      </c>
      <c r="J23" s="18">
        <f t="shared" si="9"/>
        <v>-0.8</v>
      </c>
      <c r="K23" s="18">
        <f t="shared" si="12"/>
        <v>4.6</v>
      </c>
      <c r="L23" s="19" t="s">
        <v>16</v>
      </c>
      <c r="M23" s="20">
        <f t="shared" si="3"/>
        <v>200</v>
      </c>
      <c r="N23" s="10"/>
      <c r="O23" s="21"/>
    </row>
    <row r="24" ht="15.75" customHeight="1">
      <c r="A24" s="12">
        <v>23.0</v>
      </c>
      <c r="B24" s="13" t="s">
        <v>76</v>
      </c>
      <c r="C24" s="14" t="s">
        <v>77</v>
      </c>
      <c r="D24" s="15">
        <v>0.69</v>
      </c>
      <c r="E24" s="24">
        <v>1.81</v>
      </c>
      <c r="F24" s="15">
        <v>1.81</v>
      </c>
      <c r="G24" s="13" t="s">
        <v>78</v>
      </c>
      <c r="H24" s="17">
        <v>45559.0</v>
      </c>
      <c r="I24" s="17" t="s">
        <v>15</v>
      </c>
      <c r="J24" s="18">
        <f t="shared" si="9"/>
        <v>1.623188406</v>
      </c>
      <c r="K24" s="18" t="s">
        <v>15</v>
      </c>
      <c r="L24" s="25">
        <v>45605.0</v>
      </c>
      <c r="M24" s="20">
        <f t="shared" si="3"/>
        <v>2623.188406</v>
      </c>
      <c r="N24" s="10"/>
      <c r="O24" s="21"/>
    </row>
    <row r="25" ht="15.75" customHeight="1">
      <c r="A25" s="12">
        <v>24.0</v>
      </c>
      <c r="B25" s="13" t="s">
        <v>79</v>
      </c>
      <c r="C25" s="14" t="s">
        <v>80</v>
      </c>
      <c r="D25" s="15">
        <v>0.2</v>
      </c>
      <c r="E25" s="24">
        <v>0.5</v>
      </c>
      <c r="F25" s="15">
        <v>0.4</v>
      </c>
      <c r="G25" s="13" t="s">
        <v>81</v>
      </c>
      <c r="H25" s="17">
        <v>45545.0</v>
      </c>
      <c r="I25" s="17" t="s">
        <v>15</v>
      </c>
      <c r="J25" s="18">
        <f t="shared" si="9"/>
        <v>1.5</v>
      </c>
      <c r="K25" s="18" t="s">
        <v>15</v>
      </c>
      <c r="L25" s="25">
        <v>45890.0</v>
      </c>
      <c r="M25" s="20">
        <f t="shared" si="3"/>
        <v>2500</v>
      </c>
      <c r="N25" s="10"/>
      <c r="O25" s="21"/>
    </row>
    <row r="26" ht="15.75" customHeight="1">
      <c r="A26" s="12">
        <v>25.0</v>
      </c>
      <c r="B26" s="13" t="s">
        <v>82</v>
      </c>
      <c r="C26" s="14" t="s">
        <v>83</v>
      </c>
      <c r="D26" s="15">
        <v>0.08344</v>
      </c>
      <c r="E26" s="24">
        <v>0.11</v>
      </c>
      <c r="F26" s="15">
        <v>0.1</v>
      </c>
      <c r="G26" s="13" t="s">
        <v>84</v>
      </c>
      <c r="H26" s="17">
        <v>45520.0</v>
      </c>
      <c r="I26" s="17" t="s">
        <v>15</v>
      </c>
      <c r="J26" s="18">
        <f t="shared" si="9"/>
        <v>0.3183125599</v>
      </c>
      <c r="K26" s="18" t="s">
        <v>15</v>
      </c>
      <c r="L26" s="25">
        <v>45549.0</v>
      </c>
      <c r="M26" s="20">
        <f t="shared" si="3"/>
        <v>1318.31256</v>
      </c>
      <c r="N26" s="10"/>
      <c r="O26" s="21"/>
    </row>
    <row r="27" ht="15.75" customHeight="1">
      <c r="A27" s="12">
        <v>26.0</v>
      </c>
      <c r="B27" s="13" t="s">
        <v>85</v>
      </c>
      <c r="C27" s="14" t="s">
        <v>86</v>
      </c>
      <c r="D27" s="15">
        <v>16.4</v>
      </c>
      <c r="E27" s="16">
        <v>0.79</v>
      </c>
      <c r="F27" s="28" t="s">
        <v>87</v>
      </c>
      <c r="G27" s="13" t="s">
        <v>88</v>
      </c>
      <c r="H27" s="17">
        <v>45476.0</v>
      </c>
      <c r="I27" s="29">
        <v>45890.0</v>
      </c>
      <c r="J27" s="18">
        <f t="shared" si="9"/>
        <v>-0.9518292683</v>
      </c>
      <c r="K27" s="18" t="str">
        <f>(F27-E27)/E27</f>
        <v>#VALUE!</v>
      </c>
      <c r="L27" s="19" t="s">
        <v>16</v>
      </c>
      <c r="M27" s="20">
        <f t="shared" si="3"/>
        <v>48.17073171</v>
      </c>
      <c r="N27" s="10"/>
      <c r="O27" s="21"/>
    </row>
    <row r="28" ht="15.75" customHeight="1">
      <c r="A28" s="12">
        <v>27.0</v>
      </c>
      <c r="B28" s="13" t="s">
        <v>89</v>
      </c>
      <c r="C28" s="14" t="s">
        <v>90</v>
      </c>
      <c r="D28" s="15">
        <v>0.22</v>
      </c>
      <c r="E28" s="24">
        <v>0.46</v>
      </c>
      <c r="F28" s="15">
        <v>0.46</v>
      </c>
      <c r="G28" s="13" t="s">
        <v>91</v>
      </c>
      <c r="H28" s="17">
        <v>45449.0</v>
      </c>
      <c r="I28" s="17" t="s">
        <v>15</v>
      </c>
      <c r="J28" s="18">
        <f t="shared" si="9"/>
        <v>1.090909091</v>
      </c>
      <c r="K28" s="18" t="s">
        <v>15</v>
      </c>
      <c r="L28" s="25">
        <v>45632.0</v>
      </c>
      <c r="M28" s="20">
        <f t="shared" si="3"/>
        <v>2090.909091</v>
      </c>
      <c r="N28" s="10"/>
      <c r="O28" s="21"/>
    </row>
    <row r="29" ht="15.75" customHeight="1">
      <c r="A29" s="12">
        <v>28.0</v>
      </c>
      <c r="B29" s="13" t="s">
        <v>92</v>
      </c>
      <c r="C29" s="14" t="s">
        <v>93</v>
      </c>
      <c r="D29" s="15">
        <v>6.34</v>
      </c>
      <c r="E29" s="16">
        <v>3.14</v>
      </c>
      <c r="F29" s="15">
        <v>13.6</v>
      </c>
      <c r="G29" s="13" t="s">
        <v>94</v>
      </c>
      <c r="H29" s="17">
        <v>45436.0</v>
      </c>
      <c r="I29" s="17" t="s">
        <v>15</v>
      </c>
      <c r="J29" s="18">
        <f t="shared" si="9"/>
        <v>-0.5047318612</v>
      </c>
      <c r="K29" s="18">
        <f t="shared" ref="K29:K32" si="13">(F29-E29)/E29</f>
        <v>3.331210191</v>
      </c>
      <c r="L29" s="19" t="s">
        <v>16</v>
      </c>
      <c r="M29" s="20">
        <f t="shared" si="3"/>
        <v>495.2681388</v>
      </c>
      <c r="N29" s="10"/>
      <c r="O29" s="21"/>
    </row>
    <row r="30" ht="15.75" customHeight="1">
      <c r="A30" s="12">
        <v>29.0</v>
      </c>
      <c r="B30" s="13" t="s">
        <v>95</v>
      </c>
      <c r="C30" s="14" t="s">
        <v>96</v>
      </c>
      <c r="D30" s="15">
        <v>0.56</v>
      </c>
      <c r="E30" s="16">
        <v>0.11</v>
      </c>
      <c r="F30" s="15">
        <v>0.71</v>
      </c>
      <c r="G30" s="13" t="s">
        <v>97</v>
      </c>
      <c r="H30" s="17">
        <v>45415.0</v>
      </c>
      <c r="I30" s="17">
        <v>45849.0</v>
      </c>
      <c r="J30" s="18">
        <f t="shared" si="9"/>
        <v>-0.8035714286</v>
      </c>
      <c r="K30" s="18">
        <f t="shared" si="13"/>
        <v>5.454545455</v>
      </c>
      <c r="L30" s="19" t="s">
        <v>16</v>
      </c>
      <c r="M30" s="20">
        <f t="shared" si="3"/>
        <v>196.4285714</v>
      </c>
      <c r="N30" s="10"/>
      <c r="O30" s="21"/>
    </row>
    <row r="31" ht="15.75" customHeight="1">
      <c r="A31" s="12">
        <v>30.0</v>
      </c>
      <c r="B31" s="13" t="s">
        <v>98</v>
      </c>
      <c r="C31" s="14" t="s">
        <v>99</v>
      </c>
      <c r="D31" s="15">
        <v>6.0</v>
      </c>
      <c r="E31" s="16">
        <v>1.25</v>
      </c>
      <c r="F31" s="15">
        <v>10.34</v>
      </c>
      <c r="G31" s="13" t="s">
        <v>100</v>
      </c>
      <c r="H31" s="17">
        <v>45386.0</v>
      </c>
      <c r="I31" s="17">
        <v>45504.0</v>
      </c>
      <c r="J31" s="18">
        <f t="shared" si="9"/>
        <v>-0.7916666667</v>
      </c>
      <c r="K31" s="18">
        <f t="shared" si="13"/>
        <v>7.272</v>
      </c>
      <c r="L31" s="19" t="s">
        <v>16</v>
      </c>
      <c r="M31" s="20">
        <f t="shared" si="3"/>
        <v>208.3333333</v>
      </c>
      <c r="N31" s="10"/>
      <c r="O31" s="21"/>
    </row>
    <row r="32" ht="15.75" customHeight="1">
      <c r="A32" s="12">
        <v>31.0</v>
      </c>
      <c r="B32" s="13" t="s">
        <v>101</v>
      </c>
      <c r="C32" s="14" t="s">
        <v>102</v>
      </c>
      <c r="D32" s="15">
        <v>0.1392</v>
      </c>
      <c r="E32" s="16">
        <v>0.02</v>
      </c>
      <c r="F32" s="15">
        <v>0.0396</v>
      </c>
      <c r="G32" s="13" t="s">
        <v>103</v>
      </c>
      <c r="H32" s="17">
        <v>45373.0</v>
      </c>
      <c r="I32" s="17">
        <v>45875.0</v>
      </c>
      <c r="J32" s="18">
        <f t="shared" si="9"/>
        <v>-0.8563218391</v>
      </c>
      <c r="K32" s="18">
        <f t="shared" si="13"/>
        <v>0.98</v>
      </c>
      <c r="L32" s="19" t="s">
        <v>16</v>
      </c>
      <c r="M32" s="20">
        <f t="shared" si="3"/>
        <v>143.6781609</v>
      </c>
      <c r="N32" s="10"/>
      <c r="O32" s="21"/>
    </row>
    <row r="33" ht="15.75" customHeight="1">
      <c r="A33" s="12">
        <v>32.0</v>
      </c>
      <c r="B33" s="13" t="s">
        <v>104</v>
      </c>
      <c r="C33" s="14" t="s">
        <v>105</v>
      </c>
      <c r="D33" s="15">
        <v>0.48</v>
      </c>
      <c r="E33" s="30">
        <v>0.03371668</v>
      </c>
      <c r="F33" s="15">
        <v>0.41</v>
      </c>
      <c r="G33" s="13" t="s">
        <v>106</v>
      </c>
      <c r="H33" s="17">
        <v>45363.0</v>
      </c>
      <c r="I33" s="17">
        <v>45483.0</v>
      </c>
      <c r="J33" s="18">
        <f t="shared" si="9"/>
        <v>-0.9297569167</v>
      </c>
      <c r="K33" s="31" t="s">
        <v>15</v>
      </c>
      <c r="L33" s="32">
        <v>45897.0</v>
      </c>
      <c r="M33" s="20">
        <f t="shared" si="3"/>
        <v>70.24308333</v>
      </c>
      <c r="N33" s="10"/>
      <c r="O33" s="21"/>
    </row>
    <row r="34" ht="15.75" customHeight="1">
      <c r="A34" s="12">
        <v>33.0</v>
      </c>
      <c r="B34" s="13" t="s">
        <v>107</v>
      </c>
      <c r="C34" s="14" t="s">
        <v>108</v>
      </c>
      <c r="D34" s="15">
        <v>2.95</v>
      </c>
      <c r="E34" s="16">
        <v>5.26</v>
      </c>
      <c r="F34" s="15">
        <v>8.73</v>
      </c>
      <c r="G34" s="13" t="s">
        <v>109</v>
      </c>
      <c r="H34" s="17">
        <v>45342.0</v>
      </c>
      <c r="I34" s="17">
        <v>45483.0</v>
      </c>
      <c r="J34" s="18">
        <f t="shared" si="9"/>
        <v>0.7830508475</v>
      </c>
      <c r="K34" s="18">
        <f t="shared" ref="K34:K36" si="14">(F34-E34)/E34</f>
        <v>0.6596958175</v>
      </c>
      <c r="L34" s="19" t="s">
        <v>16</v>
      </c>
      <c r="M34" s="20">
        <f t="shared" si="3"/>
        <v>1783.050847</v>
      </c>
      <c r="N34" s="10"/>
      <c r="O34" s="21"/>
    </row>
    <row r="35" ht="15.75" customHeight="1">
      <c r="A35" s="12">
        <v>34.0</v>
      </c>
      <c r="B35" s="13" t="s">
        <v>110</v>
      </c>
      <c r="C35" s="14" t="s">
        <v>111</v>
      </c>
      <c r="D35" s="15">
        <v>2.77</v>
      </c>
      <c r="E35" s="16">
        <v>0.2</v>
      </c>
      <c r="F35" s="28">
        <v>0.56</v>
      </c>
      <c r="G35" s="13" t="s">
        <v>112</v>
      </c>
      <c r="H35" s="17">
        <v>45334.0</v>
      </c>
      <c r="I35" s="29">
        <v>45897.0</v>
      </c>
      <c r="J35" s="18">
        <f t="shared" si="9"/>
        <v>-0.9277978339</v>
      </c>
      <c r="K35" s="18">
        <f t="shared" si="14"/>
        <v>1.8</v>
      </c>
      <c r="L35" s="19" t="s">
        <v>16</v>
      </c>
      <c r="M35" s="20">
        <f t="shared" si="3"/>
        <v>72.20216606</v>
      </c>
      <c r="N35" s="10"/>
      <c r="O35" s="21"/>
    </row>
    <row r="36" ht="15.75" customHeight="1">
      <c r="A36" s="12">
        <v>35.0</v>
      </c>
      <c r="B36" s="13" t="s">
        <v>113</v>
      </c>
      <c r="C36" s="14" t="s">
        <v>114</v>
      </c>
      <c r="D36" s="15">
        <v>0.06245</v>
      </c>
      <c r="E36" s="16">
        <v>0.06</v>
      </c>
      <c r="F36" s="15">
        <v>0.17</v>
      </c>
      <c r="G36" s="13" t="s">
        <v>115</v>
      </c>
      <c r="H36" s="17">
        <v>45327.0</v>
      </c>
      <c r="I36" s="17">
        <v>45784.0</v>
      </c>
      <c r="J36" s="18">
        <f t="shared" si="9"/>
        <v>-0.03923138511</v>
      </c>
      <c r="K36" s="18">
        <f t="shared" si="14"/>
        <v>1.833333333</v>
      </c>
      <c r="L36" s="19" t="s">
        <v>16</v>
      </c>
      <c r="M36" s="20">
        <f t="shared" si="3"/>
        <v>960.7686149</v>
      </c>
      <c r="N36" s="10"/>
      <c r="O36" s="21"/>
    </row>
    <row r="37" ht="15.75" customHeight="1">
      <c r="A37" s="12">
        <v>36.0</v>
      </c>
      <c r="B37" s="13" t="s">
        <v>116</v>
      </c>
      <c r="C37" s="14" t="s">
        <v>117</v>
      </c>
      <c r="D37" s="15">
        <v>0.03</v>
      </c>
      <c r="E37" s="24">
        <v>0.083</v>
      </c>
      <c r="F37" s="15">
        <v>0.08</v>
      </c>
      <c r="G37" s="13" t="s">
        <v>118</v>
      </c>
      <c r="H37" s="17">
        <v>45320.0</v>
      </c>
      <c r="I37" s="33" t="s">
        <v>15</v>
      </c>
      <c r="J37" s="18">
        <f t="shared" si="9"/>
        <v>1.766666667</v>
      </c>
      <c r="K37" s="18" t="s">
        <v>15</v>
      </c>
      <c r="L37" s="25">
        <v>45352.0</v>
      </c>
      <c r="M37" s="20">
        <f t="shared" si="3"/>
        <v>2766.666667</v>
      </c>
      <c r="N37" s="10"/>
      <c r="O37" s="21"/>
    </row>
    <row r="38" ht="15.75" customHeight="1">
      <c r="A38" s="12">
        <v>37.0</v>
      </c>
      <c r="B38" s="13" t="s">
        <v>119</v>
      </c>
      <c r="C38" s="14" t="s">
        <v>120</v>
      </c>
      <c r="D38" s="15">
        <v>17.75</v>
      </c>
      <c r="E38" s="16">
        <v>1.63</v>
      </c>
      <c r="F38" s="15">
        <v>3.57</v>
      </c>
      <c r="G38" s="13" t="s">
        <v>121</v>
      </c>
      <c r="H38" s="17">
        <v>45310.0</v>
      </c>
      <c r="I38" s="17">
        <v>45842.0</v>
      </c>
      <c r="J38" s="18">
        <f t="shared" si="9"/>
        <v>-0.9081690141</v>
      </c>
      <c r="K38" s="18">
        <f t="shared" ref="K38:K41" si="15">(F38-E38)/E38</f>
        <v>1.190184049</v>
      </c>
      <c r="L38" s="19" t="s">
        <v>16</v>
      </c>
      <c r="M38" s="20">
        <f t="shared" si="3"/>
        <v>91.83098592</v>
      </c>
      <c r="N38" s="10"/>
      <c r="O38" s="21"/>
    </row>
    <row r="39" ht="15.75" customHeight="1">
      <c r="A39" s="12">
        <v>38.0</v>
      </c>
      <c r="B39" s="13" t="s">
        <v>122</v>
      </c>
      <c r="C39" s="14" t="s">
        <v>123</v>
      </c>
      <c r="D39" s="15">
        <v>2.27</v>
      </c>
      <c r="E39" s="16">
        <v>0.53</v>
      </c>
      <c r="F39" s="15">
        <v>3.14</v>
      </c>
      <c r="G39" s="13" t="s">
        <v>124</v>
      </c>
      <c r="H39" s="17">
        <v>45291.0</v>
      </c>
      <c r="I39" s="17">
        <v>45499.0</v>
      </c>
      <c r="J39" s="18">
        <f t="shared" si="9"/>
        <v>-0.7665198238</v>
      </c>
      <c r="K39" s="18">
        <f t="shared" si="15"/>
        <v>4.924528302</v>
      </c>
      <c r="L39" s="19" t="s">
        <v>16</v>
      </c>
      <c r="M39" s="20">
        <f t="shared" si="3"/>
        <v>233.4801762</v>
      </c>
      <c r="N39" s="10"/>
      <c r="O39" s="21"/>
    </row>
    <row r="40" ht="15.75" customHeight="1">
      <c r="A40" s="12">
        <v>39.0</v>
      </c>
      <c r="B40" s="13" t="s">
        <v>125</v>
      </c>
      <c r="C40" s="14" t="s">
        <v>126</v>
      </c>
      <c r="D40" s="15">
        <v>0.3318</v>
      </c>
      <c r="E40" s="16">
        <v>0.0044</v>
      </c>
      <c r="F40" s="15">
        <v>0.0222</v>
      </c>
      <c r="G40" s="13" t="s">
        <v>127</v>
      </c>
      <c r="H40" s="17">
        <v>45275.0</v>
      </c>
      <c r="I40" s="17">
        <v>45854.0</v>
      </c>
      <c r="J40" s="18">
        <f t="shared" si="9"/>
        <v>-0.9867389994</v>
      </c>
      <c r="K40" s="18">
        <f t="shared" si="15"/>
        <v>4.045454545</v>
      </c>
      <c r="L40" s="19" t="s">
        <v>16</v>
      </c>
      <c r="M40" s="20">
        <f t="shared" si="3"/>
        <v>13.2610006</v>
      </c>
      <c r="N40" s="10"/>
      <c r="O40" s="21"/>
    </row>
    <row r="41" ht="15.75" customHeight="1">
      <c r="A41" s="12">
        <v>40.0</v>
      </c>
      <c r="B41" s="13" t="s">
        <v>128</v>
      </c>
      <c r="C41" s="14" t="s">
        <v>129</v>
      </c>
      <c r="D41" s="15">
        <v>0.6445</v>
      </c>
      <c r="E41" s="16">
        <v>0.36</v>
      </c>
      <c r="F41" s="15">
        <v>0.65</v>
      </c>
      <c r="G41" s="13" t="s">
        <v>130</v>
      </c>
      <c r="H41" s="17">
        <v>45259.0</v>
      </c>
      <c r="I41" s="17">
        <v>45576.0</v>
      </c>
      <c r="J41" s="18">
        <f t="shared" si="9"/>
        <v>-0.4414274631</v>
      </c>
      <c r="K41" s="18">
        <f t="shared" si="15"/>
        <v>0.8055555556</v>
      </c>
      <c r="L41" s="19" t="s">
        <v>16</v>
      </c>
      <c r="M41" s="20">
        <f t="shared" si="3"/>
        <v>558.5725369</v>
      </c>
      <c r="N41" s="10"/>
      <c r="O41" s="21"/>
    </row>
    <row r="42" ht="15.75" customHeight="1">
      <c r="A42" s="12">
        <v>41.0</v>
      </c>
      <c r="B42" s="13" t="s">
        <v>131</v>
      </c>
      <c r="C42" s="14" t="s">
        <v>132</v>
      </c>
      <c r="D42" s="15">
        <v>0.9521</v>
      </c>
      <c r="E42" s="24">
        <v>3.04</v>
      </c>
      <c r="F42" s="15">
        <v>2.0</v>
      </c>
      <c r="G42" s="13" t="s">
        <v>133</v>
      </c>
      <c r="H42" s="17">
        <v>45250.0</v>
      </c>
      <c r="I42" s="33" t="s">
        <v>15</v>
      </c>
      <c r="J42" s="18">
        <f t="shared" si="9"/>
        <v>2.192941918</v>
      </c>
      <c r="K42" s="18" t="s">
        <v>15</v>
      </c>
      <c r="L42" s="25">
        <v>45286.0</v>
      </c>
      <c r="M42" s="20">
        <f t="shared" si="3"/>
        <v>3192.941918</v>
      </c>
      <c r="N42" s="10"/>
      <c r="O42" s="21"/>
    </row>
    <row r="43" ht="15.75" customHeight="1">
      <c r="A43" s="12">
        <v>42.0</v>
      </c>
      <c r="B43" s="13" t="s">
        <v>134</v>
      </c>
      <c r="C43" s="14" t="s">
        <v>135</v>
      </c>
      <c r="D43" s="15">
        <v>6.47</v>
      </c>
      <c r="E43" s="24">
        <v>14.95</v>
      </c>
      <c r="F43" s="15">
        <v>20.42</v>
      </c>
      <c r="G43" s="13" t="s">
        <v>136</v>
      </c>
      <c r="H43" s="17">
        <v>45229.0</v>
      </c>
      <c r="I43" s="33">
        <v>45239.0</v>
      </c>
      <c r="J43" s="18">
        <f t="shared" si="9"/>
        <v>1.310664606</v>
      </c>
      <c r="K43" s="18" t="s">
        <v>15</v>
      </c>
      <c r="L43" s="25">
        <v>45286.0</v>
      </c>
      <c r="M43" s="20">
        <f t="shared" si="3"/>
        <v>2310.664606</v>
      </c>
      <c r="N43" s="10"/>
      <c r="O43" s="21"/>
    </row>
    <row r="44" ht="15.75" customHeight="1">
      <c r="A44" s="12">
        <v>43.0</v>
      </c>
      <c r="B44" s="13" t="s">
        <v>137</v>
      </c>
      <c r="C44" s="14" t="s">
        <v>138</v>
      </c>
      <c r="D44" s="15">
        <v>0.8034</v>
      </c>
      <c r="E44" s="16">
        <v>0.13</v>
      </c>
      <c r="F44" s="15">
        <v>3.67</v>
      </c>
      <c r="G44" s="13" t="s">
        <v>139</v>
      </c>
      <c r="H44" s="17">
        <v>45209.0</v>
      </c>
      <c r="I44" s="17" t="s">
        <v>15</v>
      </c>
      <c r="J44" s="18">
        <f t="shared" si="9"/>
        <v>-0.8381877023</v>
      </c>
      <c r="K44" s="18">
        <f>(F44-E44)/E44</f>
        <v>27.23076923</v>
      </c>
      <c r="L44" s="19" t="s">
        <v>16</v>
      </c>
      <c r="M44" s="20">
        <f t="shared" si="3"/>
        <v>161.8122977</v>
      </c>
      <c r="N44" s="10"/>
      <c r="O44" s="21"/>
    </row>
    <row r="45" ht="15.75" customHeight="1">
      <c r="A45" s="12">
        <v>44.0</v>
      </c>
      <c r="B45" s="13" t="s">
        <v>140</v>
      </c>
      <c r="C45" s="14" t="s">
        <v>141</v>
      </c>
      <c r="D45" s="15">
        <v>5172.58</v>
      </c>
      <c r="E45" s="24">
        <v>14185.0</v>
      </c>
      <c r="F45" s="15">
        <v>8368.38</v>
      </c>
      <c r="G45" s="13" t="s">
        <v>142</v>
      </c>
      <c r="H45" s="17">
        <v>45197.0</v>
      </c>
      <c r="I45" s="33" t="s">
        <v>15</v>
      </c>
      <c r="J45" s="18">
        <f t="shared" si="9"/>
        <v>1.742345213</v>
      </c>
      <c r="K45" s="18" t="s">
        <v>15</v>
      </c>
      <c r="L45" s="25">
        <v>45247.0</v>
      </c>
      <c r="M45" s="20">
        <f t="shared" si="3"/>
        <v>2742.345213</v>
      </c>
      <c r="N45" s="10"/>
      <c r="O45" s="21"/>
    </row>
    <row r="46" ht="15.75" customHeight="1">
      <c r="A46" s="12">
        <v>45.0</v>
      </c>
      <c r="B46" s="13" t="s">
        <v>143</v>
      </c>
      <c r="C46" s="14" t="s">
        <v>144</v>
      </c>
      <c r="D46" s="15">
        <v>0.06425</v>
      </c>
      <c r="E46" s="24">
        <v>0.1434</v>
      </c>
      <c r="F46" s="15">
        <v>0.11</v>
      </c>
      <c r="G46" s="13" t="s">
        <v>145</v>
      </c>
      <c r="H46" s="17">
        <v>45156.0</v>
      </c>
      <c r="I46" s="33" t="s">
        <v>15</v>
      </c>
      <c r="J46" s="18">
        <f t="shared" si="9"/>
        <v>1.231906615</v>
      </c>
      <c r="K46" s="18" t="s">
        <v>15</v>
      </c>
      <c r="L46" s="25">
        <v>45265.0</v>
      </c>
      <c r="M46" s="20">
        <f t="shared" si="3"/>
        <v>2231.906615</v>
      </c>
      <c r="N46" s="10"/>
      <c r="O46" s="21"/>
    </row>
    <row r="47" ht="15.75" customHeight="1">
      <c r="A47" s="12">
        <v>46.0</v>
      </c>
      <c r="B47" s="13" t="s">
        <v>146</v>
      </c>
      <c r="C47" s="14" t="s">
        <v>147</v>
      </c>
      <c r="D47" s="15">
        <v>7.2</v>
      </c>
      <c r="E47" s="16">
        <v>23.11</v>
      </c>
      <c r="F47" s="15">
        <v>32.44</v>
      </c>
      <c r="G47" s="13" t="s">
        <v>148</v>
      </c>
      <c r="H47" s="17">
        <v>45148.0</v>
      </c>
      <c r="I47" s="17">
        <v>45239.0</v>
      </c>
      <c r="J47" s="18">
        <f t="shared" si="9"/>
        <v>2.209722222</v>
      </c>
      <c r="K47" s="18">
        <f>(F47-E47)/E47</f>
        <v>0.4037213328</v>
      </c>
      <c r="L47" s="19" t="s">
        <v>16</v>
      </c>
      <c r="M47" s="20">
        <f t="shared" si="3"/>
        <v>3209.722222</v>
      </c>
      <c r="N47" s="10"/>
      <c r="O47" s="21"/>
    </row>
    <row r="48" ht="15.75" customHeight="1">
      <c r="A48" s="12">
        <v>47.0</v>
      </c>
      <c r="B48" s="13" t="s">
        <v>149</v>
      </c>
      <c r="C48" s="14" t="s">
        <v>150</v>
      </c>
      <c r="D48" s="15">
        <v>0.19</v>
      </c>
      <c r="E48" s="26">
        <v>0.01</v>
      </c>
      <c r="F48" s="15">
        <v>0.88</v>
      </c>
      <c r="G48" s="13" t="s">
        <v>151</v>
      </c>
      <c r="H48" s="17">
        <v>45132.0</v>
      </c>
      <c r="I48" s="17" t="s">
        <v>15</v>
      </c>
      <c r="J48" s="18">
        <f t="shared" si="9"/>
        <v>-0.9473684211</v>
      </c>
      <c r="K48" s="18" t="s">
        <v>15</v>
      </c>
      <c r="L48" s="25">
        <v>45887.0</v>
      </c>
      <c r="M48" s="20">
        <f t="shared" si="3"/>
        <v>52.63157895</v>
      </c>
      <c r="N48" s="10"/>
      <c r="O48" s="21"/>
    </row>
    <row r="49" ht="15.75" customHeight="1">
      <c r="A49" s="12">
        <v>48.0</v>
      </c>
      <c r="B49" s="13" t="s">
        <v>152</v>
      </c>
      <c r="C49" s="14" t="s">
        <v>153</v>
      </c>
      <c r="D49" s="15">
        <v>0.28</v>
      </c>
      <c r="E49" s="24">
        <v>0.43</v>
      </c>
      <c r="F49" s="15" t="s">
        <v>15</v>
      </c>
      <c r="G49" s="13" t="s">
        <v>154</v>
      </c>
      <c r="H49" s="17">
        <v>45079.0</v>
      </c>
      <c r="I49" s="33" t="s">
        <v>15</v>
      </c>
      <c r="J49" s="18">
        <f t="shared" si="9"/>
        <v>0.5357142857</v>
      </c>
      <c r="K49" s="18" t="s">
        <v>15</v>
      </c>
      <c r="L49" s="25">
        <v>45363.0</v>
      </c>
      <c r="M49" s="20">
        <f t="shared" si="3"/>
        <v>1535.714286</v>
      </c>
      <c r="N49" s="10"/>
      <c r="O49" s="21"/>
    </row>
    <row r="50" ht="15.75" customHeight="1">
      <c r="A50" s="12">
        <v>49.0</v>
      </c>
      <c r="B50" s="13" t="s">
        <v>155</v>
      </c>
      <c r="C50" s="14" t="s">
        <v>156</v>
      </c>
      <c r="D50" s="15">
        <v>1.67</v>
      </c>
      <c r="E50" s="24">
        <v>0.08961</v>
      </c>
      <c r="F50" s="15">
        <v>12.5</v>
      </c>
      <c r="G50" s="13" t="s">
        <v>157</v>
      </c>
      <c r="H50" s="17">
        <v>45058.0</v>
      </c>
      <c r="I50" s="33">
        <v>45497.0</v>
      </c>
      <c r="J50" s="18">
        <f t="shared" si="9"/>
        <v>-0.9463413174</v>
      </c>
      <c r="K50" s="18" t="s">
        <v>15</v>
      </c>
      <c r="L50" s="25">
        <v>45733.0</v>
      </c>
      <c r="M50" s="20">
        <f t="shared" si="3"/>
        <v>53.65868263</v>
      </c>
      <c r="N50" s="10"/>
      <c r="O50" s="21"/>
    </row>
    <row r="51" ht="15.75" customHeight="1">
      <c r="A51" s="12">
        <v>50.0</v>
      </c>
      <c r="B51" s="13" t="s">
        <v>158</v>
      </c>
      <c r="C51" s="14" t="s">
        <v>159</v>
      </c>
      <c r="D51" s="15">
        <v>53.41</v>
      </c>
      <c r="E51" s="16">
        <v>7.17</v>
      </c>
      <c r="F51" s="15">
        <v>27.04</v>
      </c>
      <c r="G51" s="13" t="s">
        <v>160</v>
      </c>
      <c r="H51" s="17">
        <v>45043.0</v>
      </c>
      <c r="I51" s="17">
        <v>45884.0</v>
      </c>
      <c r="J51" s="18">
        <f t="shared" si="9"/>
        <v>-0.8657554765</v>
      </c>
      <c r="K51" s="18">
        <f t="shared" ref="K51:K53" si="16">(F51-E51)/E51</f>
        <v>2.771269177</v>
      </c>
      <c r="L51" s="19" t="s">
        <v>16</v>
      </c>
      <c r="M51" s="20">
        <f t="shared" si="3"/>
        <v>134.2445235</v>
      </c>
      <c r="N51" s="10"/>
      <c r="O51" s="21"/>
    </row>
    <row r="52" ht="15.75" customHeight="1">
      <c r="A52" s="12">
        <v>51.0</v>
      </c>
      <c r="B52" s="13" t="s">
        <v>161</v>
      </c>
      <c r="C52" s="14" t="s">
        <v>162</v>
      </c>
      <c r="D52" s="15">
        <v>0.14</v>
      </c>
      <c r="E52" s="16">
        <v>0.02</v>
      </c>
      <c r="F52" s="15">
        <v>0.16</v>
      </c>
      <c r="G52" s="13" t="s">
        <v>163</v>
      </c>
      <c r="H52" s="17">
        <v>45043.0</v>
      </c>
      <c r="I52" s="17" t="s">
        <v>15</v>
      </c>
      <c r="J52" s="18">
        <f t="shared" si="9"/>
        <v>-0.8571428571</v>
      </c>
      <c r="K52" s="18">
        <f t="shared" si="16"/>
        <v>7</v>
      </c>
      <c r="L52" s="19" t="s">
        <v>16</v>
      </c>
      <c r="M52" s="20">
        <f t="shared" si="3"/>
        <v>142.8571429</v>
      </c>
      <c r="N52" s="10"/>
      <c r="O52" s="21"/>
    </row>
    <row r="53" ht="15.75" customHeight="1">
      <c r="A53" s="12">
        <v>52.0</v>
      </c>
      <c r="B53" s="13" t="s">
        <v>164</v>
      </c>
      <c r="C53" s="14" t="s">
        <v>165</v>
      </c>
      <c r="D53" s="15">
        <v>1.21</v>
      </c>
      <c r="E53" s="16">
        <v>0.53</v>
      </c>
      <c r="F53" s="15">
        <v>6.45</v>
      </c>
      <c r="G53" s="13" t="s">
        <v>166</v>
      </c>
      <c r="H53" s="17">
        <v>45005.0</v>
      </c>
      <c r="I53" s="17">
        <v>45265.0</v>
      </c>
      <c r="J53" s="18">
        <f t="shared" si="9"/>
        <v>-0.5619834711</v>
      </c>
      <c r="K53" s="18">
        <f t="shared" si="16"/>
        <v>11.16981132</v>
      </c>
      <c r="L53" s="19" t="s">
        <v>16</v>
      </c>
      <c r="M53" s="20">
        <f t="shared" si="3"/>
        <v>438.0165289</v>
      </c>
      <c r="N53" s="10"/>
      <c r="O53" s="21"/>
    </row>
    <row r="54" ht="15.75" customHeight="1">
      <c r="A54" s="12">
        <v>53.0</v>
      </c>
      <c r="B54" s="13" t="s">
        <v>167</v>
      </c>
      <c r="C54" s="14" t="s">
        <v>168</v>
      </c>
      <c r="D54" s="15">
        <v>1.85</v>
      </c>
      <c r="E54" s="24">
        <v>0.7</v>
      </c>
      <c r="F54" s="15" t="s">
        <v>15</v>
      </c>
      <c r="G54" s="13" t="s">
        <v>169</v>
      </c>
      <c r="H54" s="17">
        <v>44798.0</v>
      </c>
      <c r="I54" s="33">
        <v>45105.0</v>
      </c>
      <c r="J54" s="18">
        <f t="shared" si="9"/>
        <v>-0.6216216216</v>
      </c>
      <c r="K54" s="18" t="s">
        <v>15</v>
      </c>
      <c r="L54" s="25">
        <v>45162.0</v>
      </c>
      <c r="M54" s="20">
        <f t="shared" si="3"/>
        <v>378.3783784</v>
      </c>
      <c r="N54" s="10"/>
      <c r="O54" s="21"/>
    </row>
    <row r="55" ht="15.75" customHeight="1">
      <c r="A55" s="12">
        <v>54.0</v>
      </c>
      <c r="B55" s="13" t="s">
        <v>170</v>
      </c>
      <c r="C55" s="14" t="s">
        <v>171</v>
      </c>
      <c r="D55" s="15">
        <v>0.6</v>
      </c>
      <c r="E55" s="16">
        <v>0.63</v>
      </c>
      <c r="F55" s="15">
        <v>4.92</v>
      </c>
      <c r="G55" s="13" t="s">
        <v>172</v>
      </c>
      <c r="H55" s="17">
        <v>45005.0</v>
      </c>
      <c r="I55" s="17">
        <v>45265.0</v>
      </c>
      <c r="J55" s="18">
        <f t="shared" si="9"/>
        <v>0.05</v>
      </c>
      <c r="K55" s="18">
        <f>(F55-E55)/E55</f>
        <v>6.80952381</v>
      </c>
      <c r="L55" s="19" t="s">
        <v>16</v>
      </c>
      <c r="M55" s="20">
        <f t="shared" si="3"/>
        <v>1050</v>
      </c>
      <c r="N55" s="10"/>
      <c r="O55" s="21"/>
    </row>
    <row r="56" ht="15.75" customHeight="1">
      <c r="A56" s="12">
        <v>55.0</v>
      </c>
      <c r="B56" s="13" t="s">
        <v>173</v>
      </c>
      <c r="C56" s="14" t="s">
        <v>174</v>
      </c>
      <c r="D56" s="15">
        <v>0.01282</v>
      </c>
      <c r="E56" s="24">
        <v>0.03065</v>
      </c>
      <c r="F56" s="15">
        <v>0.0199</v>
      </c>
      <c r="G56" s="13" t="s">
        <v>175</v>
      </c>
      <c r="H56" s="17">
        <v>44986.0</v>
      </c>
      <c r="I56" s="33">
        <v>45100.0</v>
      </c>
      <c r="J56" s="18">
        <f t="shared" si="9"/>
        <v>1.390795632</v>
      </c>
      <c r="K56" s="18" t="s">
        <v>15</v>
      </c>
      <c r="L56" s="25">
        <v>45265.0</v>
      </c>
      <c r="M56" s="20">
        <f t="shared" si="3"/>
        <v>2390.795632</v>
      </c>
      <c r="N56" s="10"/>
      <c r="O56" s="21"/>
    </row>
    <row r="57" ht="15.75" customHeight="1">
      <c r="A57" s="12">
        <v>56.0</v>
      </c>
      <c r="B57" s="13" t="s">
        <v>176</v>
      </c>
      <c r="C57" s="14" t="s">
        <v>177</v>
      </c>
      <c r="D57" s="15">
        <v>6.58</v>
      </c>
      <c r="E57" s="16">
        <v>3.72</v>
      </c>
      <c r="F57" s="15">
        <v>21.35</v>
      </c>
      <c r="G57" s="13" t="s">
        <v>178</v>
      </c>
      <c r="H57" s="17">
        <v>44970.0</v>
      </c>
      <c r="I57" s="17">
        <v>45240.0</v>
      </c>
      <c r="J57" s="18">
        <f t="shared" si="9"/>
        <v>-0.4346504559</v>
      </c>
      <c r="K57" s="18">
        <f>(F57-E57)/E57</f>
        <v>4.739247312</v>
      </c>
      <c r="L57" s="19" t="s">
        <v>16</v>
      </c>
      <c r="M57" s="20">
        <f t="shared" si="3"/>
        <v>565.3495441</v>
      </c>
      <c r="N57" s="10"/>
      <c r="O57" s="21"/>
    </row>
    <row r="58" ht="15.75" customHeight="1">
      <c r="A58" s="12">
        <v>57.0</v>
      </c>
      <c r="B58" s="13" t="s">
        <v>179</v>
      </c>
      <c r="C58" s="14" t="s">
        <v>179</v>
      </c>
      <c r="D58" s="15">
        <v>3.19</v>
      </c>
      <c r="E58" s="24">
        <v>6.83</v>
      </c>
      <c r="F58" s="15">
        <v>6.64</v>
      </c>
      <c r="G58" s="13" t="s">
        <v>180</v>
      </c>
      <c r="H58" s="17">
        <v>44939.0</v>
      </c>
      <c r="I58" s="33">
        <v>45091.0</v>
      </c>
      <c r="J58" s="18">
        <f t="shared" si="9"/>
        <v>1.141065831</v>
      </c>
      <c r="K58" s="18" t="s">
        <v>15</v>
      </c>
      <c r="L58" s="25">
        <v>45343.0</v>
      </c>
      <c r="M58" s="20">
        <f t="shared" si="3"/>
        <v>2141.065831</v>
      </c>
      <c r="N58" s="10"/>
      <c r="O58" s="21"/>
    </row>
    <row r="59" ht="15.75" customHeight="1">
      <c r="A59" s="12">
        <v>58.0</v>
      </c>
      <c r="B59" s="13" t="s">
        <v>181</v>
      </c>
      <c r="C59" s="14" t="s">
        <v>181</v>
      </c>
      <c r="D59" s="15">
        <v>51.2</v>
      </c>
      <c r="E59" s="16">
        <v>14.91</v>
      </c>
      <c r="F59" s="15">
        <v>114.92</v>
      </c>
      <c r="G59" s="13" t="s">
        <v>182</v>
      </c>
      <c r="H59" s="17">
        <v>44896.0</v>
      </c>
      <c r="I59" s="17">
        <v>45096.0</v>
      </c>
      <c r="J59" s="18">
        <f t="shared" si="9"/>
        <v>-0.7087890625</v>
      </c>
      <c r="K59" s="18">
        <f>(F59-E59)/E59</f>
        <v>6.707578806</v>
      </c>
      <c r="L59" s="19" t="s">
        <v>16</v>
      </c>
      <c r="M59" s="20">
        <f t="shared" si="3"/>
        <v>291.2109375</v>
      </c>
      <c r="N59" s="10"/>
      <c r="O59" s="21"/>
    </row>
    <row r="60" ht="15.75" customHeight="1">
      <c r="A60" s="12">
        <v>59.0</v>
      </c>
      <c r="B60" s="13" t="s">
        <v>183</v>
      </c>
      <c r="C60" s="14" t="s">
        <v>184</v>
      </c>
      <c r="D60" s="15">
        <v>0.57</v>
      </c>
      <c r="E60" s="24">
        <v>2.14</v>
      </c>
      <c r="F60" s="15" t="s">
        <v>15</v>
      </c>
      <c r="G60" s="13" t="s">
        <v>185</v>
      </c>
      <c r="H60" s="17">
        <v>44887.0</v>
      </c>
      <c r="I60" s="33">
        <v>45084.0</v>
      </c>
      <c r="J60" s="18">
        <f t="shared" si="9"/>
        <v>2.754385965</v>
      </c>
      <c r="K60" s="18" t="s">
        <v>15</v>
      </c>
      <c r="L60" s="25">
        <v>44992.0</v>
      </c>
      <c r="M60" s="20">
        <f t="shared" si="3"/>
        <v>3754.385965</v>
      </c>
      <c r="N60" s="10"/>
      <c r="O60" s="21"/>
    </row>
    <row r="61" ht="15.75" customHeight="1">
      <c r="A61" s="12">
        <v>60.0</v>
      </c>
      <c r="B61" s="13" t="s">
        <v>186</v>
      </c>
      <c r="C61" s="14" t="s">
        <v>187</v>
      </c>
      <c r="D61" s="15">
        <v>1.11</v>
      </c>
      <c r="E61" s="16">
        <v>0.69</v>
      </c>
      <c r="F61" s="15">
        <v>5.08</v>
      </c>
      <c r="G61" s="13" t="s">
        <v>188</v>
      </c>
      <c r="H61" s="17">
        <v>44813.0</v>
      </c>
      <c r="I61" s="17">
        <v>45142.0</v>
      </c>
      <c r="J61" s="18">
        <f t="shared" si="9"/>
        <v>-0.3783783784</v>
      </c>
      <c r="K61" s="18">
        <f>(F61-E61)/E61</f>
        <v>6.362318841</v>
      </c>
      <c r="L61" s="19" t="s">
        <v>16</v>
      </c>
      <c r="M61" s="20">
        <f t="shared" si="3"/>
        <v>621.6216216</v>
      </c>
      <c r="N61" s="10"/>
      <c r="O61" s="21"/>
    </row>
    <row r="62" ht="15.75" customHeight="1">
      <c r="A62" s="12">
        <v>61.0</v>
      </c>
      <c r="B62" s="13" t="s">
        <v>189</v>
      </c>
      <c r="C62" s="14" t="s">
        <v>190</v>
      </c>
      <c r="D62" s="15">
        <v>4.25</v>
      </c>
      <c r="E62" s="24">
        <v>5.19</v>
      </c>
      <c r="F62" s="15" t="s">
        <v>15</v>
      </c>
      <c r="G62" s="13" t="s">
        <v>191</v>
      </c>
      <c r="H62" s="17">
        <v>44784.0</v>
      </c>
      <c r="I62" s="33">
        <v>45242.0</v>
      </c>
      <c r="J62" s="18">
        <f t="shared" si="9"/>
        <v>0.2211764706</v>
      </c>
      <c r="K62" s="18" t="s">
        <v>15</v>
      </c>
      <c r="L62" s="25">
        <v>45376.0</v>
      </c>
      <c r="M62" s="20">
        <f t="shared" si="3"/>
        <v>1221.176471</v>
      </c>
      <c r="N62" s="10"/>
      <c r="O62" s="21"/>
    </row>
    <row r="63" ht="16.5" customHeight="1">
      <c r="A63" s="12">
        <v>62.0</v>
      </c>
      <c r="B63" s="13" t="s">
        <v>192</v>
      </c>
      <c r="C63" s="14" t="s">
        <v>193</v>
      </c>
      <c r="D63" s="15">
        <v>1.2</v>
      </c>
      <c r="E63" s="34">
        <v>1.28</v>
      </c>
      <c r="F63" s="15">
        <v>4.12</v>
      </c>
      <c r="G63" s="13" t="s">
        <v>194</v>
      </c>
      <c r="H63" s="17">
        <v>44713.0</v>
      </c>
      <c r="I63" s="17">
        <v>45884.0</v>
      </c>
      <c r="J63" s="18">
        <f t="shared" si="9"/>
        <v>0.06666666667</v>
      </c>
      <c r="K63" s="18">
        <f>(F63-E63)/E63</f>
        <v>2.21875</v>
      </c>
      <c r="L63" s="19" t="s">
        <v>16</v>
      </c>
      <c r="M63" s="20">
        <f t="shared" si="3"/>
        <v>1066.666667</v>
      </c>
      <c r="N63" s="10"/>
      <c r="O63" s="21"/>
    </row>
    <row r="64" ht="16.5" customHeight="1">
      <c r="A64" s="35"/>
      <c r="B64" s="35"/>
      <c r="C64" s="35"/>
      <c r="D64" s="36"/>
      <c r="E64" s="37"/>
      <c r="F64" s="38"/>
      <c r="G64" s="39"/>
      <c r="H64" s="40"/>
      <c r="I64" s="40"/>
      <c r="J64" s="41"/>
      <c r="K64" s="42"/>
      <c r="L64" s="43"/>
      <c r="M64" s="44"/>
      <c r="N64" s="10"/>
      <c r="O64" s="10"/>
    </row>
    <row r="65" ht="16.5" customHeight="1">
      <c r="A65" s="45"/>
      <c r="B65" s="45"/>
      <c r="C65" s="45"/>
      <c r="D65" s="45"/>
      <c r="E65" s="46"/>
      <c r="F65" s="46"/>
      <c r="G65" s="47" t="s">
        <v>195</v>
      </c>
      <c r="H65" s="47"/>
      <c r="I65" s="47"/>
      <c r="J65" s="48"/>
      <c r="K65" s="49"/>
      <c r="L65" s="49"/>
      <c r="M65" s="50">
        <f>O1*A63</f>
        <v>62000</v>
      </c>
      <c r="N65" s="10"/>
      <c r="O65" s="10"/>
    </row>
    <row r="66" ht="16.5" customHeight="1">
      <c r="A66" s="51"/>
      <c r="B66" s="51"/>
      <c r="C66" s="51"/>
      <c r="D66" s="51"/>
      <c r="E66" s="52"/>
      <c r="F66" s="52"/>
      <c r="G66" s="53" t="s">
        <v>196</v>
      </c>
      <c r="H66" s="53"/>
      <c r="I66" s="53"/>
      <c r="J66" s="54"/>
      <c r="K66" s="55"/>
      <c r="L66" s="55"/>
      <c r="M66" s="56">
        <f>SUM(M3:M63)</f>
        <v>68193.19723</v>
      </c>
      <c r="N66" s="10"/>
      <c r="O66" s="10"/>
    </row>
    <row r="67" ht="16.5" customHeight="1">
      <c r="A67" s="45"/>
      <c r="B67" s="45"/>
      <c r="C67" s="45"/>
      <c r="D67" s="45"/>
      <c r="E67" s="46"/>
      <c r="F67" s="46"/>
      <c r="G67" s="57" t="s">
        <v>197</v>
      </c>
      <c r="H67" s="57"/>
      <c r="I67" s="57"/>
      <c r="J67" s="58"/>
      <c r="K67" s="59"/>
      <c r="L67" s="59"/>
      <c r="M67" s="60">
        <f>M66-M65</f>
        <v>6193.197226</v>
      </c>
      <c r="N67" s="61"/>
      <c r="O67" s="10"/>
    </row>
    <row r="68" ht="16.5" customHeight="1">
      <c r="A68" s="45"/>
      <c r="B68" s="45"/>
      <c r="C68" s="45"/>
      <c r="D68" s="45"/>
      <c r="E68" s="46"/>
      <c r="F68" s="46"/>
      <c r="G68" s="57" t="s">
        <v>198</v>
      </c>
      <c r="H68" s="57"/>
      <c r="I68" s="57"/>
      <c r="J68" s="58"/>
      <c r="K68" s="59"/>
      <c r="L68" s="59"/>
      <c r="M68" s="62">
        <f>M67/M65</f>
        <v>0.09989027783</v>
      </c>
      <c r="N68" s="61"/>
      <c r="O68" s="10"/>
    </row>
    <row r="69" ht="15.75" customHeight="1">
      <c r="A69" s="63"/>
      <c r="B69" s="63"/>
      <c r="C69" s="63"/>
      <c r="D69" s="64"/>
      <c r="E69" s="64"/>
      <c r="F69" s="64"/>
      <c r="G69" s="63" t="s">
        <v>199</v>
      </c>
      <c r="H69" s="63"/>
      <c r="I69" s="63"/>
      <c r="J69" s="64"/>
      <c r="K69" s="64"/>
      <c r="L69" s="10"/>
      <c r="M69" s="10"/>
      <c r="N69" s="10"/>
      <c r="O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2022-05-18T07:52:08Z</dcterms:created>
  <dc:creator>Microsoft Office User</dc:creator>
</cp:coreProperties>
</file>