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CHAIN" sheetId="1" r:id="rId4"/>
    <sheet state="visible" name="CHARTS" sheetId="2" r:id="rId5"/>
  </sheets>
  <definedNames/>
  <calcPr/>
  <extLst>
    <ext uri="GoogleSheetsCustomDataVersion2">
      <go:sheetsCustomData xmlns:go="http://customooxmlschemas.google.com/" r:id="rId6" roundtripDataChecksum="KQ+P2GUIQ//5kFHdHVizcgfi4wxjFrL14dDhQZOWoo8="/>
    </ext>
  </extLst>
</workbook>
</file>

<file path=xl/sharedStrings.xml><?xml version="1.0" encoding="utf-8"?>
<sst xmlns="http://schemas.openxmlformats.org/spreadsheetml/2006/main" count="566" uniqueCount="242">
  <si>
    <t>01.09.2025</t>
  </si>
  <si>
    <t>ADD USER ACTIVITY PER TOKEN</t>
  </si>
  <si>
    <t>Layer-1 Protocols</t>
  </si>
  <si>
    <t>Symbols</t>
  </si>
  <si>
    <t>Slug</t>
  </si>
  <si>
    <t>Type</t>
  </si>
  <si>
    <t>Last Price</t>
  </si>
  <si>
    <t>01.01.25</t>
  </si>
  <si>
    <t>1M Chg%</t>
  </si>
  <si>
    <t>YTD Chg%</t>
  </si>
  <si>
    <t>Total / Maximum Supply</t>
  </si>
  <si>
    <t>Fully Diluted 
Market Cap</t>
  </si>
  <si>
    <t>30D</t>
  </si>
  <si>
    <t>01.01.23</t>
  </si>
  <si>
    <t>Total Value Locked (excld. Borrows)</t>
  </si>
  <si>
    <t>30D Chg%</t>
  </si>
  <si>
    <t>90D Chg%</t>
  </si>
  <si>
    <t>FD Mcap /  TVL ratio</t>
  </si>
  <si>
    <t>Protocol Revenue (annualized)</t>
  </si>
  <si>
    <t>FD Mcap /  PR</t>
  </si>
  <si>
    <t>ETHEREUM</t>
  </si>
  <si>
    <t>ETH</t>
  </si>
  <si>
    <t>ethereum</t>
  </si>
  <si>
    <t>chain</t>
  </si>
  <si>
    <t>SOLANA</t>
  </si>
  <si>
    <t>SOL</t>
  </si>
  <si>
    <t>solana</t>
  </si>
  <si>
    <t>TRON</t>
  </si>
  <si>
    <t>TRX</t>
  </si>
  <si>
    <t>tron</t>
  </si>
  <si>
    <t>AVALANCHE</t>
  </si>
  <si>
    <t>AVAX</t>
  </si>
  <si>
    <t>avalanche</t>
  </si>
  <si>
    <t>N/A</t>
  </si>
  <si>
    <t>SUI</t>
  </si>
  <si>
    <t>sui</t>
  </si>
  <si>
    <t>POLYGON</t>
  </si>
  <si>
    <t>POL</t>
  </si>
  <si>
    <t>polygon</t>
  </si>
  <si>
    <t>APTOS</t>
  </si>
  <si>
    <t>APT</t>
  </si>
  <si>
    <t>aptos</t>
  </si>
  <si>
    <t>SEI</t>
  </si>
  <si>
    <t>sei</t>
  </si>
  <si>
    <t>CARDANO</t>
  </si>
  <si>
    <t>ADA</t>
  </si>
  <si>
    <t>cardano</t>
  </si>
  <si>
    <t>TONCOIN</t>
  </si>
  <si>
    <t>TON</t>
  </si>
  <si>
    <t>toncoin</t>
  </si>
  <si>
    <t>NEAR</t>
  </si>
  <si>
    <t>near</t>
  </si>
  <si>
    <t>WAVES</t>
  </si>
  <si>
    <t>waves</t>
  </si>
  <si>
    <t>ZetaChain</t>
  </si>
  <si>
    <t>ZETA</t>
  </si>
  <si>
    <t>zetachain</t>
  </si>
  <si>
    <t>RADIX</t>
  </si>
  <si>
    <t>XRD</t>
  </si>
  <si>
    <t>radix</t>
  </si>
  <si>
    <t>Average</t>
  </si>
  <si>
    <t>Median</t>
  </si>
  <si>
    <t>Source: altFINS, DeFi Llama</t>
  </si>
  <si>
    <t>Layer-2 Protocols</t>
  </si>
  <si>
    <t>Total Value Locked</t>
  </si>
  <si>
    <t>ARBITRUM</t>
  </si>
  <si>
    <t>ARB</t>
  </si>
  <si>
    <t>arbitrum</t>
  </si>
  <si>
    <t>Scroll</t>
  </si>
  <si>
    <t>SCR</t>
  </si>
  <si>
    <t>scroll</t>
  </si>
  <si>
    <t>OPTIMISM</t>
  </si>
  <si>
    <t>OPT</t>
  </si>
  <si>
    <t>optimism</t>
  </si>
  <si>
    <t>MANTLE</t>
  </si>
  <si>
    <t>MNT</t>
  </si>
  <si>
    <t>mantle</t>
  </si>
  <si>
    <t>BLAST</t>
  </si>
  <si>
    <t>blast</t>
  </si>
  <si>
    <t>zkSync Era</t>
  </si>
  <si>
    <t>ZK</t>
  </si>
  <si>
    <t>zksync-era</t>
  </si>
  <si>
    <t>METIS</t>
  </si>
  <si>
    <t>metis</t>
  </si>
  <si>
    <t>MANTA</t>
  </si>
  <si>
    <t>manta</t>
  </si>
  <si>
    <t>IMMUTABLE X</t>
  </si>
  <si>
    <t>IMX</t>
  </si>
  <si>
    <t>immutable-x</t>
  </si>
  <si>
    <t>Taiko</t>
  </si>
  <si>
    <t>TAIKO</t>
  </si>
  <si>
    <t>taiko</t>
  </si>
  <si>
    <t>Source: altFINS, L2 Beat</t>
  </si>
  <si>
    <t>Dec. Crypto Exchanges</t>
  </si>
  <si>
    <t>UNISWAP</t>
  </si>
  <si>
    <t>UNI</t>
  </si>
  <si>
    <t>uniswap</t>
  </si>
  <si>
    <t>protocol</t>
  </si>
  <si>
    <t>JUPITER</t>
  </si>
  <si>
    <t>JUP</t>
  </si>
  <si>
    <t>jupiter</t>
  </si>
  <si>
    <t>CURVE</t>
  </si>
  <si>
    <t>CRV</t>
  </si>
  <si>
    <t>curve-finance</t>
  </si>
  <si>
    <t>RAYDIUM</t>
  </si>
  <si>
    <t>RAY</t>
  </si>
  <si>
    <t>raydium</t>
  </si>
  <si>
    <t>PancakeSwap</t>
  </si>
  <si>
    <t>CAKE</t>
  </si>
  <si>
    <t>pancakeswap</t>
  </si>
  <si>
    <t>DRIFT</t>
  </si>
  <si>
    <t>drift</t>
  </si>
  <si>
    <t>BALANCER</t>
  </si>
  <si>
    <t>BAL</t>
  </si>
  <si>
    <t>balancer</t>
  </si>
  <si>
    <t>HYPERLIQUID</t>
  </si>
  <si>
    <t>HYPE</t>
  </si>
  <si>
    <t>hyperliquid</t>
  </si>
  <si>
    <t>GMX</t>
  </si>
  <si>
    <t>gmx</t>
  </si>
  <si>
    <t>dYdX</t>
  </si>
  <si>
    <t>DYDX</t>
  </si>
  <si>
    <t>dydx</t>
  </si>
  <si>
    <t>SYNTHETIX</t>
  </si>
  <si>
    <t>SNX</t>
  </si>
  <si>
    <t>synthetix</t>
  </si>
  <si>
    <t>BANCOR</t>
  </si>
  <si>
    <t>BNT</t>
  </si>
  <si>
    <t>bancor</t>
  </si>
  <si>
    <t>BULLISH</t>
  </si>
  <si>
    <t>STON.fi</t>
  </si>
  <si>
    <t>STON</t>
  </si>
  <si>
    <t>ston.fi</t>
  </si>
  <si>
    <t>GNS</t>
  </si>
  <si>
    <t>gains-network</t>
  </si>
  <si>
    <t>Osmosis</t>
  </si>
  <si>
    <t>OSMO</t>
  </si>
  <si>
    <t>osmosis-dex</t>
  </si>
  <si>
    <t>DODO</t>
  </si>
  <si>
    <t>dodo</t>
  </si>
  <si>
    <t>ALEX GO</t>
  </si>
  <si>
    <t>ALEX</t>
  </si>
  <si>
    <t>alex</t>
  </si>
  <si>
    <t>PERPETUAL</t>
  </si>
  <si>
    <t>PERP</t>
  </si>
  <si>
    <t>perpetual-protocol</t>
  </si>
  <si>
    <t>ZF</t>
  </si>
  <si>
    <t>zkswap-v2</t>
  </si>
  <si>
    <t>HOLD</t>
  </si>
  <si>
    <t>holdstation</t>
  </si>
  <si>
    <t>NEUTRAL</t>
  </si>
  <si>
    <t>Source: altFINS, DeFi Llama, L2 Beat</t>
  </si>
  <si>
    <t>RWA Category</t>
  </si>
  <si>
    <t>Total Value Locked (incld. Borrows)</t>
  </si>
  <si>
    <t>AAVE</t>
  </si>
  <si>
    <t>aave</t>
  </si>
  <si>
    <t>ETHENA</t>
  </si>
  <si>
    <t>ENA</t>
  </si>
  <si>
    <t>ethena</t>
  </si>
  <si>
    <t>SKY (ex-MAKER)</t>
  </si>
  <si>
    <t>SKY</t>
  </si>
  <si>
    <t>sky</t>
  </si>
  <si>
    <t>KAMINO</t>
  </si>
  <si>
    <t>KMNO</t>
  </si>
  <si>
    <t>kamino</t>
  </si>
  <si>
    <t>COMPOUND</t>
  </si>
  <si>
    <t>COMP</t>
  </si>
  <si>
    <t>compound-finance</t>
  </si>
  <si>
    <t>MAPLE</t>
  </si>
  <si>
    <t>SYRUP</t>
  </si>
  <si>
    <t>maple</t>
  </si>
  <si>
    <t>ONDO</t>
  </si>
  <si>
    <t>ondo-finance</t>
  </si>
  <si>
    <t>CENTRIFUGE</t>
  </si>
  <si>
    <t>CFG</t>
  </si>
  <si>
    <t>centrifuge</t>
  </si>
  <si>
    <t>LINK*</t>
  </si>
  <si>
    <t>LINK</t>
  </si>
  <si>
    <t>chainlink</t>
  </si>
  <si>
    <t>SAVE (SOLEND)</t>
  </si>
  <si>
    <t>SAVE</t>
  </si>
  <si>
    <t>save</t>
  </si>
  <si>
    <t>TokenFi</t>
  </si>
  <si>
    <t>TOKEN</t>
  </si>
  <si>
    <t>tokenfi</t>
  </si>
  <si>
    <t>STELLAR</t>
  </si>
  <si>
    <t>XLM</t>
  </si>
  <si>
    <t>stellar</t>
  </si>
  <si>
    <t>CLEARPOOL</t>
  </si>
  <si>
    <t>CPOOL</t>
  </si>
  <si>
    <t>clearpool</t>
  </si>
  <si>
    <t>GOLDFINCH</t>
  </si>
  <si>
    <t>GFI</t>
  </si>
  <si>
    <t>goldfinch</t>
  </si>
  <si>
    <t>RIBBON</t>
  </si>
  <si>
    <t>RBN</t>
  </si>
  <si>
    <t>ribbon</t>
  </si>
  <si>
    <t>NOTIONAL</t>
  </si>
  <si>
    <t>NOTE</t>
  </si>
  <si>
    <t>notional</t>
  </si>
  <si>
    <t>TrueFi</t>
  </si>
  <si>
    <t>TRU</t>
  </si>
  <si>
    <t>truefi</t>
  </si>
  <si>
    <t>CREAM</t>
  </si>
  <si>
    <t>cream-finance</t>
  </si>
  <si>
    <t>*Chainlink TVL = Total Value Secured as per DeFi Llama</t>
  </si>
  <si>
    <t>Coin Picks</t>
  </si>
  <si>
    <t>altFINS 
View*</t>
  </si>
  <si>
    <t>LIDO</t>
  </si>
  <si>
    <t>LDO</t>
  </si>
  <si>
    <t>lido</t>
  </si>
  <si>
    <t>PENDLE</t>
  </si>
  <si>
    <t>pendle</t>
  </si>
  <si>
    <t>ROCKET POOL</t>
  </si>
  <si>
    <t>RPL</t>
  </si>
  <si>
    <t>rocket-pool</t>
  </si>
  <si>
    <t>CONVEX</t>
  </si>
  <si>
    <t>CVX</t>
  </si>
  <si>
    <t>convex-finance</t>
  </si>
  <si>
    <t>StakeWise</t>
  </si>
  <si>
    <t>SWISE</t>
  </si>
  <si>
    <t>stakewise</t>
  </si>
  <si>
    <t>OP</t>
  </si>
  <si>
    <t>AURA</t>
  </si>
  <si>
    <t>aura</t>
  </si>
  <si>
    <t xml:space="preserve">SWELL </t>
  </si>
  <si>
    <t>SWELL</t>
  </si>
  <si>
    <t>swell</t>
  </si>
  <si>
    <t>ton</t>
  </si>
  <si>
    <t>MERLIN CHAIN</t>
  </si>
  <si>
    <t>MERL</t>
  </si>
  <si>
    <t>merlin</t>
  </si>
  <si>
    <t>STX</t>
  </si>
  <si>
    <t>stacks</t>
  </si>
  <si>
    <t>SOVRYN</t>
  </si>
  <si>
    <t>SOV</t>
  </si>
  <si>
    <t>sovryn</t>
  </si>
  <si>
    <t>immutablex</t>
  </si>
  <si>
    <t>THALES</t>
  </si>
  <si>
    <t>thales</t>
  </si>
  <si>
    <t>L-1 &amp; L-2</t>
  </si>
  <si>
    <t xml:space="preserve">FD Mcap /  TVL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</si>
</sst>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/m/yyyy"/>
    <numFmt numFmtId="165" formatCode="#,##0.000"/>
    <numFmt numFmtId="166" formatCode="&quot;$&quot;#,##0.00"/>
    <numFmt numFmtId="167" formatCode="#,##0.00%;[Red]\-#,##0.00%"/>
    <numFmt numFmtId="168" formatCode="&quot;$&quot;#,##0"/>
    <numFmt numFmtId="169" formatCode="#,##0.00\x"/>
    <numFmt numFmtId="170" formatCode="[$$-409]#,##0"/>
    <numFmt numFmtId="171" formatCode="_-* #,##0.00_-;\-* #,##0.00_-;_-* &quot;-&quot;??_-;_-@"/>
    <numFmt numFmtId="172" formatCode="&quot;$&quot;#,##0.000"/>
    <numFmt numFmtId="173" formatCode="&quot;$&quot;#,##0.00000"/>
  </numFmts>
  <fonts count="17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sz val="12.0"/>
      <color rgb="FFD0CECE"/>
      <name val="Calibri"/>
    </font>
    <font>
      <sz val="12.0"/>
      <color rgb="FF757070"/>
      <name val="Calibri"/>
    </font>
    <font>
      <b/>
      <sz val="12.0"/>
      <color rgb="FFFF0000"/>
      <name val="Calibri"/>
    </font>
    <font>
      <b/>
      <sz val="12.0"/>
      <color rgb="FFD0CECE"/>
      <name val="Calibri"/>
    </font>
    <font>
      <i/>
      <sz val="12.0"/>
      <color theme="1"/>
      <name val="Calibri"/>
    </font>
    <font>
      <b/>
      <sz val="12.0"/>
      <color rgb="FF757070"/>
      <name val="Calibri"/>
    </font>
    <font>
      <sz val="12.0"/>
      <color rgb="FF3A3838"/>
      <name val="Calibri"/>
    </font>
    <font>
      <sz val="12.0"/>
      <color rgb="FF3F3F3F"/>
      <name val="Calibri"/>
    </font>
    <font>
      <i/>
      <sz val="12.0"/>
      <color rgb="FF3A3838"/>
      <name val="Calibri"/>
    </font>
    <font>
      <i/>
      <sz val="9.0"/>
      <color theme="1"/>
      <name val="Calibri"/>
    </font>
    <font>
      <i/>
      <sz val="9.0"/>
      <color rgb="FFD0CECE"/>
      <name val="Calibri"/>
    </font>
    <font>
      <i/>
      <sz val="9.0"/>
      <color rgb="FF757070"/>
      <name val="Calibri"/>
    </font>
    <font>
      <u/>
      <sz val="12.0"/>
      <color rgb="FF0000FF"/>
      <name val="Calibri"/>
    </font>
    <font>
      <u/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1DB99B"/>
        <bgColor rgb="FF1DB99B"/>
      </patternFill>
    </fill>
    <fill>
      <patternFill patternType="solid">
        <fgColor rgb="FF1EB99B"/>
        <bgColor rgb="FF1EB99B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</fills>
  <borders count="26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right"/>
    </xf>
    <xf borderId="1" fillId="2" fontId="4" numFmtId="0" xfId="0" applyAlignment="1" applyBorder="1" applyFont="1">
      <alignment horizontal="left"/>
    </xf>
    <xf borderId="1" fillId="2" fontId="1" numFmtId="164" xfId="0" applyAlignment="1" applyBorder="1" applyFont="1" applyNumberFormat="1">
      <alignment horizontal="center"/>
    </xf>
    <xf borderId="1" fillId="3" fontId="5" numFmtId="0" xfId="0" applyBorder="1" applyFont="1"/>
    <xf borderId="2" fillId="4" fontId="2" numFmtId="0" xfId="0" applyAlignment="1" applyBorder="1" applyFill="1" applyFont="1">
      <alignment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vertical="center"/>
    </xf>
    <xf borderId="4" fillId="4" fontId="7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ill="1" applyFont="1">
      <alignment horizontal="center" shrinkToFit="0" vertical="center" wrapText="1"/>
    </xf>
    <xf borderId="6" fillId="2" fontId="9" numFmtId="165" xfId="0" applyAlignment="1" applyBorder="1" applyFont="1" applyNumberFormat="1">
      <alignment horizontal="left"/>
    </xf>
    <xf borderId="6" fillId="2" fontId="10" numFmtId="165" xfId="0" applyAlignment="1" applyBorder="1" applyFont="1" applyNumberFormat="1">
      <alignment horizontal="center" vertical="center"/>
    </xf>
    <xf borderId="6" fillId="2" fontId="9" numFmtId="166" xfId="0" applyAlignment="1" applyBorder="1" applyFont="1" applyNumberFormat="1">
      <alignment horizontal="center"/>
    </xf>
    <xf borderId="7" fillId="0" fontId="3" numFmtId="4" xfId="0" applyAlignment="1" applyBorder="1" applyFont="1" applyNumberFormat="1">
      <alignment horizontal="center"/>
    </xf>
    <xf borderId="8" fillId="6" fontId="11" numFmtId="167" xfId="0" applyAlignment="1" applyBorder="1" applyFill="1" applyFont="1" applyNumberFormat="1">
      <alignment horizontal="center"/>
    </xf>
    <xf borderId="7" fillId="0" fontId="1" numFmtId="3" xfId="0" applyAlignment="1" applyBorder="1" applyFont="1" applyNumberFormat="1">
      <alignment horizontal="center"/>
    </xf>
    <xf borderId="9" fillId="2" fontId="9" numFmtId="168" xfId="0" applyAlignment="1" applyBorder="1" applyFont="1" applyNumberFormat="1">
      <alignment horizontal="center"/>
    </xf>
    <xf borderId="7" fillId="0" fontId="4" numFmtId="165" xfId="0" applyAlignment="1" applyBorder="1" applyFont="1" applyNumberFormat="1">
      <alignment horizontal="left"/>
    </xf>
    <xf borderId="10" fillId="0" fontId="4" numFmtId="165" xfId="0" applyAlignment="1" applyBorder="1" applyFont="1" applyNumberFormat="1">
      <alignment horizontal="left"/>
    </xf>
    <xf borderId="8" fillId="2" fontId="9" numFmtId="168" xfId="0" applyAlignment="1" applyBorder="1" applyFont="1" applyNumberFormat="1">
      <alignment horizontal="center"/>
    </xf>
    <xf borderId="8" fillId="6" fontId="11" numFmtId="166" xfId="0" applyAlignment="1" applyBorder="1" applyFont="1" applyNumberFormat="1">
      <alignment horizontal="center"/>
    </xf>
    <xf borderId="9" fillId="5" fontId="2" numFmtId="169" xfId="0" applyAlignment="1" applyBorder="1" applyFont="1" applyNumberFormat="1">
      <alignment horizontal="center" vertical="center"/>
    </xf>
    <xf borderId="11" fillId="2" fontId="9" numFmtId="168" xfId="0" applyAlignment="1" applyBorder="1" applyFont="1" applyNumberFormat="1">
      <alignment horizontal="center"/>
    </xf>
    <xf borderId="12" fillId="6" fontId="11" numFmtId="167" xfId="0" applyAlignment="1" applyBorder="1" applyFont="1" applyNumberFormat="1">
      <alignment horizontal="center"/>
    </xf>
    <xf borderId="13" fillId="6" fontId="11" numFmtId="167" xfId="0" applyAlignment="1" applyBorder="1" applyFont="1" applyNumberFormat="1">
      <alignment horizontal="center"/>
    </xf>
    <xf borderId="6" fillId="2" fontId="9" numFmtId="168" xfId="0" applyAlignment="1" applyBorder="1" applyFont="1" applyNumberFormat="1">
      <alignment horizontal="center"/>
    </xf>
    <xf borderId="14" fillId="6" fontId="11" numFmtId="167" xfId="0" applyAlignment="1" applyBorder="1" applyFont="1" applyNumberFormat="1">
      <alignment horizontal="center"/>
    </xf>
    <xf borderId="8" fillId="6" fontId="9" numFmtId="166" xfId="0" applyAlignment="1" applyBorder="1" applyFont="1" applyNumberFormat="1">
      <alignment horizontal="center"/>
    </xf>
    <xf borderId="1" fillId="2" fontId="9" numFmtId="168" xfId="0" applyAlignment="1" applyBorder="1" applyFont="1" applyNumberFormat="1">
      <alignment horizontal="center"/>
    </xf>
    <xf borderId="1" fillId="6" fontId="11" numFmtId="167" xfId="0" applyAlignment="1" applyBorder="1" applyFont="1" applyNumberFormat="1">
      <alignment horizontal="center"/>
    </xf>
    <xf borderId="1" fillId="5" fontId="2" numFmtId="169" xfId="0" applyAlignment="1" applyBorder="1" applyFont="1" applyNumberFormat="1">
      <alignment horizontal="center" vertical="center"/>
    </xf>
    <xf borderId="1" fillId="5" fontId="9" numFmtId="168" xfId="0" applyAlignment="1" applyBorder="1" applyFont="1" applyNumberFormat="1">
      <alignment horizontal="center"/>
    </xf>
    <xf borderId="15" fillId="2" fontId="9" numFmtId="168" xfId="0" applyAlignment="1" applyBorder="1" applyFont="1" applyNumberFormat="1">
      <alignment horizontal="center"/>
    </xf>
    <xf borderId="16" fillId="6" fontId="11" numFmtId="167" xfId="0" applyAlignment="1" applyBorder="1" applyFont="1" applyNumberFormat="1">
      <alignment horizontal="center"/>
    </xf>
    <xf borderId="17" fillId="6" fontId="11" numFmtId="167" xfId="0" applyAlignment="1" applyBorder="1" applyFont="1" applyNumberFormat="1">
      <alignment horizontal="center"/>
    </xf>
    <xf borderId="18" fillId="5" fontId="9" numFmtId="165" xfId="0" applyAlignment="1" applyBorder="1" applyFont="1" applyNumberFormat="1">
      <alignment horizontal="left"/>
    </xf>
    <xf borderId="1" fillId="5" fontId="9" numFmtId="165" xfId="0" applyAlignment="1" applyBorder="1" applyFont="1" applyNumberFormat="1">
      <alignment horizontal="left"/>
    </xf>
    <xf borderId="1" fillId="5" fontId="1" numFmtId="4" xfId="0" applyAlignment="1" applyBorder="1" applyFont="1" applyNumberFormat="1">
      <alignment horizontal="center"/>
    </xf>
    <xf borderId="1" fillId="5" fontId="3" numFmtId="4" xfId="0" applyAlignment="1" applyBorder="1" applyFont="1" applyNumberFormat="1">
      <alignment horizontal="center"/>
    </xf>
    <xf borderId="1" fillId="5" fontId="9" numFmtId="166" xfId="0" applyAlignment="1" applyBorder="1" applyFont="1" applyNumberFormat="1">
      <alignment horizontal="center"/>
    </xf>
    <xf borderId="1" fillId="5" fontId="11" numFmtId="167" xfId="0" applyAlignment="1" applyBorder="1" applyFont="1" applyNumberFormat="1">
      <alignment horizontal="center"/>
    </xf>
    <xf borderId="19" fillId="5" fontId="11" numFmtId="167" xfId="0" applyAlignment="1" applyBorder="1" applyFont="1" applyNumberFormat="1">
      <alignment horizontal="center"/>
    </xf>
    <xf borderId="19" fillId="5" fontId="9" numFmtId="168" xfId="0" applyAlignment="1" applyBorder="1" applyFont="1" applyNumberFormat="1">
      <alignment horizontal="center"/>
    </xf>
    <xf borderId="1" fillId="5" fontId="4" numFmtId="165" xfId="0" applyAlignment="1" applyBorder="1" applyFont="1" applyNumberFormat="1">
      <alignment horizontal="left"/>
    </xf>
    <xf borderId="1" fillId="5" fontId="11" numFmtId="166" xfId="0" applyAlignment="1" applyBorder="1" applyFont="1" applyNumberFormat="1">
      <alignment horizontal="center"/>
    </xf>
    <xf borderId="19" fillId="5" fontId="2" numFmtId="169" xfId="0" applyAlignment="1" applyBorder="1" applyFont="1" applyNumberFormat="1">
      <alignment horizontal="center" vertical="center"/>
    </xf>
    <xf borderId="18" fillId="2" fontId="9" numFmtId="168" xfId="0" applyAlignment="1" applyBorder="1" applyFont="1" applyNumberFormat="1">
      <alignment horizontal="center"/>
    </xf>
    <xf borderId="20" fillId="6" fontId="11" numFmtId="167" xfId="0" applyAlignment="1" applyBorder="1" applyFont="1" applyNumberFormat="1">
      <alignment horizontal="center"/>
    </xf>
    <xf borderId="21" fillId="2" fontId="2" numFmtId="0" xfId="0" applyBorder="1" applyFont="1"/>
    <xf borderId="22" fillId="2" fontId="2" numFmtId="0" xfId="0" applyBorder="1" applyFont="1"/>
    <xf borderId="22" fillId="2" fontId="6" numFmtId="0" xfId="0" applyBorder="1" applyFont="1"/>
    <xf borderId="22" fillId="2" fontId="1" numFmtId="0" xfId="0" applyBorder="1" applyFont="1"/>
    <xf borderId="23" fillId="2" fontId="1" numFmtId="0" xfId="0" applyBorder="1" applyFont="1"/>
    <xf borderId="23" fillId="2" fontId="2" numFmtId="170" xfId="0" applyAlignment="1" applyBorder="1" applyFont="1" applyNumberFormat="1">
      <alignment horizontal="center"/>
    </xf>
    <xf borderId="22" fillId="2" fontId="8" numFmtId="0" xfId="0" applyBorder="1" applyFont="1"/>
    <xf borderId="22" fillId="2" fontId="2" numFmtId="170" xfId="0" applyAlignment="1" applyBorder="1" applyFont="1" applyNumberFormat="1">
      <alignment horizontal="center"/>
    </xf>
    <xf borderId="23" fillId="5" fontId="2" numFmtId="169" xfId="0" applyAlignment="1" applyBorder="1" applyFont="1" applyNumberFormat="1">
      <alignment horizontal="center"/>
    </xf>
    <xf borderId="21" fillId="2" fontId="2" numFmtId="170" xfId="0" applyAlignment="1" applyBorder="1" applyFont="1" applyNumberFormat="1">
      <alignment horizontal="center"/>
    </xf>
    <xf borderId="24" fillId="2" fontId="1" numFmtId="0" xfId="0" applyBorder="1" applyFont="1"/>
    <xf borderId="15" fillId="2" fontId="2" numFmtId="0" xfId="0" applyBorder="1" applyFont="1"/>
    <xf borderId="16" fillId="2" fontId="2" numFmtId="0" xfId="0" applyBorder="1" applyFont="1"/>
    <xf borderId="16" fillId="2" fontId="6" numFmtId="0" xfId="0" applyBorder="1" applyFont="1"/>
    <xf borderId="16" fillId="2" fontId="1" numFmtId="0" xfId="0" applyBorder="1" applyFont="1"/>
    <xf borderId="25" fillId="2" fontId="1" numFmtId="0" xfId="0" applyBorder="1" applyFont="1"/>
    <xf borderId="25" fillId="2" fontId="2" numFmtId="170" xfId="0" applyAlignment="1" applyBorder="1" applyFont="1" applyNumberFormat="1">
      <alignment horizontal="center"/>
    </xf>
    <xf borderId="16" fillId="2" fontId="8" numFmtId="0" xfId="0" applyBorder="1" applyFont="1"/>
    <xf borderId="16" fillId="2" fontId="2" numFmtId="170" xfId="0" applyAlignment="1" applyBorder="1" applyFont="1" applyNumberFormat="1">
      <alignment horizontal="center"/>
    </xf>
    <xf borderId="25" fillId="5" fontId="2" numFmtId="169" xfId="0" applyAlignment="1" applyBorder="1" applyFont="1" applyNumberFormat="1">
      <alignment horizontal="center"/>
    </xf>
    <xf borderId="15" fillId="2" fontId="2" numFmtId="170" xfId="0" applyAlignment="1" applyBorder="1" applyFont="1" applyNumberFormat="1">
      <alignment horizontal="center"/>
    </xf>
    <xf borderId="17" fillId="2" fontId="1" numFmtId="0" xfId="0" applyBorder="1" applyFont="1"/>
    <xf borderId="1" fillId="2" fontId="12" numFmtId="0" xfId="0" applyBorder="1" applyFont="1"/>
    <xf borderId="1" fillId="2" fontId="13" numFmtId="0" xfId="0" applyBorder="1" applyFont="1"/>
    <xf borderId="1" fillId="2" fontId="14" numFmtId="0" xfId="0" applyBorder="1" applyFont="1"/>
    <xf borderId="1" fillId="2" fontId="2" numFmtId="171" xfId="0" applyBorder="1" applyFont="1" applyNumberFormat="1"/>
    <xf borderId="1" fillId="2" fontId="3" numFmtId="0" xfId="0" applyBorder="1" applyFont="1"/>
    <xf borderId="1" fillId="2" fontId="4" numFmtId="0" xfId="0" applyBorder="1" applyFont="1"/>
    <xf borderId="1" fillId="2" fontId="1" numFmtId="171" xfId="0" applyBorder="1" applyFont="1" applyNumberFormat="1"/>
    <xf borderId="6" fillId="2" fontId="9" numFmtId="172" xfId="0" applyAlignment="1" applyBorder="1" applyFont="1" applyNumberFormat="1">
      <alignment horizontal="center"/>
    </xf>
    <xf borderId="1" fillId="2" fontId="2" numFmtId="0" xfId="0" applyBorder="1" applyFont="1"/>
    <xf borderId="6" fillId="5" fontId="2" numFmtId="169" xfId="0" applyAlignment="1" applyBorder="1" applyFont="1" applyNumberFormat="1">
      <alignment horizontal="center" vertical="center"/>
    </xf>
    <xf borderId="9" fillId="5" fontId="9" numFmtId="168" xfId="0" applyAlignment="1" applyBorder="1" applyFont="1" applyNumberFormat="1">
      <alignment horizontal="center"/>
    </xf>
    <xf borderId="6" fillId="2" fontId="9" numFmtId="173" xfId="0" applyAlignment="1" applyBorder="1" applyFont="1" applyNumberFormat="1">
      <alignment horizontal="center"/>
    </xf>
    <xf borderId="18" fillId="5" fontId="2" numFmtId="169" xfId="0" applyAlignment="1" applyBorder="1" applyFont="1" applyNumberFormat="1">
      <alignment horizontal="center" vertical="center"/>
    </xf>
    <xf borderId="9" fillId="7" fontId="9" numFmtId="168" xfId="0" applyAlignment="1" applyBorder="1" applyFill="1" applyFont="1" applyNumberFormat="1">
      <alignment horizontal="center"/>
    </xf>
    <xf borderId="2" fillId="5" fontId="2" numFmtId="0" xfId="0" applyAlignment="1" applyBorder="1" applyFont="1">
      <alignment horizontal="center" shrinkToFit="0" vertical="center" wrapText="1"/>
    </xf>
    <xf borderId="15" fillId="5" fontId="2" numFmtId="169" xfId="0" applyAlignment="1" applyBorder="1" applyFont="1" applyNumberFormat="1">
      <alignment horizontal="center"/>
    </xf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vertical="center"/>
    </xf>
    <xf borderId="0" fillId="0" fontId="1" numFmtId="165" xfId="0" applyFont="1" applyNumberFormat="1"/>
    <xf borderId="9" fillId="2" fontId="1" numFmtId="169" xfId="0" applyAlignment="1" applyBorder="1" applyFont="1" applyNumberFormat="1">
      <alignment horizontal="center" vertical="center"/>
    </xf>
    <xf borderId="1" fillId="2" fontId="1" numFmtId="169" xfId="0" applyAlignment="1" applyBorder="1" applyFont="1" applyNumberFormat="1">
      <alignment horizontal="center" vertical="center"/>
    </xf>
    <xf borderId="0" fillId="0" fontId="15" numFmtId="165" xfId="0" applyFont="1" applyNumberFormat="1"/>
    <xf borderId="0" fillId="0" fontId="16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L-1 &amp; L-2 Protocols: Fully Diluted Mcap / TVL Ratio</a:t>
            </a:r>
          </a:p>
        </c:rich>
      </c:tx>
      <c:overlay val="0"/>
    </c:title>
    <c:plotArea>
      <c:layout>
        <c:manualLayout>
          <c:xMode val="edge"/>
          <c:yMode val="edge"/>
          <c:x val="0.1045254869457107"/>
          <c:y val="0.1216849153698308"/>
          <c:w val="0.870066164596939"/>
          <c:h val="0.63751131502263"/>
        </c:manualLayout>
      </c:layout>
      <c:barChart>
        <c:barDir val="col"/>
        <c:ser>
          <c:idx val="0"/>
          <c:order val="0"/>
          <c:spPr>
            <a:solidFill>
              <a:srgbClr val="1EB99B"/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CHARTS!$C$4:$C$26</c:f>
              <c:numCache/>
            </c:numRef>
          </c:val>
        </c:ser>
        <c:axId val="2054863451"/>
        <c:axId val="220761228"/>
      </c:barChart>
      <c:catAx>
        <c:axId val="205486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L-1 &amp; L-2 Protocols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eXGyreHeros"/>
              </a:defRPr>
            </a:pPr>
          </a:p>
        </c:txPr>
        <c:crossAx val="220761228"/>
      </c:catAx>
      <c:valAx>
        <c:axId val="220761228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TVL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205486345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Decentralized Crypto Exchanges: Fully Diluted Mcap / TVL Ratio</a:t>
            </a:r>
          </a:p>
        </c:rich>
      </c:tx>
      <c:layout>
        <c:manualLayout>
          <c:xMode val="edge"/>
          <c:yMode val="edge"/>
          <c:x val="0.155930091315718"/>
          <c:y val="0.02137404580152672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1EB99B"/>
            </a:solidFill>
            <a:ln cmpd="sng">
              <a:solidFill>
                <a:srgbClr val="000000"/>
              </a:solidFill>
            </a:ln>
          </c:spPr>
          <c:cat>
            <c:strRef>
              <c:f>CHARTS!$B$34:$B$53</c:f>
            </c:strRef>
          </c:cat>
          <c:val>
            <c:numRef>
              <c:f>CHARTS!$C$34:$C$53</c:f>
              <c:numCache/>
            </c:numRef>
          </c:val>
        </c:ser>
        <c:axId val="946336818"/>
        <c:axId val="1414536104"/>
      </c:barChart>
      <c:catAx>
        <c:axId val="94633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Decentralized Crypto Exchanges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eXGyreHeros"/>
              </a:defRPr>
            </a:pPr>
          </a:p>
        </c:txPr>
        <c:crossAx val="1414536104"/>
      </c:catAx>
      <c:valAx>
        <c:axId val="1414536104"/>
        <c:scaling>
          <c:orientation val="minMax"/>
          <c:max val="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TVL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94633681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altFINS Research Hub Picks: Fully Diluted Mcap / TVL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EB99B"/>
            </a:solidFill>
            <a:ln cmpd="sng">
              <a:solidFill>
                <a:srgbClr val="000000"/>
              </a:solidFill>
            </a:ln>
          </c:spPr>
          <c:cat>
            <c:strRef>
              <c:f>CHARTS!$B$81:$B$111</c:f>
            </c:strRef>
          </c:cat>
          <c:val>
            <c:numRef>
              <c:f>CHARTS!$C$81:$C$111</c:f>
              <c:numCache/>
            </c:numRef>
          </c:val>
        </c:ser>
        <c:axId val="652407037"/>
        <c:axId val="1602386736"/>
      </c:barChart>
      <c:catAx>
        <c:axId val="652407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altFINS Coin Picks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eXGyreHeros"/>
              </a:defRPr>
            </a:pPr>
          </a:p>
        </c:txPr>
        <c:crossAx val="1602386736"/>
      </c:catAx>
      <c:valAx>
        <c:axId val="160238673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TVL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65240703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Real World Assets Category: Fully Diluted Mcap / TVL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EB99B"/>
            </a:solidFill>
            <a:ln cmpd="sng">
              <a:solidFill>
                <a:srgbClr val="000000"/>
              </a:solidFill>
            </a:ln>
          </c:spPr>
          <c:cat>
            <c:strRef>
              <c:f>CHARTS!$B$58:$B$75</c:f>
            </c:strRef>
          </c:cat>
          <c:val>
            <c:numRef>
              <c:f>CHARTS!$C$58:$C$75</c:f>
              <c:numCache/>
            </c:numRef>
          </c:val>
        </c:ser>
        <c:axId val="1478569931"/>
        <c:axId val="262828477"/>
      </c:barChart>
      <c:catAx>
        <c:axId val="1478569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Real World Assets Protocols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eXGyreHeros"/>
              </a:defRPr>
            </a:pPr>
          </a:p>
        </c:txPr>
        <c:crossAx val="262828477"/>
      </c:catAx>
      <c:valAx>
        <c:axId val="26282847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TVL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478569931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2</xdr:row>
      <xdr:rowOff>133350</xdr:rowOff>
    </xdr:from>
    <xdr:ext cx="7924800" cy="5095875"/>
    <xdr:graphicFrame>
      <xdr:nvGraphicFramePr>
        <xdr:cNvPr id="42138027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</xdr:colOff>
      <xdr:row>32</xdr:row>
      <xdr:rowOff>133350</xdr:rowOff>
    </xdr:from>
    <xdr:ext cx="7791450" cy="4105275"/>
    <xdr:graphicFrame>
      <xdr:nvGraphicFramePr>
        <xdr:cNvPr id="17207899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609600</xdr:colOff>
      <xdr:row>79</xdr:row>
      <xdr:rowOff>381000</xdr:rowOff>
    </xdr:from>
    <xdr:ext cx="9953625" cy="4305300"/>
    <xdr:graphicFrame>
      <xdr:nvGraphicFramePr>
        <xdr:cNvPr id="182989236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76200</xdr:colOff>
      <xdr:row>56</xdr:row>
      <xdr:rowOff>133350</xdr:rowOff>
    </xdr:from>
    <xdr:ext cx="7791450" cy="3905250"/>
    <xdr:graphicFrame>
      <xdr:nvGraphicFramePr>
        <xdr:cNvPr id="16950921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B99B"/>
    <pageSetUpPr/>
  </sheetPr>
  <sheetViews>
    <sheetView workbookViewId="0"/>
  </sheetViews>
  <sheetFormatPr customHeight="1" defaultColWidth="11.22" defaultRowHeight="15.0"/>
  <cols>
    <col customWidth="1" min="1" max="1" width="2.11"/>
    <col customWidth="1" min="2" max="2" width="18.11"/>
    <col customWidth="1" hidden="1" min="3" max="3" width="9.11"/>
    <col customWidth="1" hidden="1" min="4" max="4" width="15.11"/>
    <col customWidth="1" hidden="1" min="5" max="5" width="40.44"/>
    <col customWidth="1" hidden="1" min="6" max="6" width="11.0"/>
    <col customWidth="1" hidden="1" min="7" max="7" width="10.11"/>
    <col customWidth="1" min="8" max="8" width="10.0"/>
    <col customWidth="1" min="9" max="10" width="10.67"/>
    <col customWidth="1" min="11" max="11" width="16.67"/>
    <col customWidth="1" min="12" max="12" width="18.11"/>
    <col customWidth="1" hidden="1" min="13" max="13" width="8.0"/>
    <col customWidth="1" hidden="1" min="14" max="14" width="8.67"/>
    <col customWidth="1" min="15" max="15" width="18.67"/>
    <col customWidth="1" hidden="1" min="16" max="17" width="10.11"/>
    <col customWidth="1" hidden="1" min="18" max="18" width="9.67"/>
    <col customWidth="1" min="19" max="19" width="11.33"/>
    <col customWidth="1" hidden="1" min="20" max="20" width="17.67"/>
    <col customWidth="1" hidden="1" min="21" max="21" width="10.11"/>
    <col customWidth="1" hidden="1" min="22" max="22" width="10.67"/>
    <col customWidth="1" hidden="1" min="23" max="23" width="11.67"/>
    <col customWidth="1" hidden="1" min="24" max="24" width="12.11"/>
    <col customWidth="1" min="25" max="25" width="17.33"/>
    <col customWidth="1" min="26" max="26" width="18.0"/>
    <col customWidth="1" min="27" max="29" width="10.67"/>
  </cols>
  <sheetData>
    <row r="1" ht="25.5" customHeight="1">
      <c r="A1" s="1"/>
      <c r="B1" s="2" t="s">
        <v>0</v>
      </c>
      <c r="C1" s="3"/>
      <c r="D1" s="3"/>
      <c r="E1" s="3"/>
      <c r="F1" s="4"/>
      <c r="G1" s="5"/>
      <c r="I1" s="6"/>
      <c r="J1" s="6"/>
      <c r="K1" s="6"/>
      <c r="L1" s="7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1"/>
      <c r="C2" s="1"/>
      <c r="D2" s="1"/>
      <c r="E2" s="1"/>
      <c r="F2" s="1"/>
      <c r="G2" s="5"/>
      <c r="H2" s="1"/>
      <c r="I2" s="6"/>
      <c r="J2" s="9"/>
      <c r="K2" s="9"/>
      <c r="L2" s="1"/>
      <c r="M2" s="8"/>
      <c r="N2" s="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0" t="s">
        <v>1</v>
      </c>
      <c r="AA2" s="1"/>
      <c r="AB2" s="1"/>
      <c r="AC2" s="1"/>
    </row>
    <row r="3" ht="46.5" customHeight="1">
      <c r="A3" s="1"/>
      <c r="B3" s="11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  <c r="H3" s="15" t="s">
        <v>6</v>
      </c>
      <c r="I3" s="16" t="s">
        <v>8</v>
      </c>
      <c r="J3" s="16" t="s">
        <v>9</v>
      </c>
      <c r="K3" s="17" t="s">
        <v>10</v>
      </c>
      <c r="L3" s="17" t="s">
        <v>11</v>
      </c>
      <c r="M3" s="18" t="s">
        <v>12</v>
      </c>
      <c r="N3" s="19" t="s">
        <v>13</v>
      </c>
      <c r="O3" s="20" t="s">
        <v>14</v>
      </c>
      <c r="P3" s="16" t="s">
        <v>15</v>
      </c>
      <c r="Q3" s="16" t="s">
        <v>16</v>
      </c>
      <c r="R3" s="16" t="s">
        <v>9</v>
      </c>
      <c r="S3" s="17" t="s">
        <v>17</v>
      </c>
      <c r="T3" s="12" t="s">
        <v>18</v>
      </c>
      <c r="U3" s="16" t="s">
        <v>15</v>
      </c>
      <c r="V3" s="16" t="s">
        <v>16</v>
      </c>
      <c r="W3" s="21" t="s">
        <v>19</v>
      </c>
      <c r="X3" s="1"/>
      <c r="Y3" s="1"/>
    </row>
    <row r="4" ht="15.75" customHeight="1">
      <c r="A4" s="1"/>
      <c r="B4" s="22" t="s">
        <v>20</v>
      </c>
      <c r="C4" s="23" t="s">
        <v>21</v>
      </c>
      <c r="D4" s="23" t="s">
        <v>22</v>
      </c>
      <c r="E4" s="23" t="s">
        <v>23</v>
      </c>
      <c r="F4" s="24">
        <v>3600.01587253108</v>
      </c>
      <c r="G4" s="25">
        <v>3347.0</v>
      </c>
      <c r="H4" s="24">
        <v>4417.288699471374</v>
      </c>
      <c r="I4" s="26">
        <f t="shared" ref="I4:I17" si="1">(H4-F4)/F4</f>
        <v>0.2270192288</v>
      </c>
      <c r="J4" s="26">
        <f t="shared" ref="J4:J17" si="2">(H4-G4)/G4</f>
        <v>0.3197755302</v>
      </c>
      <c r="K4" s="27">
        <v>1.2073E8</v>
      </c>
      <c r="L4" s="28">
        <f t="shared" ref="L4:L17" si="3">H4*K4</f>
        <v>533299264687</v>
      </c>
      <c r="M4" s="29"/>
      <c r="N4" s="30"/>
      <c r="O4" s="31">
        <v>2.0154635560319E11</v>
      </c>
      <c r="P4" s="32"/>
      <c r="Q4" s="32"/>
      <c r="R4" s="32"/>
      <c r="S4" s="33">
        <f t="shared" ref="S4:S17" si="4">L4/O4</f>
        <v>2.646037747</v>
      </c>
      <c r="T4" s="34">
        <v>1.913071372E9</v>
      </c>
      <c r="U4" s="35">
        <v>-0.581</v>
      </c>
      <c r="V4" s="36">
        <v>0.9833</v>
      </c>
      <c r="W4" s="33">
        <f t="shared" ref="W4:W5" si="5">L4/T4</f>
        <v>278.7660055</v>
      </c>
      <c r="X4" s="1"/>
      <c r="Y4" s="1"/>
    </row>
    <row r="5" ht="15.75" customHeight="1">
      <c r="A5" s="1"/>
      <c r="B5" s="22" t="s">
        <v>24</v>
      </c>
      <c r="C5" s="23" t="s">
        <v>25</v>
      </c>
      <c r="D5" s="23" t="s">
        <v>26</v>
      </c>
      <c r="E5" s="23" t="s">
        <v>23</v>
      </c>
      <c r="F5" s="24">
        <v>166.9432118891674</v>
      </c>
      <c r="G5" s="25">
        <v>189.0</v>
      </c>
      <c r="H5" s="24">
        <v>200.8151056261533</v>
      </c>
      <c r="I5" s="26">
        <f t="shared" si="1"/>
        <v>0.2028947051</v>
      </c>
      <c r="J5" s="26">
        <f t="shared" si="2"/>
        <v>0.06251378638</v>
      </c>
      <c r="K5" s="27">
        <v>5.9976E8</v>
      </c>
      <c r="L5" s="28">
        <f t="shared" si="3"/>
        <v>120440867750</v>
      </c>
      <c r="M5" s="29"/>
      <c r="N5" s="30"/>
      <c r="O5" s="31">
        <v>2.437202852546E10</v>
      </c>
      <c r="P5" s="32"/>
      <c r="Q5" s="32"/>
      <c r="R5" s="32"/>
      <c r="S5" s="33">
        <f t="shared" si="4"/>
        <v>4.941766239</v>
      </c>
      <c r="T5" s="37">
        <v>1.4831584E7</v>
      </c>
      <c r="U5" s="26">
        <v>-0.3247</v>
      </c>
      <c r="V5" s="38">
        <v>1.5482</v>
      </c>
      <c r="W5" s="33">
        <f t="shared" si="5"/>
        <v>8120.566741</v>
      </c>
      <c r="X5" s="1"/>
      <c r="Y5" s="1"/>
    </row>
    <row r="6" ht="15.75" customHeight="1">
      <c r="A6" s="1"/>
      <c r="B6" s="22" t="s">
        <v>27</v>
      </c>
      <c r="C6" s="23" t="s">
        <v>28</v>
      </c>
      <c r="D6" s="23" t="s">
        <v>29</v>
      </c>
      <c r="E6" s="23" t="s">
        <v>23</v>
      </c>
      <c r="F6" s="24">
        <v>0.3234763228803523</v>
      </c>
      <c r="G6" s="25">
        <v>0.2555</v>
      </c>
      <c r="H6" s="24">
        <v>0.3380508548412599</v>
      </c>
      <c r="I6" s="26">
        <f t="shared" si="1"/>
        <v>0.0450559467</v>
      </c>
      <c r="J6" s="26">
        <f t="shared" si="2"/>
        <v>0.3230953223</v>
      </c>
      <c r="K6" s="27">
        <v>9.492E10</v>
      </c>
      <c r="L6" s="28">
        <f t="shared" si="3"/>
        <v>32087787142</v>
      </c>
      <c r="M6" s="29"/>
      <c r="N6" s="30"/>
      <c r="O6" s="31">
        <v>6.07889313468E9</v>
      </c>
      <c r="P6" s="32"/>
      <c r="Q6" s="32"/>
      <c r="R6" s="32"/>
      <c r="S6" s="33">
        <f t="shared" si="4"/>
        <v>5.278557532</v>
      </c>
      <c r="T6" s="37"/>
      <c r="U6" s="26"/>
      <c r="V6" s="38"/>
      <c r="W6" s="33"/>
      <c r="X6" s="1"/>
      <c r="Y6" s="1"/>
    </row>
    <row r="7" ht="15.75" customHeight="1">
      <c r="A7" s="1"/>
      <c r="B7" s="22" t="s">
        <v>30</v>
      </c>
      <c r="C7" s="23" t="s">
        <v>31</v>
      </c>
      <c r="D7" s="23" t="s">
        <v>32</v>
      </c>
      <c r="E7" s="23" t="s">
        <v>23</v>
      </c>
      <c r="F7" s="24">
        <v>21.79624514309419</v>
      </c>
      <c r="G7" s="25">
        <v>35.83</v>
      </c>
      <c r="H7" s="24">
        <v>23.87815637393732</v>
      </c>
      <c r="I7" s="26">
        <f t="shared" si="1"/>
        <v>0.09551696713</v>
      </c>
      <c r="J7" s="26">
        <f t="shared" si="2"/>
        <v>-0.333570852</v>
      </c>
      <c r="K7" s="27">
        <v>7.15748719E8</v>
      </c>
      <c r="L7" s="28">
        <f t="shared" si="3"/>
        <v>17090759837</v>
      </c>
      <c r="M7" s="29"/>
      <c r="N7" s="30"/>
      <c r="O7" s="31">
        <v>2.82861722735E9</v>
      </c>
      <c r="P7" s="32"/>
      <c r="Q7" s="32"/>
      <c r="R7" s="32"/>
      <c r="S7" s="33">
        <f t="shared" si="4"/>
        <v>6.042089991</v>
      </c>
      <c r="T7" s="37">
        <v>2.4354679E7</v>
      </c>
      <c r="U7" s="26">
        <v>-0.438</v>
      </c>
      <c r="V7" s="38" t="s">
        <v>33</v>
      </c>
      <c r="W7" s="33">
        <f t="shared" ref="W7:W8" si="6">L7/T7</f>
        <v>701.7444096</v>
      </c>
      <c r="X7" s="1"/>
      <c r="Y7" s="1"/>
    </row>
    <row r="8" ht="15.75" customHeight="1">
      <c r="A8" s="1"/>
      <c r="B8" s="22" t="s">
        <v>34</v>
      </c>
      <c r="C8" s="23" t="s">
        <v>34</v>
      </c>
      <c r="D8" s="23" t="s">
        <v>35</v>
      </c>
      <c r="E8" s="23" t="s">
        <v>23</v>
      </c>
      <c r="F8" s="24">
        <v>3.454462053693645</v>
      </c>
      <c r="G8" s="25">
        <v>4.16</v>
      </c>
      <c r="H8" s="24">
        <v>3.270828244110444</v>
      </c>
      <c r="I8" s="26">
        <f t="shared" si="1"/>
        <v>-0.05315843878</v>
      </c>
      <c r="J8" s="26">
        <f t="shared" si="2"/>
        <v>-0.2137432106</v>
      </c>
      <c r="K8" s="27">
        <v>1.0E10</v>
      </c>
      <c r="L8" s="28">
        <f t="shared" si="3"/>
        <v>32708282441</v>
      </c>
      <c r="M8" s="29"/>
      <c r="N8" s="30"/>
      <c r="O8" s="31">
        <v>2.69134310185E9</v>
      </c>
      <c r="P8" s="32"/>
      <c r="Q8" s="32"/>
      <c r="R8" s="32"/>
      <c r="S8" s="33">
        <f t="shared" si="4"/>
        <v>12.15314481</v>
      </c>
      <c r="T8" s="37">
        <v>2.4354679E7</v>
      </c>
      <c r="U8" s="26">
        <v>-0.438</v>
      </c>
      <c r="V8" s="38" t="s">
        <v>33</v>
      </c>
      <c r="W8" s="33">
        <f t="shared" si="6"/>
        <v>1342.997887</v>
      </c>
      <c r="X8" s="1"/>
      <c r="Y8" s="1"/>
    </row>
    <row r="9" ht="15.75" customHeight="1">
      <c r="A9" s="1"/>
      <c r="B9" s="22" t="s">
        <v>36</v>
      </c>
      <c r="C9" s="23" t="s">
        <v>37</v>
      </c>
      <c r="D9" s="23" t="s">
        <v>38</v>
      </c>
      <c r="E9" s="23" t="s">
        <v>23</v>
      </c>
      <c r="F9" s="24">
        <v>0.1986147557821274</v>
      </c>
      <c r="G9" s="25">
        <v>0.45</v>
      </c>
      <c r="H9" s="24">
        <v>0.280035109622549</v>
      </c>
      <c r="I9" s="26">
        <f t="shared" si="1"/>
        <v>0.409941112</v>
      </c>
      <c r="J9" s="26">
        <f t="shared" si="2"/>
        <v>-0.3776997564</v>
      </c>
      <c r="K9" s="27">
        <v>1.041E10</v>
      </c>
      <c r="L9" s="28">
        <f t="shared" si="3"/>
        <v>2915165491</v>
      </c>
      <c r="M9" s="29"/>
      <c r="N9" s="30"/>
      <c r="O9" s="31">
        <v>1.30814462362E9</v>
      </c>
      <c r="P9" s="32"/>
      <c r="Q9" s="32"/>
      <c r="R9" s="32"/>
      <c r="S9" s="33">
        <f t="shared" si="4"/>
        <v>2.228473395</v>
      </c>
      <c r="T9" s="37"/>
      <c r="U9" s="26"/>
      <c r="V9" s="38"/>
      <c r="W9" s="33"/>
      <c r="X9" s="1"/>
      <c r="Y9" s="1"/>
    </row>
    <row r="10" ht="15.75" customHeight="1">
      <c r="A10" s="1"/>
      <c r="B10" s="22" t="s">
        <v>39</v>
      </c>
      <c r="C10" s="23" t="s">
        <v>40</v>
      </c>
      <c r="D10" s="23" t="s">
        <v>41</v>
      </c>
      <c r="E10" s="23" t="s">
        <v>23</v>
      </c>
      <c r="F10" s="24">
        <v>4.226763295627088</v>
      </c>
      <c r="G10" s="25">
        <v>8.65</v>
      </c>
      <c r="H10" s="24">
        <v>4.285169656633997</v>
      </c>
      <c r="I10" s="26">
        <f t="shared" si="1"/>
        <v>0.01381822376</v>
      </c>
      <c r="J10" s="26">
        <f t="shared" si="2"/>
        <v>-0.504604664</v>
      </c>
      <c r="K10" s="27">
        <v>1.15E9</v>
      </c>
      <c r="L10" s="28">
        <f t="shared" si="3"/>
        <v>4927945105</v>
      </c>
      <c r="M10" s="29"/>
      <c r="N10" s="30"/>
      <c r="O10" s="31">
        <v>1.09432056586E9</v>
      </c>
      <c r="P10" s="32"/>
      <c r="Q10" s="32"/>
      <c r="R10" s="32"/>
      <c r="S10" s="33">
        <f t="shared" si="4"/>
        <v>4.50320067</v>
      </c>
      <c r="T10" s="37"/>
      <c r="U10" s="26"/>
      <c r="V10" s="38"/>
      <c r="W10" s="33"/>
      <c r="X10" s="1"/>
      <c r="Y10" s="1"/>
    </row>
    <row r="11" ht="15.75" customHeight="1">
      <c r="A11" s="1"/>
      <c r="B11" s="22" t="s">
        <v>42</v>
      </c>
      <c r="C11" s="23" t="s">
        <v>42</v>
      </c>
      <c r="D11" s="23" t="s">
        <v>43</v>
      </c>
      <c r="E11" s="23" t="s">
        <v>23</v>
      </c>
      <c r="F11" s="24">
        <v>0.2826951040828787</v>
      </c>
      <c r="G11" s="25">
        <v>0.3961</v>
      </c>
      <c r="H11" s="24">
        <v>0.2817446276522783</v>
      </c>
      <c r="I11" s="26">
        <f t="shared" si="1"/>
        <v>-0.003362196292</v>
      </c>
      <c r="J11" s="26">
        <f t="shared" si="2"/>
        <v>-0.2887032879</v>
      </c>
      <c r="K11" s="27">
        <v>1.0E10</v>
      </c>
      <c r="L11" s="28">
        <f t="shared" si="3"/>
        <v>2817446277</v>
      </c>
      <c r="M11" s="29"/>
      <c r="N11" s="30"/>
      <c r="O11" s="31">
        <v>6.1289196682E8</v>
      </c>
      <c r="P11" s="39"/>
      <c r="Q11" s="39"/>
      <c r="R11" s="39"/>
      <c r="S11" s="33">
        <f t="shared" si="4"/>
        <v>4.596970476</v>
      </c>
      <c r="T11" s="40"/>
      <c r="U11" s="41"/>
      <c r="V11" s="41"/>
      <c r="W11" s="42"/>
      <c r="X11" s="43"/>
      <c r="Y11" s="1"/>
    </row>
    <row r="12" ht="15.75" customHeight="1">
      <c r="A12" s="1"/>
      <c r="B12" s="22" t="s">
        <v>44</v>
      </c>
      <c r="C12" s="23" t="s">
        <v>45</v>
      </c>
      <c r="D12" s="23" t="s">
        <v>46</v>
      </c>
      <c r="E12" s="23" t="s">
        <v>23</v>
      </c>
      <c r="F12" s="24">
        <v>0.7146126251651281</v>
      </c>
      <c r="G12" s="25">
        <v>0.85</v>
      </c>
      <c r="H12" s="24">
        <v>0.8232602809057347</v>
      </c>
      <c r="I12" s="26">
        <f t="shared" si="1"/>
        <v>0.1520371344</v>
      </c>
      <c r="J12" s="26">
        <f t="shared" si="2"/>
        <v>-0.03145849305</v>
      </c>
      <c r="K12" s="27">
        <v>4.5E10</v>
      </c>
      <c r="L12" s="28">
        <f t="shared" si="3"/>
        <v>37046712641</v>
      </c>
      <c r="M12" s="29"/>
      <c r="N12" s="30"/>
      <c r="O12" s="31">
        <v>3.676229277E8</v>
      </c>
      <c r="P12" s="32"/>
      <c r="Q12" s="32"/>
      <c r="R12" s="32"/>
      <c r="S12" s="33">
        <f t="shared" si="4"/>
        <v>100.7736728</v>
      </c>
      <c r="T12" s="37">
        <v>410833.0</v>
      </c>
      <c r="U12" s="26">
        <v>-0.1766</v>
      </c>
      <c r="V12" s="38">
        <v>0.0351</v>
      </c>
      <c r="W12" s="33">
        <f t="shared" ref="W12:W14" si="7">L12/T12</f>
        <v>90174.62726</v>
      </c>
      <c r="X12" s="1"/>
      <c r="Y12" s="1"/>
    </row>
    <row r="13" ht="15.75" customHeight="1">
      <c r="A13" s="1"/>
      <c r="B13" s="22" t="s">
        <v>47</v>
      </c>
      <c r="C13" s="23" t="s">
        <v>48</v>
      </c>
      <c r="D13" s="23" t="s">
        <v>49</v>
      </c>
      <c r="E13" s="23" t="s">
        <v>23</v>
      </c>
      <c r="F13" s="24">
        <v>3.400562807970918</v>
      </c>
      <c r="G13" s="25">
        <v>5.4</v>
      </c>
      <c r="H13" s="24">
        <v>3.136737757577266</v>
      </c>
      <c r="I13" s="26">
        <f t="shared" si="1"/>
        <v>-0.07758276065</v>
      </c>
      <c r="J13" s="26">
        <f t="shared" si="2"/>
        <v>-0.4191226375</v>
      </c>
      <c r="K13" s="27">
        <v>5.12E9</v>
      </c>
      <c r="L13" s="28">
        <f t="shared" si="3"/>
        <v>16060097319</v>
      </c>
      <c r="M13" s="29"/>
      <c r="N13" s="30"/>
      <c r="O13" s="31">
        <v>3.5858143546E8</v>
      </c>
      <c r="P13" s="32"/>
      <c r="Q13" s="32"/>
      <c r="R13" s="32"/>
      <c r="S13" s="33">
        <f t="shared" si="4"/>
        <v>44.7878661</v>
      </c>
      <c r="T13" s="37">
        <v>7365707.0</v>
      </c>
      <c r="U13" s="26">
        <v>-0.0388</v>
      </c>
      <c r="V13" s="38">
        <v>0.0434</v>
      </c>
      <c r="W13" s="33">
        <f t="shared" si="7"/>
        <v>2180.387751</v>
      </c>
      <c r="X13" s="1"/>
      <c r="Y13" s="1"/>
    </row>
    <row r="14" ht="15.75" customHeight="1">
      <c r="A14" s="1"/>
      <c r="B14" s="22" t="s">
        <v>50</v>
      </c>
      <c r="C14" s="23" t="s">
        <v>50</v>
      </c>
      <c r="D14" s="23" t="s">
        <v>51</v>
      </c>
      <c r="E14" s="23" t="s">
        <v>23</v>
      </c>
      <c r="F14" s="24">
        <v>2.450403507754923</v>
      </c>
      <c r="G14" s="25">
        <v>4.97</v>
      </c>
      <c r="H14" s="24">
        <v>2.386915084466189</v>
      </c>
      <c r="I14" s="26">
        <f t="shared" si="1"/>
        <v>-0.02590937496</v>
      </c>
      <c r="J14" s="26">
        <f t="shared" si="2"/>
        <v>-0.5197353955</v>
      </c>
      <c r="K14" s="27">
        <v>1.24E9</v>
      </c>
      <c r="L14" s="28">
        <f t="shared" si="3"/>
        <v>2959774705</v>
      </c>
      <c r="M14" s="29"/>
      <c r="N14" s="30"/>
      <c r="O14" s="31">
        <v>3.2382404047E8</v>
      </c>
      <c r="P14" s="32"/>
      <c r="Q14" s="32"/>
      <c r="R14" s="32"/>
      <c r="S14" s="33">
        <f t="shared" si="4"/>
        <v>9.140070949</v>
      </c>
      <c r="T14" s="37">
        <v>410833.0</v>
      </c>
      <c r="U14" s="26">
        <v>-0.1766</v>
      </c>
      <c r="V14" s="38">
        <v>0.0351</v>
      </c>
      <c r="W14" s="33">
        <f t="shared" si="7"/>
        <v>7204.325613</v>
      </c>
      <c r="X14" s="1"/>
      <c r="Y14" s="1"/>
    </row>
    <row r="15" ht="15.75" customHeight="1">
      <c r="A15" s="1"/>
      <c r="B15" s="22" t="s">
        <v>52</v>
      </c>
      <c r="C15" s="23" t="s">
        <v>52</v>
      </c>
      <c r="D15" s="23" t="s">
        <v>53</v>
      </c>
      <c r="E15" s="23" t="s">
        <v>23</v>
      </c>
      <c r="F15" s="24">
        <v>0.9853679317305729</v>
      </c>
      <c r="G15" s="25">
        <v>1.51</v>
      </c>
      <c r="H15" s="24">
        <v>1.110800419435154</v>
      </c>
      <c r="I15" s="26">
        <f t="shared" si="1"/>
        <v>0.127295078</v>
      </c>
      <c r="J15" s="26">
        <f t="shared" si="2"/>
        <v>-0.2643705832</v>
      </c>
      <c r="K15" s="27">
        <v>1.1764E8</v>
      </c>
      <c r="L15" s="28">
        <f t="shared" si="3"/>
        <v>130674561.3</v>
      </c>
      <c r="M15" s="29"/>
      <c r="N15" s="30"/>
      <c r="O15" s="31">
        <v>2.969229572E7</v>
      </c>
      <c r="P15" s="32"/>
      <c r="Q15" s="32"/>
      <c r="R15" s="32"/>
      <c r="S15" s="33">
        <f t="shared" si="4"/>
        <v>4.400958504</v>
      </c>
      <c r="T15" s="37" t="s">
        <v>33</v>
      </c>
      <c r="U15" s="26" t="s">
        <v>33</v>
      </c>
      <c r="V15" s="38" t="s">
        <v>33</v>
      </c>
      <c r="W15" s="33" t="s">
        <v>33</v>
      </c>
      <c r="X15" s="1"/>
      <c r="Y15" s="1"/>
    </row>
    <row r="16" ht="15.75" customHeight="1">
      <c r="A16" s="1"/>
      <c r="B16" s="22" t="s">
        <v>54</v>
      </c>
      <c r="C16" s="23" t="s">
        <v>55</v>
      </c>
      <c r="D16" s="23" t="s">
        <v>56</v>
      </c>
      <c r="E16" s="23" t="s">
        <v>23</v>
      </c>
      <c r="F16" s="24">
        <v>0.1813822033352574</v>
      </c>
      <c r="G16" s="25">
        <v>0.53</v>
      </c>
      <c r="H16" s="24">
        <v>0.1824491659651038</v>
      </c>
      <c r="I16" s="26">
        <f t="shared" si="1"/>
        <v>0.005882399763</v>
      </c>
      <c r="J16" s="26">
        <f t="shared" si="2"/>
        <v>-0.6557562906</v>
      </c>
      <c r="K16" s="27">
        <v>2.1E9</v>
      </c>
      <c r="L16" s="28">
        <f t="shared" si="3"/>
        <v>383143248.5</v>
      </c>
      <c r="M16" s="29"/>
      <c r="N16" s="30"/>
      <c r="O16" s="31">
        <v>6001100.01</v>
      </c>
      <c r="P16" s="32"/>
      <c r="Q16" s="32"/>
      <c r="R16" s="32"/>
      <c r="S16" s="33">
        <f t="shared" si="4"/>
        <v>63.84550297</v>
      </c>
      <c r="T16" s="37" t="s">
        <v>33</v>
      </c>
      <c r="U16" s="26" t="s">
        <v>33</v>
      </c>
      <c r="V16" s="38" t="s">
        <v>33</v>
      </c>
      <c r="W16" s="33" t="s">
        <v>33</v>
      </c>
      <c r="X16" s="1"/>
      <c r="Y16" s="1"/>
    </row>
    <row r="17" ht="15.75" customHeight="1">
      <c r="A17" s="1"/>
      <c r="B17" s="22" t="s">
        <v>57</v>
      </c>
      <c r="C17" s="23" t="s">
        <v>58</v>
      </c>
      <c r="D17" s="23" t="s">
        <v>59</v>
      </c>
      <c r="E17" s="23" t="s">
        <v>23</v>
      </c>
      <c r="F17" s="24">
        <v>0.003969357908121451</v>
      </c>
      <c r="G17" s="25">
        <v>0.02167</v>
      </c>
      <c r="H17" s="24">
        <v>0.004895531113337332</v>
      </c>
      <c r="I17" s="26">
        <f t="shared" si="1"/>
        <v>0.2333307368</v>
      </c>
      <c r="J17" s="26">
        <f t="shared" si="2"/>
        <v>-0.774087166</v>
      </c>
      <c r="K17" s="27">
        <v>1.313E10</v>
      </c>
      <c r="L17" s="28">
        <f t="shared" si="3"/>
        <v>64278323.52</v>
      </c>
      <c r="M17" s="29"/>
      <c r="N17" s="30"/>
      <c r="O17" s="31">
        <v>5372407.93</v>
      </c>
      <c r="P17" s="32"/>
      <c r="Q17" s="32"/>
      <c r="R17" s="32"/>
      <c r="S17" s="33">
        <f t="shared" si="4"/>
        <v>11.9645277</v>
      </c>
      <c r="T17" s="44" t="s">
        <v>33</v>
      </c>
      <c r="U17" s="45" t="s">
        <v>33</v>
      </c>
      <c r="V17" s="46" t="s">
        <v>33</v>
      </c>
      <c r="W17" s="33" t="s">
        <v>33</v>
      </c>
      <c r="X17" s="1"/>
      <c r="Y17" s="1"/>
    </row>
    <row r="18" ht="15.75" customHeight="1">
      <c r="A18" s="1"/>
      <c r="B18" s="47"/>
      <c r="C18" s="48"/>
      <c r="D18" s="48"/>
      <c r="E18" s="48"/>
      <c r="F18" s="49"/>
      <c r="G18" s="50"/>
      <c r="H18" s="51"/>
      <c r="I18" s="52"/>
      <c r="J18" s="52"/>
      <c r="K18" s="53"/>
      <c r="L18" s="54"/>
      <c r="M18" s="55"/>
      <c r="N18" s="55"/>
      <c r="O18" s="43"/>
      <c r="P18" s="56"/>
      <c r="Q18" s="56"/>
      <c r="R18" s="56"/>
      <c r="S18" s="57"/>
      <c r="T18" s="58"/>
      <c r="U18" s="41"/>
      <c r="V18" s="59"/>
      <c r="W18" s="57"/>
      <c r="X18" s="1"/>
      <c r="Y18" s="1"/>
    </row>
    <row r="19" ht="15.75" customHeight="1">
      <c r="A19" s="1"/>
      <c r="B19" s="60" t="s">
        <v>60</v>
      </c>
      <c r="C19" s="61"/>
      <c r="D19" s="61"/>
      <c r="E19" s="61"/>
      <c r="F19" s="61"/>
      <c r="G19" s="62"/>
      <c r="H19" s="63"/>
      <c r="I19" s="63"/>
      <c r="J19" s="63"/>
      <c r="K19" s="64"/>
      <c r="L19" s="65">
        <f>AVERAGE(L4:L17)</f>
        <v>57352299966</v>
      </c>
      <c r="M19" s="66"/>
      <c r="N19" s="66"/>
      <c r="O19" s="67">
        <f>AVERAGE(O4:O17)</f>
        <v>17258834925</v>
      </c>
      <c r="P19" s="63"/>
      <c r="Q19" s="63"/>
      <c r="R19" s="63"/>
      <c r="S19" s="68">
        <f t="shared" ref="S19:T19" si="8">AVERAGE(S4:S17)</f>
        <v>19.80734571</v>
      </c>
      <c r="T19" s="69">
        <f t="shared" si="8"/>
        <v>283542812.4</v>
      </c>
      <c r="U19" s="63"/>
      <c r="V19" s="70"/>
      <c r="W19" s="68">
        <f>AVERAGE(W4:W17)</f>
        <v>15714.77367</v>
      </c>
      <c r="X19" s="1"/>
      <c r="Y19" s="1"/>
    </row>
    <row r="20" ht="15.75" customHeight="1">
      <c r="A20" s="1"/>
      <c r="B20" s="71" t="s">
        <v>61</v>
      </c>
      <c r="C20" s="72"/>
      <c r="D20" s="72"/>
      <c r="E20" s="72"/>
      <c r="F20" s="72"/>
      <c r="G20" s="73"/>
      <c r="H20" s="74"/>
      <c r="I20" s="74"/>
      <c r="J20" s="74"/>
      <c r="K20" s="75"/>
      <c r="L20" s="76">
        <f>MEDIAN(L4:L17)</f>
        <v>10494021212</v>
      </c>
      <c r="M20" s="77"/>
      <c r="N20" s="77"/>
      <c r="O20" s="78">
        <f>MEDIAN(O4:O17)</f>
        <v>853606266.3</v>
      </c>
      <c r="P20" s="74"/>
      <c r="Q20" s="74"/>
      <c r="R20" s="74"/>
      <c r="S20" s="79">
        <f t="shared" ref="S20:T20" si="9">MEDIAN(S4:S17)</f>
        <v>5.660323761</v>
      </c>
      <c r="T20" s="80">
        <f t="shared" si="9"/>
        <v>14831584</v>
      </c>
      <c r="U20" s="74"/>
      <c r="V20" s="81"/>
      <c r="W20" s="79">
        <f>MEDIAN(W4:W17)</f>
        <v>2180.387751</v>
      </c>
      <c r="X20" s="1"/>
      <c r="Y20" s="1"/>
    </row>
    <row r="21" ht="15.75" customHeight="1">
      <c r="A21" s="1"/>
      <c r="B21" s="82" t="s">
        <v>62</v>
      </c>
      <c r="C21" s="82"/>
      <c r="D21" s="82"/>
      <c r="E21" s="82"/>
      <c r="F21" s="82"/>
      <c r="G21" s="83"/>
      <c r="H21" s="1"/>
      <c r="I21" s="1"/>
      <c r="J21" s="1"/>
      <c r="K21" s="1"/>
      <c r="L21" s="1"/>
      <c r="M21" s="84"/>
      <c r="N21" s="84"/>
      <c r="O21" s="1"/>
      <c r="P21" s="1"/>
      <c r="Q21" s="1"/>
      <c r="R21" s="1"/>
      <c r="S21" s="85"/>
      <c r="T21" s="1"/>
      <c r="U21" s="1"/>
      <c r="V21" s="1"/>
      <c r="W21" s="85"/>
      <c r="X21" s="1"/>
      <c r="Y21" s="1"/>
      <c r="AA21" s="1"/>
      <c r="AB21" s="1"/>
      <c r="AC21" s="1"/>
    </row>
    <row r="22" ht="6.0" customHeight="1">
      <c r="A22" s="1"/>
      <c r="B22" s="1"/>
      <c r="C22" s="1"/>
      <c r="D22" s="1"/>
      <c r="E22" s="1"/>
      <c r="F22" s="1"/>
      <c r="G22" s="86"/>
      <c r="H22" s="1"/>
      <c r="I22" s="1"/>
      <c r="J22" s="1"/>
      <c r="K22" s="1"/>
      <c r="L22" s="1"/>
      <c r="M22" s="87"/>
      <c r="N22" s="87"/>
      <c r="O22" s="1"/>
      <c r="P22" s="1"/>
      <c r="Q22" s="1"/>
      <c r="R22" s="1"/>
      <c r="S22" s="88"/>
      <c r="T22" s="1"/>
      <c r="U22" s="1"/>
      <c r="V22" s="1"/>
      <c r="W22" s="88"/>
      <c r="X22" s="1"/>
      <c r="Y22" s="1"/>
      <c r="AA22" s="1"/>
      <c r="AB22" s="1"/>
      <c r="AC22" s="1"/>
    </row>
    <row r="23" ht="48.75" customHeight="1">
      <c r="A23" s="1"/>
      <c r="B23" s="11" t="s">
        <v>63</v>
      </c>
      <c r="C23" s="12" t="s">
        <v>3</v>
      </c>
      <c r="D23" s="12" t="s">
        <v>4</v>
      </c>
      <c r="E23" s="12" t="s">
        <v>5</v>
      </c>
      <c r="F23" s="13" t="s">
        <v>6</v>
      </c>
      <c r="G23" s="14" t="str">
        <f>G3</f>
        <v>01.01.25</v>
      </c>
      <c r="H23" s="15" t="s">
        <v>6</v>
      </c>
      <c r="I23" s="16" t="str">
        <f>I3</f>
        <v>1M Chg%</v>
      </c>
      <c r="J23" s="16" t="s">
        <v>9</v>
      </c>
      <c r="K23" s="17" t="s">
        <v>10</v>
      </c>
      <c r="L23" s="17" t="s">
        <v>11</v>
      </c>
      <c r="M23" s="18" t="s">
        <v>12</v>
      </c>
      <c r="N23" s="19" t="s">
        <v>13</v>
      </c>
      <c r="O23" s="20" t="s">
        <v>64</v>
      </c>
      <c r="P23" s="16" t="s">
        <v>15</v>
      </c>
      <c r="Q23" s="16" t="s">
        <v>16</v>
      </c>
      <c r="R23" s="16" t="s">
        <v>9</v>
      </c>
      <c r="S23" s="17" t="s">
        <v>17</v>
      </c>
      <c r="T23" s="12" t="s">
        <v>18</v>
      </c>
      <c r="U23" s="16" t="s">
        <v>15</v>
      </c>
      <c r="V23" s="16" t="s">
        <v>16</v>
      </c>
      <c r="W23" s="21" t="s">
        <v>19</v>
      </c>
      <c r="X23" s="1"/>
      <c r="Y23" s="1"/>
    </row>
    <row r="24" ht="15.75" customHeight="1">
      <c r="A24" s="1"/>
      <c r="B24" s="22" t="s">
        <v>65</v>
      </c>
      <c r="C24" s="23" t="s">
        <v>66</v>
      </c>
      <c r="D24" s="23" t="s">
        <v>67</v>
      </c>
      <c r="E24" s="23" t="s">
        <v>23</v>
      </c>
      <c r="F24" s="24">
        <v>0.3824690529242299</v>
      </c>
      <c r="G24" s="25">
        <v>0.7</v>
      </c>
      <c r="H24" s="24">
        <v>0.4976445182562091</v>
      </c>
      <c r="I24" s="26">
        <f t="shared" ref="I24:I33" si="10">(H24-F24)/F24</f>
        <v>0.3011366918</v>
      </c>
      <c r="J24" s="26">
        <f t="shared" ref="J24:J33" si="11">(H24-G24)/G24</f>
        <v>-0.2890792596</v>
      </c>
      <c r="K24" s="27">
        <v>1.0E10</v>
      </c>
      <c r="L24" s="28">
        <f t="shared" ref="L24:L33" si="12">H24*K24</f>
        <v>4976445183</v>
      </c>
      <c r="M24" s="29"/>
      <c r="N24" s="30"/>
      <c r="O24" s="31">
        <v>3.83037513843E9</v>
      </c>
      <c r="P24" s="39"/>
      <c r="Q24" s="39"/>
      <c r="R24" s="39"/>
      <c r="S24" s="33">
        <f t="shared" ref="S24:S33" si="13">L24/O24</f>
        <v>1.299205692</v>
      </c>
      <c r="T24" s="34">
        <v>1.4808223E7</v>
      </c>
      <c r="U24" s="35">
        <v>-0.3331</v>
      </c>
      <c r="V24" s="36">
        <v>2.6217</v>
      </c>
      <c r="W24" s="33">
        <f>L24/T24</f>
        <v>336.0595787</v>
      </c>
      <c r="X24" s="1"/>
      <c r="Y24" s="1"/>
    </row>
    <row r="25" ht="15.75" customHeight="1">
      <c r="A25" s="1"/>
      <c r="B25" s="22" t="s">
        <v>68</v>
      </c>
      <c r="C25" s="23" t="s">
        <v>69</v>
      </c>
      <c r="D25" s="23" t="s">
        <v>70</v>
      </c>
      <c r="E25" s="23" t="s">
        <v>23</v>
      </c>
      <c r="F25" s="24">
        <v>0.2831776623517385</v>
      </c>
      <c r="G25" s="25">
        <v>0.955</v>
      </c>
      <c r="H25" s="24">
        <v>0.3314243451245318</v>
      </c>
      <c r="I25" s="26">
        <f t="shared" si="10"/>
        <v>0.170376019</v>
      </c>
      <c r="J25" s="26">
        <f t="shared" si="11"/>
        <v>-0.6529588009</v>
      </c>
      <c r="K25" s="27">
        <v>1.0E9</v>
      </c>
      <c r="L25" s="28">
        <f t="shared" si="12"/>
        <v>331424345.1</v>
      </c>
      <c r="M25" s="29"/>
      <c r="N25" s="30"/>
      <c r="O25" s="31">
        <v>7.0036965769E8</v>
      </c>
      <c r="P25" s="39"/>
      <c r="Q25" s="39"/>
      <c r="R25" s="39"/>
      <c r="S25" s="33">
        <f t="shared" si="13"/>
        <v>0.4732134545</v>
      </c>
      <c r="T25" s="37" t="s">
        <v>33</v>
      </c>
      <c r="U25" s="26" t="s">
        <v>33</v>
      </c>
      <c r="V25" s="38" t="s">
        <v>33</v>
      </c>
      <c r="W25" s="33" t="s">
        <v>33</v>
      </c>
      <c r="X25" s="1"/>
      <c r="Y25" s="1"/>
    </row>
    <row r="26" ht="15.75" customHeight="1">
      <c r="A26" s="1"/>
      <c r="B26" s="22" t="s">
        <v>71</v>
      </c>
      <c r="C26" s="23" t="s">
        <v>72</v>
      </c>
      <c r="D26" s="23" t="s">
        <v>73</v>
      </c>
      <c r="E26" s="23" t="s">
        <v>23</v>
      </c>
      <c r="F26" s="24">
        <v>0.0053842108834191</v>
      </c>
      <c r="G26" s="25">
        <v>1.75</v>
      </c>
      <c r="H26" s="24">
        <v>0.003904399710905154</v>
      </c>
      <c r="I26" s="26">
        <f t="shared" si="10"/>
        <v>-0.2748427215</v>
      </c>
      <c r="J26" s="26">
        <f t="shared" si="11"/>
        <v>-0.9977689145</v>
      </c>
      <c r="K26" s="27">
        <v>4.294967296E9</v>
      </c>
      <c r="L26" s="28">
        <f t="shared" si="12"/>
        <v>16769269.07</v>
      </c>
      <c r="M26" s="29"/>
      <c r="N26" s="30"/>
      <c r="O26" s="31">
        <v>5.8120080835E8</v>
      </c>
      <c r="P26" s="39"/>
      <c r="Q26" s="39"/>
      <c r="R26" s="39"/>
      <c r="S26" s="33">
        <f t="shared" si="13"/>
        <v>0.02885279722</v>
      </c>
      <c r="T26" s="37">
        <v>1.6099864E7</v>
      </c>
      <c r="U26" s="26">
        <v>0.36</v>
      </c>
      <c r="V26" s="38">
        <v>1.5373</v>
      </c>
      <c r="W26" s="33">
        <f>L26/T26</f>
        <v>1.041578306</v>
      </c>
      <c r="X26" s="1"/>
      <c r="Y26" s="1"/>
    </row>
    <row r="27" ht="15.75" customHeight="1">
      <c r="A27" s="1"/>
      <c r="B27" s="22" t="s">
        <v>74</v>
      </c>
      <c r="C27" s="23" t="s">
        <v>75</v>
      </c>
      <c r="D27" s="23" t="s">
        <v>76</v>
      </c>
      <c r="E27" s="23" t="s">
        <v>23</v>
      </c>
      <c r="F27" s="24">
        <v>0.7185036502790875</v>
      </c>
      <c r="G27" s="25">
        <v>1.25</v>
      </c>
      <c r="H27" s="89">
        <v>1.155003949657452</v>
      </c>
      <c r="I27" s="26">
        <f t="shared" si="10"/>
        <v>0.6075129879</v>
      </c>
      <c r="J27" s="26">
        <f t="shared" si="11"/>
        <v>-0.07599684027</v>
      </c>
      <c r="K27" s="27">
        <v>6.219316795E9</v>
      </c>
      <c r="L27" s="28">
        <f t="shared" si="12"/>
        <v>7183335462</v>
      </c>
      <c r="M27" s="29"/>
      <c r="N27" s="30"/>
      <c r="O27" s="31">
        <v>4.2874488705E8</v>
      </c>
      <c r="P27" s="39"/>
      <c r="Q27" s="39"/>
      <c r="R27" s="39"/>
      <c r="S27" s="33">
        <f t="shared" si="13"/>
        <v>16.75433499</v>
      </c>
      <c r="T27" s="37" t="s">
        <v>33</v>
      </c>
      <c r="U27" s="26" t="s">
        <v>33</v>
      </c>
      <c r="V27" s="38" t="s">
        <v>33</v>
      </c>
      <c r="W27" s="33" t="s">
        <v>33</v>
      </c>
      <c r="X27" s="1"/>
      <c r="Y27" s="1"/>
    </row>
    <row r="28" ht="15.75" customHeight="1">
      <c r="A28" s="1"/>
      <c r="B28" s="22" t="s">
        <v>77</v>
      </c>
      <c r="C28" s="23" t="s">
        <v>77</v>
      </c>
      <c r="D28" s="23" t="s">
        <v>78</v>
      </c>
      <c r="E28" s="23" t="s">
        <v>23</v>
      </c>
      <c r="F28" s="24">
        <v>0.002963910818636609</v>
      </c>
      <c r="G28" s="25">
        <v>0.008656</v>
      </c>
      <c r="H28" s="24">
        <v>0.002452364195786236</v>
      </c>
      <c r="I28" s="26">
        <f t="shared" si="10"/>
        <v>-0.1725917729</v>
      </c>
      <c r="J28" s="26">
        <f t="shared" si="11"/>
        <v>-0.7166862066</v>
      </c>
      <c r="K28" s="27">
        <v>1.0E11</v>
      </c>
      <c r="L28" s="28">
        <f t="shared" si="12"/>
        <v>245236419.6</v>
      </c>
      <c r="M28" s="29"/>
      <c r="N28" s="30"/>
      <c r="O28" s="31">
        <v>7.506400812E7</v>
      </c>
      <c r="P28" s="39"/>
      <c r="Q28" s="39"/>
      <c r="R28" s="39"/>
      <c r="S28" s="33">
        <f t="shared" si="13"/>
        <v>3.267030708</v>
      </c>
      <c r="T28" s="37">
        <v>6.3054959E7</v>
      </c>
      <c r="U28" s="26">
        <v>-0.0922</v>
      </c>
      <c r="V28" s="38">
        <v>-0.2976</v>
      </c>
      <c r="W28" s="33">
        <f>L28/T28</f>
        <v>3.889248736</v>
      </c>
      <c r="X28" s="1"/>
      <c r="Y28" s="1"/>
    </row>
    <row r="29" ht="15.75" customHeight="1">
      <c r="A29" s="1"/>
      <c r="B29" s="22" t="s">
        <v>79</v>
      </c>
      <c r="C29" s="23" t="s">
        <v>80</v>
      </c>
      <c r="D29" s="23" t="s">
        <v>81</v>
      </c>
      <c r="E29" s="23" t="s">
        <v>23</v>
      </c>
      <c r="F29" s="24">
        <v>0.04999246380928206</v>
      </c>
      <c r="G29" s="25">
        <v>0.1856</v>
      </c>
      <c r="H29" s="24">
        <v>0.05761639634883574</v>
      </c>
      <c r="I29" s="26">
        <f t="shared" si="10"/>
        <v>0.1525016364</v>
      </c>
      <c r="J29" s="26">
        <f t="shared" si="11"/>
        <v>-0.68956683</v>
      </c>
      <c r="K29" s="27">
        <v>2.1E10</v>
      </c>
      <c r="L29" s="28">
        <f t="shared" si="12"/>
        <v>1209944323</v>
      </c>
      <c r="M29" s="29"/>
      <c r="N29" s="30"/>
      <c r="O29" s="31">
        <v>5.33135314E7</v>
      </c>
      <c r="P29" s="39"/>
      <c r="Q29" s="39"/>
      <c r="R29" s="39"/>
      <c r="S29" s="33">
        <f t="shared" si="13"/>
        <v>22.69488236</v>
      </c>
      <c r="T29" s="37" t="s">
        <v>33</v>
      </c>
      <c r="U29" s="26" t="s">
        <v>33</v>
      </c>
      <c r="V29" s="38" t="s">
        <v>33</v>
      </c>
      <c r="W29" s="33" t="s">
        <v>33</v>
      </c>
      <c r="X29" s="1"/>
      <c r="Y29" s="1"/>
    </row>
    <row r="30" ht="15.75" customHeight="1">
      <c r="A30" s="1"/>
      <c r="B30" s="22" t="s">
        <v>82</v>
      </c>
      <c r="C30" s="23" t="s">
        <v>82</v>
      </c>
      <c r="D30" s="23" t="s">
        <v>83</v>
      </c>
      <c r="E30" s="23" t="s">
        <v>23</v>
      </c>
      <c r="F30" s="24">
        <v>14.94350705462603</v>
      </c>
      <c r="G30" s="25">
        <v>42.24</v>
      </c>
      <c r="H30" s="24">
        <v>15.698884327881</v>
      </c>
      <c r="I30" s="26">
        <f t="shared" si="10"/>
        <v>0.05054886182</v>
      </c>
      <c r="J30" s="26">
        <f t="shared" si="11"/>
        <v>-0.6283408066</v>
      </c>
      <c r="K30" s="27">
        <v>1.0E7</v>
      </c>
      <c r="L30" s="28">
        <f t="shared" si="12"/>
        <v>156988843.3</v>
      </c>
      <c r="M30" s="29"/>
      <c r="N30" s="30"/>
      <c r="O30" s="31">
        <v>3.826667956E7</v>
      </c>
      <c r="P30" s="39"/>
      <c r="Q30" s="39"/>
      <c r="R30" s="39"/>
      <c r="S30" s="33">
        <f t="shared" si="13"/>
        <v>4.102494522</v>
      </c>
      <c r="T30" s="37" t="s">
        <v>33</v>
      </c>
      <c r="U30" s="26" t="s">
        <v>33</v>
      </c>
      <c r="V30" s="38" t="s">
        <v>33</v>
      </c>
      <c r="W30" s="33" t="s">
        <v>33</v>
      </c>
      <c r="X30" s="1"/>
      <c r="Y30" s="1"/>
    </row>
    <row r="31" ht="15.75" customHeight="1">
      <c r="A31" s="1"/>
      <c r="B31" s="22" t="s">
        <v>84</v>
      </c>
      <c r="C31" s="23" t="s">
        <v>84</v>
      </c>
      <c r="D31" s="23" t="s">
        <v>85</v>
      </c>
      <c r="E31" s="23" t="s">
        <v>23</v>
      </c>
      <c r="F31" s="24">
        <v>0.2019056762195162</v>
      </c>
      <c r="G31" s="25">
        <v>0.8</v>
      </c>
      <c r="H31" s="24">
        <v>0.1987762422502413</v>
      </c>
      <c r="I31" s="26">
        <f t="shared" si="10"/>
        <v>-0.01549948485</v>
      </c>
      <c r="J31" s="26">
        <f t="shared" si="11"/>
        <v>-0.7515296972</v>
      </c>
      <c r="K31" s="27">
        <v>1.0E9</v>
      </c>
      <c r="L31" s="28">
        <f t="shared" si="12"/>
        <v>198776242.3</v>
      </c>
      <c r="M31" s="29"/>
      <c r="N31" s="30"/>
      <c r="O31" s="31">
        <v>2.1512E7</v>
      </c>
      <c r="P31" s="39"/>
      <c r="Q31" s="39"/>
      <c r="R31" s="39"/>
      <c r="S31" s="33">
        <f t="shared" si="13"/>
        <v>9.240249268</v>
      </c>
      <c r="T31" s="37">
        <v>6.3054959E7</v>
      </c>
      <c r="U31" s="26">
        <v>-0.0922</v>
      </c>
      <c r="V31" s="38">
        <v>-0.2976</v>
      </c>
      <c r="W31" s="33">
        <f t="shared" ref="W31:W32" si="14">L31/T31</f>
        <v>3.15242838</v>
      </c>
      <c r="X31" s="1"/>
      <c r="Y31" s="1"/>
    </row>
    <row r="32" ht="15.75" customHeight="1">
      <c r="A32" s="1"/>
      <c r="B32" s="22" t="s">
        <v>86</v>
      </c>
      <c r="C32" s="23" t="s">
        <v>87</v>
      </c>
      <c r="D32" s="23" t="s">
        <v>88</v>
      </c>
      <c r="E32" s="23" t="s">
        <v>23</v>
      </c>
      <c r="F32" s="24">
        <v>0.4974712799038794</v>
      </c>
      <c r="G32" s="25">
        <v>1.3</v>
      </c>
      <c r="H32" s="24">
        <v>0.5124428464645441</v>
      </c>
      <c r="I32" s="26">
        <f t="shared" si="10"/>
        <v>0.0300953385</v>
      </c>
      <c r="J32" s="26">
        <f t="shared" si="11"/>
        <v>-0.605813195</v>
      </c>
      <c r="K32" s="27">
        <v>2.0E9</v>
      </c>
      <c r="L32" s="28">
        <f t="shared" si="12"/>
        <v>1024885693</v>
      </c>
      <c r="M32" s="29"/>
      <c r="N32" s="30"/>
      <c r="O32" s="31">
        <v>1.302291858E7</v>
      </c>
      <c r="P32" s="39"/>
      <c r="Q32" s="39"/>
      <c r="R32" s="39"/>
      <c r="S32" s="33">
        <f t="shared" si="13"/>
        <v>78.69861787</v>
      </c>
      <c r="T32" s="37">
        <v>718380.0</v>
      </c>
      <c r="U32" s="26">
        <v>2.6448</v>
      </c>
      <c r="V32" s="38">
        <v>-0.1886</v>
      </c>
      <c r="W32" s="33">
        <f t="shared" si="14"/>
        <v>1426.662342</v>
      </c>
      <c r="X32" s="1"/>
      <c r="Y32" s="1"/>
    </row>
    <row r="33" ht="15.75" customHeight="1">
      <c r="A33" s="1"/>
      <c r="B33" s="22" t="s">
        <v>89</v>
      </c>
      <c r="C33" s="23" t="s">
        <v>90</v>
      </c>
      <c r="D33" s="23" t="s">
        <v>91</v>
      </c>
      <c r="E33" s="23" t="s">
        <v>23</v>
      </c>
      <c r="F33" s="24">
        <v>0.420576473383408</v>
      </c>
      <c r="G33" s="25">
        <v>1.64</v>
      </c>
      <c r="H33" s="24">
        <v>0.4020455138459335</v>
      </c>
      <c r="I33" s="26">
        <f t="shared" si="10"/>
        <v>-0.04406085625</v>
      </c>
      <c r="J33" s="26">
        <f t="shared" si="11"/>
        <v>-0.7548502964</v>
      </c>
      <c r="K33" s="27">
        <v>1.0E9</v>
      </c>
      <c r="L33" s="28">
        <f t="shared" si="12"/>
        <v>402045513.8</v>
      </c>
      <c r="M33" s="29"/>
      <c r="N33" s="30"/>
      <c r="O33" s="31">
        <v>2709501.03</v>
      </c>
      <c r="P33" s="39"/>
      <c r="Q33" s="39"/>
      <c r="R33" s="39"/>
      <c r="S33" s="33">
        <f t="shared" si="13"/>
        <v>148.3835988</v>
      </c>
      <c r="T33" s="37" t="s">
        <v>33</v>
      </c>
      <c r="U33" s="26" t="s">
        <v>33</v>
      </c>
      <c r="V33" s="38" t="s">
        <v>33</v>
      </c>
      <c r="W33" s="33" t="s">
        <v>33</v>
      </c>
      <c r="X33" s="1"/>
      <c r="Y33" s="1"/>
    </row>
    <row r="34" ht="15.75" customHeight="1">
      <c r="A34" s="1"/>
      <c r="B34" s="47"/>
      <c r="C34" s="48"/>
      <c r="D34" s="48"/>
      <c r="E34" s="48"/>
      <c r="F34" s="49"/>
      <c r="G34" s="50"/>
      <c r="H34" s="51"/>
      <c r="I34" s="52"/>
      <c r="J34" s="52"/>
      <c r="K34" s="53"/>
      <c r="L34" s="54"/>
      <c r="M34" s="55"/>
      <c r="N34" s="55"/>
      <c r="O34" s="43"/>
      <c r="P34" s="51"/>
      <c r="Q34" s="51"/>
      <c r="R34" s="51"/>
      <c r="S34" s="57"/>
      <c r="T34" s="58"/>
      <c r="U34" s="41"/>
      <c r="V34" s="59"/>
      <c r="W34" s="57"/>
      <c r="X34" s="1"/>
      <c r="Y34" s="1"/>
    </row>
    <row r="35" ht="15.75" customHeight="1">
      <c r="A35" s="1"/>
      <c r="B35" s="60" t="s">
        <v>60</v>
      </c>
      <c r="C35" s="61"/>
      <c r="D35" s="61"/>
      <c r="E35" s="61"/>
      <c r="F35" s="61"/>
      <c r="G35" s="62"/>
      <c r="H35" s="63"/>
      <c r="I35" s="63"/>
      <c r="J35" s="63"/>
      <c r="K35" s="64"/>
      <c r="L35" s="65">
        <f>AVERAGE(L24:L33)</f>
        <v>1574585129</v>
      </c>
      <c r="M35" s="66"/>
      <c r="N35" s="66"/>
      <c r="O35" s="67">
        <f>AVERAGE(O24:O33)</f>
        <v>574457913</v>
      </c>
      <c r="P35" s="63"/>
      <c r="Q35" s="63"/>
      <c r="R35" s="63"/>
      <c r="S35" s="68">
        <f t="shared" ref="S35:T35" si="15">AVERAGE(S24:S33)</f>
        <v>28.49424805</v>
      </c>
      <c r="T35" s="69">
        <f t="shared" si="15"/>
        <v>31547277</v>
      </c>
      <c r="U35" s="63"/>
      <c r="V35" s="70"/>
      <c r="W35" s="68">
        <f>AVERAGE(W24:W33)</f>
        <v>354.1610351</v>
      </c>
      <c r="X35" s="1"/>
      <c r="Y35" s="1"/>
    </row>
    <row r="36" ht="15.75" customHeight="1">
      <c r="A36" s="1"/>
      <c r="B36" s="71" t="s">
        <v>61</v>
      </c>
      <c r="C36" s="72"/>
      <c r="D36" s="72"/>
      <c r="E36" s="72"/>
      <c r="F36" s="72"/>
      <c r="G36" s="73"/>
      <c r="H36" s="74"/>
      <c r="I36" s="74"/>
      <c r="J36" s="74"/>
      <c r="K36" s="75"/>
      <c r="L36" s="76">
        <f>MEDIAN(L24:L33)</f>
        <v>366734929.5</v>
      </c>
      <c r="M36" s="77"/>
      <c r="N36" s="77"/>
      <c r="O36" s="78">
        <f>MEDIAN(O24:O33)</f>
        <v>64188769.76</v>
      </c>
      <c r="P36" s="74"/>
      <c r="Q36" s="74"/>
      <c r="R36" s="74"/>
      <c r="S36" s="79">
        <f t="shared" ref="S36:T36" si="16">MEDIAN(S24:S33)</f>
        <v>6.671371895</v>
      </c>
      <c r="T36" s="80">
        <f t="shared" si="16"/>
        <v>16099864</v>
      </c>
      <c r="U36" s="74"/>
      <c r="V36" s="81"/>
      <c r="W36" s="79">
        <f>MEDIAN(W24:W33)</f>
        <v>3.889248736</v>
      </c>
      <c r="X36" s="1"/>
      <c r="Y36" s="1"/>
    </row>
    <row r="37" ht="15.75" customHeight="1">
      <c r="A37" s="1"/>
      <c r="B37" s="82" t="s">
        <v>92</v>
      </c>
      <c r="C37" s="82"/>
      <c r="D37" s="82"/>
      <c r="E37" s="82"/>
      <c r="F37" s="82"/>
      <c r="G37" s="83"/>
      <c r="H37" s="1"/>
      <c r="I37" s="1"/>
      <c r="J37" s="90"/>
      <c r="K37" s="90"/>
      <c r="L37" s="1"/>
      <c r="M37" s="84"/>
      <c r="N37" s="84"/>
      <c r="O37" s="1"/>
      <c r="P37" s="1"/>
      <c r="Q37" s="1"/>
      <c r="R37" s="1"/>
      <c r="S37" s="85"/>
      <c r="T37" s="1"/>
      <c r="U37" s="1"/>
      <c r="V37" s="1"/>
      <c r="W37" s="85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86"/>
      <c r="H38" s="1"/>
      <c r="I38" s="1"/>
      <c r="J38" s="1"/>
      <c r="K38" s="1"/>
      <c r="L38" s="1"/>
      <c r="M38" s="87"/>
      <c r="N38" s="8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45.75" customHeight="1">
      <c r="A39" s="1"/>
      <c r="B39" s="11" t="s">
        <v>93</v>
      </c>
      <c r="C39" s="12" t="s">
        <v>3</v>
      </c>
      <c r="D39" s="12" t="s">
        <v>4</v>
      </c>
      <c r="E39" s="12" t="s">
        <v>5</v>
      </c>
      <c r="F39" s="13" t="s">
        <v>6</v>
      </c>
      <c r="G39" s="14" t="str">
        <f>G23</f>
        <v>01.01.25</v>
      </c>
      <c r="H39" s="15" t="s">
        <v>6</v>
      </c>
      <c r="I39" s="16" t="str">
        <f>I23</f>
        <v>1M Chg%</v>
      </c>
      <c r="J39" s="16" t="s">
        <v>9</v>
      </c>
      <c r="K39" s="17" t="s">
        <v>10</v>
      </c>
      <c r="L39" s="17" t="s">
        <v>11</v>
      </c>
      <c r="M39" s="18" t="s">
        <v>12</v>
      </c>
      <c r="N39" s="19" t="s">
        <v>13</v>
      </c>
      <c r="O39" s="20" t="s">
        <v>64</v>
      </c>
      <c r="P39" s="16" t="s">
        <v>15</v>
      </c>
      <c r="Q39" s="16" t="s">
        <v>16</v>
      </c>
      <c r="R39" s="16" t="s">
        <v>9</v>
      </c>
      <c r="S39" s="17" t="s">
        <v>17</v>
      </c>
      <c r="T39" s="12" t="s">
        <v>18</v>
      </c>
      <c r="U39" s="16" t="s">
        <v>15</v>
      </c>
      <c r="V39" s="16" t="s">
        <v>16</v>
      </c>
      <c r="W39" s="21" t="s">
        <v>19</v>
      </c>
      <c r="X39" s="1"/>
      <c r="Y39" s="1"/>
    </row>
    <row r="40" ht="15.75" customHeight="1">
      <c r="A40" s="1"/>
      <c r="B40" s="22" t="s">
        <v>94</v>
      </c>
      <c r="C40" s="23" t="s">
        <v>95</v>
      </c>
      <c r="D40" s="23" t="s">
        <v>96</v>
      </c>
      <c r="E40" s="23" t="s">
        <v>97</v>
      </c>
      <c r="F40" s="24">
        <v>9.104312277004135</v>
      </c>
      <c r="G40" s="25">
        <v>13.0</v>
      </c>
      <c r="H40" s="24">
        <v>9.569661269407812</v>
      </c>
      <c r="I40" s="26">
        <f t="shared" ref="I40:I59" si="17">(H40-F40)/F40</f>
        <v>0.05111303064</v>
      </c>
      <c r="J40" s="26">
        <f t="shared" ref="J40:J59" si="18">(H40-G40)/G40</f>
        <v>-0.26387221</v>
      </c>
      <c r="K40" s="27">
        <v>1.0E9</v>
      </c>
      <c r="L40" s="28">
        <f t="shared" ref="L40:L59" si="19">H40*K40</f>
        <v>9569661269</v>
      </c>
      <c r="M40" s="29"/>
      <c r="N40" s="30"/>
      <c r="O40" s="31">
        <v>5.886493222E9</v>
      </c>
      <c r="P40" s="39"/>
      <c r="Q40" s="39"/>
      <c r="R40" s="39"/>
      <c r="S40" s="33">
        <f t="shared" ref="S40:S59" si="20">L40/O40</f>
        <v>1.625698172</v>
      </c>
      <c r="T40" s="34">
        <v>4.6270208E7</v>
      </c>
      <c r="U40" s="35">
        <v>0.3947</v>
      </c>
      <c r="V40" s="36">
        <v>0.0156</v>
      </c>
      <c r="W40" s="33">
        <f t="shared" ref="W40:W55" si="21">L40/T40</f>
        <v>206.8212287</v>
      </c>
      <c r="X40" s="1"/>
      <c r="Y40" s="1"/>
    </row>
    <row r="41" ht="15.75" customHeight="1">
      <c r="A41" s="1"/>
      <c r="B41" s="22" t="s">
        <v>98</v>
      </c>
      <c r="C41" s="23" t="s">
        <v>99</v>
      </c>
      <c r="D41" s="23" t="s">
        <v>100</v>
      </c>
      <c r="E41" s="23" t="s">
        <v>97</v>
      </c>
      <c r="F41" s="24">
        <v>9.10817954037249E-4</v>
      </c>
      <c r="G41" s="25">
        <v>0.83</v>
      </c>
      <c r="H41" s="24">
        <v>9.854182385583062E-4</v>
      </c>
      <c r="I41" s="26">
        <f t="shared" si="17"/>
        <v>0.08190471454</v>
      </c>
      <c r="J41" s="26">
        <f t="shared" si="18"/>
        <v>-0.9988127491</v>
      </c>
      <c r="K41" s="27">
        <v>1.0E10</v>
      </c>
      <c r="L41" s="28">
        <f t="shared" si="19"/>
        <v>9854182.386</v>
      </c>
      <c r="M41" s="29"/>
      <c r="N41" s="30"/>
      <c r="O41" s="31">
        <v>3.46559016713E9</v>
      </c>
      <c r="P41" s="39"/>
      <c r="Q41" s="39"/>
      <c r="R41" s="39"/>
      <c r="S41" s="33">
        <f t="shared" si="20"/>
        <v>0.00284343558</v>
      </c>
      <c r="T41" s="37">
        <v>1.4264783E7</v>
      </c>
      <c r="U41" s="26">
        <v>0.0265</v>
      </c>
      <c r="V41" s="38">
        <v>-0.2226</v>
      </c>
      <c r="W41" s="33">
        <f t="shared" si="21"/>
        <v>0.6908049275</v>
      </c>
      <c r="X41" s="1"/>
      <c r="Y41" s="1"/>
    </row>
    <row r="42" ht="15.75" customHeight="1">
      <c r="A42" s="1"/>
      <c r="B42" s="22" t="s">
        <v>101</v>
      </c>
      <c r="C42" s="23" t="s">
        <v>102</v>
      </c>
      <c r="D42" s="23" t="s">
        <v>103</v>
      </c>
      <c r="E42" s="23" t="s">
        <v>97</v>
      </c>
      <c r="F42" s="24">
        <v>0.9167572745722025</v>
      </c>
      <c r="G42" s="25">
        <v>0.9</v>
      </c>
      <c r="H42" s="24">
        <v>0.7640397883476178</v>
      </c>
      <c r="I42" s="26">
        <f t="shared" si="17"/>
        <v>-0.166584428</v>
      </c>
      <c r="J42" s="26">
        <f t="shared" si="18"/>
        <v>-0.1510669018</v>
      </c>
      <c r="K42" s="27">
        <v>3.03E9</v>
      </c>
      <c r="L42" s="28">
        <f t="shared" si="19"/>
        <v>2315040559</v>
      </c>
      <c r="M42" s="29"/>
      <c r="N42" s="30"/>
      <c r="O42" s="31">
        <v>3.11352887671E9</v>
      </c>
      <c r="P42" s="39"/>
      <c r="Q42" s="39"/>
      <c r="R42" s="39"/>
      <c r="S42" s="33">
        <f t="shared" si="20"/>
        <v>0.7435423439</v>
      </c>
      <c r="T42" s="37">
        <v>1.4264783E7</v>
      </c>
      <c r="U42" s="26">
        <v>0.0265</v>
      </c>
      <c r="V42" s="38">
        <v>-0.2226</v>
      </c>
      <c r="W42" s="33">
        <f t="shared" si="21"/>
        <v>162.2906257</v>
      </c>
      <c r="X42" s="1"/>
      <c r="Y42" s="1"/>
    </row>
    <row r="43" ht="15.75" customHeight="1">
      <c r="A43" s="1"/>
      <c r="B43" s="22" t="s">
        <v>104</v>
      </c>
      <c r="C43" s="23" t="s">
        <v>105</v>
      </c>
      <c r="D43" s="23" t="s">
        <v>106</v>
      </c>
      <c r="E43" s="23" t="s">
        <v>97</v>
      </c>
      <c r="F43" s="24">
        <v>2.663179289710007</v>
      </c>
      <c r="G43" s="25">
        <v>4.89</v>
      </c>
      <c r="H43" s="24">
        <v>3.377308136321843</v>
      </c>
      <c r="I43" s="26">
        <f t="shared" si="17"/>
        <v>0.2681489937</v>
      </c>
      <c r="J43" s="26">
        <f t="shared" si="18"/>
        <v>-0.3093439394</v>
      </c>
      <c r="K43" s="27">
        <v>5.5499E8</v>
      </c>
      <c r="L43" s="28">
        <f t="shared" si="19"/>
        <v>1874372243</v>
      </c>
      <c r="M43" s="29"/>
      <c r="N43" s="30"/>
      <c r="O43" s="31">
        <v>2.341920373E9</v>
      </c>
      <c r="P43" s="39"/>
      <c r="Q43" s="39"/>
      <c r="R43" s="39"/>
      <c r="S43" s="33">
        <f t="shared" si="20"/>
        <v>0.8003569482</v>
      </c>
      <c r="T43" s="37">
        <v>1.7861214E7</v>
      </c>
      <c r="U43" s="26">
        <v>-0.6</v>
      </c>
      <c r="V43" s="38">
        <v>2.51</v>
      </c>
      <c r="W43" s="33">
        <f t="shared" si="21"/>
        <v>104.9409207</v>
      </c>
      <c r="X43" s="1"/>
      <c r="Y43" s="1"/>
    </row>
    <row r="44" ht="15.75" customHeight="1">
      <c r="A44" s="1"/>
      <c r="B44" s="22" t="s">
        <v>107</v>
      </c>
      <c r="C44" s="23" t="s">
        <v>108</v>
      </c>
      <c r="D44" s="23" t="s">
        <v>109</v>
      </c>
      <c r="E44" s="23" t="s">
        <v>97</v>
      </c>
      <c r="F44" s="24">
        <v>2.607865160727633</v>
      </c>
      <c r="G44" s="25">
        <v>2.52</v>
      </c>
      <c r="H44" s="24">
        <v>2.466614785350271</v>
      </c>
      <c r="I44" s="26">
        <f t="shared" si="17"/>
        <v>-0.05416322036</v>
      </c>
      <c r="J44" s="26">
        <f t="shared" si="18"/>
        <v>-0.02118460899</v>
      </c>
      <c r="K44" s="27">
        <v>4.5E8</v>
      </c>
      <c r="L44" s="28">
        <f t="shared" si="19"/>
        <v>1109976653</v>
      </c>
      <c r="M44" s="29"/>
      <c r="N44" s="30"/>
      <c r="O44" s="31">
        <v>2.269832722E9</v>
      </c>
      <c r="P44" s="39"/>
      <c r="Q44" s="39"/>
      <c r="R44" s="39"/>
      <c r="S44" s="33">
        <f t="shared" si="20"/>
        <v>0.489012535</v>
      </c>
      <c r="T44" s="37">
        <v>1.7861214E7</v>
      </c>
      <c r="U44" s="26">
        <v>-0.6</v>
      </c>
      <c r="V44" s="38">
        <v>2.51</v>
      </c>
      <c r="W44" s="33">
        <f t="shared" si="21"/>
        <v>62.14452463</v>
      </c>
      <c r="X44" s="1"/>
      <c r="Y44" s="1"/>
    </row>
    <row r="45" ht="15.75" customHeight="1">
      <c r="A45" s="1"/>
      <c r="B45" s="22" t="s">
        <v>110</v>
      </c>
      <c r="C45" s="23" t="s">
        <v>110</v>
      </c>
      <c r="D45" s="23" t="s">
        <v>111</v>
      </c>
      <c r="E45" s="23" t="s">
        <v>97</v>
      </c>
      <c r="F45" s="24">
        <v>0.5044018753713673</v>
      </c>
      <c r="G45" s="25">
        <v>1.4</v>
      </c>
      <c r="H45" s="24">
        <v>0.5700664042399346</v>
      </c>
      <c r="I45" s="26">
        <f t="shared" si="17"/>
        <v>0.1301829594</v>
      </c>
      <c r="J45" s="26">
        <f t="shared" si="18"/>
        <v>-0.5928097113</v>
      </c>
      <c r="K45" s="27">
        <v>1.0E9</v>
      </c>
      <c r="L45" s="28">
        <f t="shared" si="19"/>
        <v>570066404.2</v>
      </c>
      <c r="M45" s="29"/>
      <c r="N45" s="30"/>
      <c r="O45" s="31">
        <v>1.245018663E9</v>
      </c>
      <c r="P45" s="39"/>
      <c r="Q45" s="39"/>
      <c r="R45" s="39"/>
      <c r="S45" s="33">
        <f t="shared" si="20"/>
        <v>0.4578777983</v>
      </c>
      <c r="T45" s="37">
        <v>9.7163E8</v>
      </c>
      <c r="U45" s="26"/>
      <c r="V45" s="38"/>
      <c r="W45" s="33">
        <f t="shared" si="21"/>
        <v>0.5867114069</v>
      </c>
      <c r="X45" s="1"/>
      <c r="Y45" s="1"/>
    </row>
    <row r="46" ht="15.75" customHeight="1">
      <c r="A46" s="1"/>
      <c r="B46" s="22" t="s">
        <v>112</v>
      </c>
      <c r="C46" s="23" t="s">
        <v>113</v>
      </c>
      <c r="D46" s="23" t="s">
        <v>114</v>
      </c>
      <c r="E46" s="23" t="s">
        <v>97</v>
      </c>
      <c r="F46" s="24">
        <v>1.248585504629237</v>
      </c>
      <c r="G46" s="25">
        <v>2.52</v>
      </c>
      <c r="H46" s="24">
        <v>1.253927922714951</v>
      </c>
      <c r="I46" s="26">
        <f t="shared" si="17"/>
        <v>0.004278776316</v>
      </c>
      <c r="J46" s="26">
        <f t="shared" si="18"/>
        <v>-0.5024095545</v>
      </c>
      <c r="K46" s="27">
        <v>9.615E7</v>
      </c>
      <c r="L46" s="28">
        <f t="shared" si="19"/>
        <v>120565169.8</v>
      </c>
      <c r="M46" s="29"/>
      <c r="N46" s="30"/>
      <c r="O46" s="31">
        <v>9.43794697E8</v>
      </c>
      <c r="P46" s="39"/>
      <c r="Q46" s="39"/>
      <c r="R46" s="39"/>
      <c r="S46" s="33">
        <f t="shared" si="20"/>
        <v>0.1277451231</v>
      </c>
      <c r="T46" s="37">
        <v>7.258E7</v>
      </c>
      <c r="U46" s="26"/>
      <c r="V46" s="38"/>
      <c r="W46" s="33">
        <f t="shared" si="21"/>
        <v>1.661134882</v>
      </c>
      <c r="X46" s="1"/>
      <c r="Y46" s="1"/>
    </row>
    <row r="47" ht="15.75" customHeight="1">
      <c r="A47" s="1"/>
      <c r="B47" s="22" t="s">
        <v>115</v>
      </c>
      <c r="C47" s="23" t="s">
        <v>116</v>
      </c>
      <c r="D47" s="23" t="s">
        <v>117</v>
      </c>
      <c r="E47" s="23" t="s">
        <v>97</v>
      </c>
      <c r="F47" s="24">
        <v>39.37484046122906</v>
      </c>
      <c r="G47" s="25">
        <v>23.89</v>
      </c>
      <c r="H47" s="24">
        <v>44.86528632248933</v>
      </c>
      <c r="I47" s="26">
        <f t="shared" si="17"/>
        <v>0.1394404599</v>
      </c>
      <c r="J47" s="26">
        <f t="shared" si="18"/>
        <v>0.8779944045</v>
      </c>
      <c r="K47" s="27">
        <v>1.0E9</v>
      </c>
      <c r="L47" s="28">
        <f t="shared" si="19"/>
        <v>44865286322</v>
      </c>
      <c r="M47" s="29"/>
      <c r="N47" s="30"/>
      <c r="O47" s="31">
        <v>7.68614039E8</v>
      </c>
      <c r="P47" s="39"/>
      <c r="Q47" s="39"/>
      <c r="R47" s="39"/>
      <c r="S47" s="33">
        <f t="shared" si="20"/>
        <v>58.37167167</v>
      </c>
      <c r="T47" s="37">
        <v>5.65E7</v>
      </c>
      <c r="U47" s="26"/>
      <c r="V47" s="38"/>
      <c r="W47" s="33">
        <f t="shared" si="21"/>
        <v>794.0758641</v>
      </c>
      <c r="X47" s="1"/>
      <c r="Y47" s="1"/>
    </row>
    <row r="48" ht="15.75" customHeight="1">
      <c r="A48" s="1"/>
      <c r="B48" s="22" t="s">
        <v>118</v>
      </c>
      <c r="C48" s="23" t="s">
        <v>118</v>
      </c>
      <c r="D48" s="23" t="s">
        <v>119</v>
      </c>
      <c r="E48" s="23" t="s">
        <v>97</v>
      </c>
      <c r="F48" s="24">
        <v>12.32454745734454</v>
      </c>
      <c r="G48" s="25">
        <v>26.94</v>
      </c>
      <c r="H48" s="24">
        <v>14.65382083280999</v>
      </c>
      <c r="I48" s="26">
        <f t="shared" si="17"/>
        <v>0.1889946372</v>
      </c>
      <c r="J48" s="26">
        <f t="shared" si="18"/>
        <v>-0.4560571332</v>
      </c>
      <c r="K48" s="27">
        <v>1.325E7</v>
      </c>
      <c r="L48" s="28">
        <f t="shared" si="19"/>
        <v>194163126</v>
      </c>
      <c r="M48" s="29"/>
      <c r="N48" s="30"/>
      <c r="O48" s="31">
        <v>6.62993293E8</v>
      </c>
      <c r="P48" s="39"/>
      <c r="Q48" s="39"/>
      <c r="R48" s="39"/>
      <c r="S48" s="33">
        <f t="shared" si="20"/>
        <v>0.2928583563</v>
      </c>
      <c r="T48" s="37">
        <v>5.65E7</v>
      </c>
      <c r="U48" s="26"/>
      <c r="V48" s="38"/>
      <c r="W48" s="33">
        <f t="shared" si="21"/>
        <v>3.436515505</v>
      </c>
      <c r="X48" s="1"/>
      <c r="Y48" s="1"/>
    </row>
    <row r="49" ht="15.75" customHeight="1">
      <c r="A49" s="1"/>
      <c r="B49" s="22" t="s">
        <v>120</v>
      </c>
      <c r="C49" s="23" t="s">
        <v>121</v>
      </c>
      <c r="D49" s="23" t="s">
        <v>122</v>
      </c>
      <c r="E49" s="23" t="s">
        <v>97</v>
      </c>
      <c r="F49" s="24">
        <v>0.5457271388914641</v>
      </c>
      <c r="G49" s="25">
        <v>1.43</v>
      </c>
      <c r="H49" s="24">
        <v>0.6121980028903345</v>
      </c>
      <c r="I49" s="26">
        <f t="shared" si="17"/>
        <v>0.1218023794</v>
      </c>
      <c r="J49" s="26">
        <f t="shared" si="18"/>
        <v>-0.5718895085</v>
      </c>
      <c r="K49" s="27">
        <v>1.0E9</v>
      </c>
      <c r="L49" s="28">
        <f t="shared" si="19"/>
        <v>612198002.9</v>
      </c>
      <c r="M49" s="29"/>
      <c r="N49" s="30"/>
      <c r="O49" s="31">
        <v>3.09675635E8</v>
      </c>
      <c r="P49" s="39"/>
      <c r="Q49" s="39"/>
      <c r="R49" s="39"/>
      <c r="S49" s="33">
        <f t="shared" si="20"/>
        <v>1.976900775</v>
      </c>
      <c r="T49" s="37">
        <v>5.65E7</v>
      </c>
      <c r="U49" s="26"/>
      <c r="V49" s="38"/>
      <c r="W49" s="33">
        <f t="shared" si="21"/>
        <v>10.83536288</v>
      </c>
      <c r="X49" s="1"/>
      <c r="Y49" s="1"/>
    </row>
    <row r="50" ht="15.75" customHeight="1">
      <c r="A50" s="1"/>
      <c r="B50" s="22" t="s">
        <v>123</v>
      </c>
      <c r="C50" s="23" t="s">
        <v>124</v>
      </c>
      <c r="D50" s="23" t="s">
        <v>125</v>
      </c>
      <c r="E50" s="23" t="s">
        <v>97</v>
      </c>
      <c r="F50" s="24">
        <v>0.5688254861802714</v>
      </c>
      <c r="G50" s="25">
        <v>1.91</v>
      </c>
      <c r="H50" s="24">
        <v>0.6712116082376206</v>
      </c>
      <c r="I50" s="26">
        <f t="shared" si="17"/>
        <v>0.1799956657</v>
      </c>
      <c r="J50" s="26">
        <f t="shared" si="18"/>
        <v>-0.6485803098</v>
      </c>
      <c r="K50" s="27">
        <v>3.3988E8</v>
      </c>
      <c r="L50" s="28">
        <f t="shared" si="19"/>
        <v>228131401.4</v>
      </c>
      <c r="M50" s="29"/>
      <c r="N50" s="30"/>
      <c r="O50" s="31">
        <v>8.7173785E7</v>
      </c>
      <c r="P50" s="39"/>
      <c r="Q50" s="39"/>
      <c r="R50" s="39"/>
      <c r="S50" s="33">
        <f t="shared" si="20"/>
        <v>2.616972538</v>
      </c>
      <c r="T50" s="37">
        <v>5.65E7</v>
      </c>
      <c r="U50" s="26"/>
      <c r="V50" s="38"/>
      <c r="W50" s="33">
        <f t="shared" si="21"/>
        <v>4.037723919</v>
      </c>
      <c r="X50" s="1"/>
      <c r="Y50" s="1"/>
    </row>
    <row r="51" ht="15.75" customHeight="1">
      <c r="A51" s="1"/>
      <c r="B51" s="22" t="s">
        <v>126</v>
      </c>
      <c r="C51" s="23" t="s">
        <v>127</v>
      </c>
      <c r="D51" s="23" t="s">
        <v>128</v>
      </c>
      <c r="E51" s="23" t="s">
        <v>97</v>
      </c>
      <c r="F51" s="24">
        <v>0.7071970707766093</v>
      </c>
      <c r="G51" s="25">
        <v>0.65</v>
      </c>
      <c r="H51" s="24">
        <v>0.7443361063029141</v>
      </c>
      <c r="I51" s="26">
        <f t="shared" si="17"/>
        <v>0.05251582205</v>
      </c>
      <c r="J51" s="26">
        <f t="shared" si="18"/>
        <v>0.1451324712</v>
      </c>
      <c r="K51" s="27">
        <v>1.1518E8</v>
      </c>
      <c r="L51" s="28">
        <f t="shared" si="19"/>
        <v>85732632.72</v>
      </c>
      <c r="M51" s="29"/>
      <c r="N51" s="30"/>
      <c r="O51" s="31">
        <v>6.8272693E7</v>
      </c>
      <c r="P51" s="39"/>
      <c r="Q51" s="39"/>
      <c r="R51" s="39"/>
      <c r="S51" s="33">
        <f t="shared" si="20"/>
        <v>1.25573826</v>
      </c>
      <c r="T51" s="1">
        <v>5.742E10</v>
      </c>
      <c r="U51" s="1"/>
      <c r="V51" s="1"/>
      <c r="W51" s="85">
        <f t="shared" si="21"/>
        <v>0.001493079636</v>
      </c>
      <c r="X51" s="1" t="s">
        <v>129</v>
      </c>
      <c r="Y51" s="1"/>
      <c r="Z51" s="1"/>
      <c r="AA51" s="1"/>
      <c r="AB51" s="1"/>
      <c r="AC51" s="1"/>
    </row>
    <row r="52" ht="15.75" customHeight="1">
      <c r="A52" s="1"/>
      <c r="B52" s="22" t="s">
        <v>130</v>
      </c>
      <c r="C52" s="23" t="s">
        <v>131</v>
      </c>
      <c r="D52" s="23" t="s">
        <v>132</v>
      </c>
      <c r="E52" s="23" t="s">
        <v>97</v>
      </c>
      <c r="F52" s="24">
        <v>0.789355858506531</v>
      </c>
      <c r="G52" s="25">
        <v>4.47</v>
      </c>
      <c r="H52" s="24">
        <v>0.7393781618820799</v>
      </c>
      <c r="I52" s="26">
        <f t="shared" si="17"/>
        <v>-0.06331453182</v>
      </c>
      <c r="J52" s="26">
        <f t="shared" si="18"/>
        <v>-0.8345910152</v>
      </c>
      <c r="K52" s="27">
        <v>1.0E8</v>
      </c>
      <c r="L52" s="28">
        <f t="shared" si="19"/>
        <v>73937816.19</v>
      </c>
      <c r="M52" s="29"/>
      <c r="N52" s="30"/>
      <c r="O52" s="31">
        <v>6.178216478E7</v>
      </c>
      <c r="P52" s="39"/>
      <c r="Q52" s="39"/>
      <c r="R52" s="39"/>
      <c r="S52" s="33">
        <f t="shared" si="20"/>
        <v>1.19675017</v>
      </c>
      <c r="T52" s="37">
        <v>5.742E10</v>
      </c>
      <c r="U52" s="26"/>
      <c r="V52" s="38"/>
      <c r="W52" s="91">
        <f t="shared" si="21"/>
        <v>0.0012876666</v>
      </c>
      <c r="X52" s="92" t="s">
        <v>129</v>
      </c>
      <c r="Y52" s="1"/>
    </row>
    <row r="53" ht="15.75" customHeight="1">
      <c r="A53" s="1"/>
      <c r="B53" s="22" t="s">
        <v>133</v>
      </c>
      <c r="C53" s="23" t="s">
        <v>133</v>
      </c>
      <c r="D53" s="23" t="s">
        <v>134</v>
      </c>
      <c r="E53" s="23" t="s">
        <v>97</v>
      </c>
      <c r="F53" s="24">
        <v>1.70367756131775</v>
      </c>
      <c r="G53" s="25">
        <v>1.76</v>
      </c>
      <c r="H53" s="24">
        <v>2.204114333182353</v>
      </c>
      <c r="I53" s="26">
        <f t="shared" si="17"/>
        <v>0.2937391342</v>
      </c>
      <c r="J53" s="26">
        <f t="shared" si="18"/>
        <v>0.2523376893</v>
      </c>
      <c r="K53" s="27">
        <v>5.0E7</v>
      </c>
      <c r="L53" s="28">
        <f t="shared" si="19"/>
        <v>110205716.7</v>
      </c>
      <c r="M53" s="29"/>
      <c r="N53" s="30"/>
      <c r="O53" s="31">
        <v>4.755880496E7</v>
      </c>
      <c r="P53" s="39"/>
      <c r="Q53" s="39"/>
      <c r="R53" s="39"/>
      <c r="S53" s="33">
        <f t="shared" si="20"/>
        <v>2.317251595</v>
      </c>
      <c r="T53" s="37">
        <v>5.742E10</v>
      </c>
      <c r="U53" s="26"/>
      <c r="V53" s="38"/>
      <c r="W53" s="33">
        <f t="shared" si="21"/>
        <v>0.001919291478</v>
      </c>
      <c r="X53" s="1" t="s">
        <v>129</v>
      </c>
      <c r="Y53" s="1"/>
    </row>
    <row r="54" ht="15.75" customHeight="1">
      <c r="A54" s="1"/>
      <c r="B54" s="22" t="s">
        <v>135</v>
      </c>
      <c r="C54" s="23" t="s">
        <v>136</v>
      </c>
      <c r="D54" s="23" t="s">
        <v>137</v>
      </c>
      <c r="E54" s="23" t="s">
        <v>97</v>
      </c>
      <c r="F54" s="24">
        <v>0.1614214246851457</v>
      </c>
      <c r="G54" s="25">
        <v>0.43</v>
      </c>
      <c r="H54" s="24">
        <v>0.1636862102122982</v>
      </c>
      <c r="I54" s="26">
        <f t="shared" si="17"/>
        <v>0.014030266</v>
      </c>
      <c r="J54" s="26">
        <f t="shared" si="18"/>
        <v>-0.6193343949</v>
      </c>
      <c r="K54" s="27">
        <v>1.0E9</v>
      </c>
      <c r="L54" s="28">
        <f t="shared" si="19"/>
        <v>163686210.2</v>
      </c>
      <c r="M54" s="29"/>
      <c r="N54" s="30"/>
      <c r="O54" s="31">
        <v>4.187187204E7</v>
      </c>
      <c r="P54" s="39"/>
      <c r="Q54" s="39"/>
      <c r="R54" s="39"/>
      <c r="S54" s="33">
        <f t="shared" si="20"/>
        <v>3.909216432</v>
      </c>
      <c r="T54" s="37">
        <v>5.742E10</v>
      </c>
      <c r="U54" s="26"/>
      <c r="V54" s="38"/>
      <c r="W54" s="91">
        <f t="shared" si="21"/>
        <v>0.002850682867</v>
      </c>
      <c r="X54" s="43" t="s">
        <v>129</v>
      </c>
      <c r="Y54" s="1"/>
    </row>
    <row r="55" ht="15.75" customHeight="1">
      <c r="A55" s="1"/>
      <c r="B55" s="22" t="s">
        <v>138</v>
      </c>
      <c r="C55" s="23" t="s">
        <v>138</v>
      </c>
      <c r="D55" s="23" t="s">
        <v>139</v>
      </c>
      <c r="E55" s="23" t="s">
        <v>97</v>
      </c>
      <c r="F55" s="24">
        <v>0.04057213829155032</v>
      </c>
      <c r="G55" s="25">
        <v>0.15</v>
      </c>
      <c r="H55" s="24">
        <v>0.04454734567113572</v>
      </c>
      <c r="I55" s="26">
        <f t="shared" si="17"/>
        <v>0.09797874963</v>
      </c>
      <c r="J55" s="26">
        <f t="shared" si="18"/>
        <v>-0.7030176955</v>
      </c>
      <c r="K55" s="27">
        <v>1.0E9</v>
      </c>
      <c r="L55" s="28">
        <f t="shared" si="19"/>
        <v>44547345.67</v>
      </c>
      <c r="M55" s="29"/>
      <c r="N55" s="30"/>
      <c r="O55" s="31">
        <v>2.1204393E7</v>
      </c>
      <c r="P55" s="39"/>
      <c r="Q55" s="39"/>
      <c r="R55" s="39"/>
      <c r="S55" s="33">
        <f t="shared" si="20"/>
        <v>2.100854557</v>
      </c>
      <c r="T55" s="37">
        <v>5.463E7</v>
      </c>
      <c r="U55" s="26"/>
      <c r="V55" s="38"/>
      <c r="W55" s="33">
        <f t="shared" si="21"/>
        <v>0.8154374093</v>
      </c>
      <c r="X55" s="1"/>
      <c r="Y55" s="1"/>
    </row>
    <row r="56" ht="15.75" customHeight="1">
      <c r="A56" s="1"/>
      <c r="B56" s="22" t="s">
        <v>140</v>
      </c>
      <c r="C56" s="23" t="s">
        <v>141</v>
      </c>
      <c r="D56" s="23" t="s">
        <v>142</v>
      </c>
      <c r="E56" s="23" t="s">
        <v>97</v>
      </c>
      <c r="F56" s="24">
        <v>0.01111398984903108</v>
      </c>
      <c r="G56" s="25">
        <v>0.079</v>
      </c>
      <c r="H56" s="24">
        <v>0.004215565065350007</v>
      </c>
      <c r="I56" s="26">
        <f t="shared" si="17"/>
        <v>-0.6206974163</v>
      </c>
      <c r="J56" s="26">
        <f t="shared" si="18"/>
        <v>-0.9466384169</v>
      </c>
      <c r="K56" s="27">
        <v>1.0E9</v>
      </c>
      <c r="L56" s="28">
        <f t="shared" si="19"/>
        <v>4215565.065</v>
      </c>
      <c r="M56" s="29"/>
      <c r="N56" s="30"/>
      <c r="O56" s="31">
        <v>4887340.24</v>
      </c>
      <c r="P56" s="39"/>
      <c r="Q56" s="39"/>
      <c r="R56" s="39"/>
      <c r="S56" s="33">
        <f t="shared" si="20"/>
        <v>0.862547901</v>
      </c>
      <c r="T56" s="37"/>
      <c r="U56" s="26"/>
      <c r="V56" s="38"/>
      <c r="W56" s="91"/>
      <c r="X56" s="92"/>
      <c r="Y56" s="1"/>
    </row>
    <row r="57" ht="15.75" customHeight="1">
      <c r="A57" s="1"/>
      <c r="B57" s="22" t="s">
        <v>143</v>
      </c>
      <c r="C57" s="23" t="s">
        <v>144</v>
      </c>
      <c r="D57" s="23" t="s">
        <v>145</v>
      </c>
      <c r="E57" s="23" t="s">
        <v>97</v>
      </c>
      <c r="F57" s="24">
        <v>0.2566808655483864</v>
      </c>
      <c r="G57" s="25">
        <v>0.76</v>
      </c>
      <c r="H57" s="24">
        <v>0.2633905347181811</v>
      </c>
      <c r="I57" s="26">
        <f t="shared" si="17"/>
        <v>0.02614012211</v>
      </c>
      <c r="J57" s="26">
        <f t="shared" si="18"/>
        <v>-0.6534335069</v>
      </c>
      <c r="K57" s="27">
        <v>1.5E8</v>
      </c>
      <c r="L57" s="28">
        <f t="shared" si="19"/>
        <v>39508580.21</v>
      </c>
      <c r="M57" s="29"/>
      <c r="N57" s="30"/>
      <c r="O57" s="31">
        <v>4716306.43</v>
      </c>
      <c r="P57" s="39"/>
      <c r="Q57" s="39"/>
      <c r="R57" s="39"/>
      <c r="S57" s="33">
        <f t="shared" si="20"/>
        <v>8.377017226</v>
      </c>
      <c r="T57" s="37">
        <v>5.463E7</v>
      </c>
      <c r="U57" s="26"/>
      <c r="V57" s="38"/>
      <c r="W57" s="33">
        <f t="shared" ref="W57:W58" si="22">L57/T57</f>
        <v>0.7232030058</v>
      </c>
      <c r="X57" s="1"/>
      <c r="Y57" s="1"/>
    </row>
    <row r="58" ht="15.75" customHeight="1">
      <c r="A58" s="1"/>
      <c r="B58" s="22" t="s">
        <v>146</v>
      </c>
      <c r="C58" s="23" t="s">
        <v>146</v>
      </c>
      <c r="D58" s="23" t="s">
        <v>147</v>
      </c>
      <c r="E58" s="23" t="s">
        <v>97</v>
      </c>
      <c r="F58" s="24">
        <v>0.002590342222142869</v>
      </c>
      <c r="G58" s="25">
        <v>0.01256</v>
      </c>
      <c r="H58" s="93">
        <v>0.002865695527674539</v>
      </c>
      <c r="I58" s="26">
        <f t="shared" si="17"/>
        <v>0.1062999719</v>
      </c>
      <c r="J58" s="26">
        <f t="shared" si="18"/>
        <v>-0.7718395281</v>
      </c>
      <c r="K58" s="27">
        <v>1.0E9</v>
      </c>
      <c r="L58" s="28">
        <f t="shared" si="19"/>
        <v>2865695.528</v>
      </c>
      <c r="M58" s="29"/>
      <c r="N58" s="30"/>
      <c r="O58" s="31">
        <v>2365581.1</v>
      </c>
      <c r="P58" s="39"/>
      <c r="Q58" s="39"/>
      <c r="R58" s="39"/>
      <c r="S58" s="33">
        <f t="shared" si="20"/>
        <v>1.211412928</v>
      </c>
      <c r="T58" s="37">
        <v>5.463E7</v>
      </c>
      <c r="U58" s="26"/>
      <c r="V58" s="38"/>
      <c r="W58" s="33">
        <f t="shared" si="22"/>
        <v>0.05245644385</v>
      </c>
      <c r="X58" s="1"/>
      <c r="Y58" s="1"/>
    </row>
    <row r="59" ht="15.75" customHeight="1">
      <c r="A59" s="1"/>
      <c r="B59" s="22" t="s">
        <v>148</v>
      </c>
      <c r="C59" s="23" t="s">
        <v>148</v>
      </c>
      <c r="D59" s="23" t="s">
        <v>149</v>
      </c>
      <c r="E59" s="23" t="s">
        <v>97</v>
      </c>
      <c r="F59" s="24">
        <v>0.9577359842895111</v>
      </c>
      <c r="G59" s="25">
        <v>3.0</v>
      </c>
      <c r="H59" s="24">
        <v>1.24617813605042</v>
      </c>
      <c r="I59" s="26">
        <f t="shared" si="17"/>
        <v>0.3011708409</v>
      </c>
      <c r="J59" s="26">
        <f t="shared" si="18"/>
        <v>-0.584607288</v>
      </c>
      <c r="K59" s="27">
        <v>3.0E7</v>
      </c>
      <c r="L59" s="28">
        <f t="shared" si="19"/>
        <v>37385344.08</v>
      </c>
      <c r="M59" s="29"/>
      <c r="N59" s="30"/>
      <c r="O59" s="31">
        <v>1350074.0</v>
      </c>
      <c r="P59" s="39"/>
      <c r="Q59" s="39"/>
      <c r="R59" s="39"/>
      <c r="S59" s="33">
        <f t="shared" si="20"/>
        <v>27.69132957</v>
      </c>
      <c r="T59" s="58"/>
      <c r="U59" s="41"/>
      <c r="V59" s="59"/>
      <c r="W59" s="94"/>
      <c r="X59" s="95" t="s">
        <v>150</v>
      </c>
      <c r="Y59" s="1"/>
    </row>
    <row r="60" ht="15.75" customHeight="1">
      <c r="A60" s="1"/>
      <c r="B60" s="47"/>
      <c r="C60" s="48"/>
      <c r="D60" s="48"/>
      <c r="E60" s="48"/>
      <c r="F60" s="49"/>
      <c r="G60" s="50"/>
      <c r="H60" s="51"/>
      <c r="I60" s="52"/>
      <c r="J60" s="52"/>
      <c r="K60" s="53"/>
      <c r="L60" s="54"/>
      <c r="M60" s="55"/>
      <c r="N60" s="55"/>
      <c r="O60" s="43"/>
      <c r="P60" s="51"/>
      <c r="Q60" s="51"/>
      <c r="R60" s="51"/>
      <c r="S60" s="57"/>
      <c r="T60" s="58"/>
      <c r="U60" s="41"/>
      <c r="V60" s="59"/>
      <c r="W60" s="57"/>
      <c r="X60" s="1"/>
      <c r="Y60" s="1"/>
    </row>
    <row r="61" ht="15.75" customHeight="1">
      <c r="A61" s="1"/>
      <c r="B61" s="60" t="s">
        <v>60</v>
      </c>
      <c r="C61" s="61"/>
      <c r="D61" s="61"/>
      <c r="E61" s="61"/>
      <c r="F61" s="61"/>
      <c r="G61" s="62"/>
      <c r="H61" s="63"/>
      <c r="I61" s="63"/>
      <c r="J61" s="63"/>
      <c r="K61" s="64"/>
      <c r="L61" s="65">
        <f>AVERAGE(L40:L59)</f>
        <v>3101570012</v>
      </c>
      <c r="M61" s="66"/>
      <c r="N61" s="66"/>
      <c r="O61" s="67">
        <f>AVERAGE(O40:O59)</f>
        <v>1067432235</v>
      </c>
      <c r="P61" s="63"/>
      <c r="Q61" s="63"/>
      <c r="R61" s="63"/>
      <c r="S61" s="68">
        <f t="shared" ref="S61:T61" si="23">AVERAGE(S40:S59)</f>
        <v>5.821379917</v>
      </c>
      <c r="T61" s="69">
        <f t="shared" si="23"/>
        <v>12845812345</v>
      </c>
      <c r="U61" s="63"/>
      <c r="V61" s="70"/>
      <c r="W61" s="68">
        <f>AVERAGE(W40:W59)</f>
        <v>75.17333694</v>
      </c>
      <c r="X61" s="1"/>
      <c r="Y61" s="1"/>
    </row>
    <row r="62" ht="15.75" customHeight="1">
      <c r="A62" s="1"/>
      <c r="B62" s="71" t="s">
        <v>61</v>
      </c>
      <c r="C62" s="72"/>
      <c r="D62" s="72"/>
      <c r="E62" s="72"/>
      <c r="F62" s="72"/>
      <c r="G62" s="73"/>
      <c r="H62" s="74"/>
      <c r="I62" s="74"/>
      <c r="J62" s="74"/>
      <c r="K62" s="75"/>
      <c r="L62" s="76">
        <f>MEDIAN(L40:L59)</f>
        <v>142125690</v>
      </c>
      <c r="M62" s="77"/>
      <c r="N62" s="77"/>
      <c r="O62" s="78">
        <f>MEDIAN(O40:O59)</f>
        <v>198424710</v>
      </c>
      <c r="P62" s="74"/>
      <c r="Q62" s="74"/>
      <c r="R62" s="74"/>
      <c r="S62" s="79">
        <f t="shared" ref="S62:T62" si="24">MEDIAN(S40:S59)</f>
        <v>1.233575594</v>
      </c>
      <c r="T62" s="80">
        <f t="shared" si="24"/>
        <v>56500000</v>
      </c>
      <c r="U62" s="74"/>
      <c r="V62" s="81"/>
      <c r="W62" s="79">
        <f>MEDIAN(W40:W59)</f>
        <v>1.238286146</v>
      </c>
      <c r="X62" s="1"/>
      <c r="Y62" s="1"/>
    </row>
    <row r="63" ht="15.75" customHeight="1">
      <c r="A63" s="1"/>
      <c r="B63" s="82" t="s">
        <v>151</v>
      </c>
      <c r="C63" s="82"/>
      <c r="D63" s="82"/>
      <c r="E63" s="82"/>
      <c r="F63" s="82"/>
      <c r="G63" s="83"/>
      <c r="H63" s="1"/>
      <c r="I63" s="1"/>
      <c r="J63" s="90"/>
      <c r="K63" s="90"/>
      <c r="L63" s="1"/>
      <c r="M63" s="84"/>
      <c r="N63" s="84"/>
      <c r="O63" s="1"/>
      <c r="P63" s="1"/>
      <c r="Q63" s="1"/>
      <c r="R63" s="1"/>
      <c r="S63" s="85"/>
      <c r="T63" s="1"/>
      <c r="U63" s="1"/>
      <c r="V63" s="1"/>
      <c r="W63" s="85"/>
      <c r="X63" s="1"/>
      <c r="Y63" s="1"/>
      <c r="Z63" s="1"/>
      <c r="AA63" s="1"/>
      <c r="AB63" s="1"/>
      <c r="AC63" s="1"/>
    </row>
    <row r="64" ht="15.75" customHeight="1">
      <c r="A64" s="1"/>
      <c r="B64" s="82"/>
      <c r="C64" s="82"/>
      <c r="D64" s="82"/>
      <c r="E64" s="82"/>
      <c r="F64" s="82"/>
      <c r="G64" s="83"/>
      <c r="H64" s="1"/>
      <c r="I64" s="1"/>
      <c r="J64" s="90"/>
      <c r="K64" s="90"/>
      <c r="L64" s="1"/>
      <c r="M64" s="84"/>
      <c r="N64" s="84"/>
      <c r="O64" s="1"/>
      <c r="P64" s="1"/>
      <c r="Q64" s="1"/>
      <c r="R64" s="1"/>
      <c r="S64" s="85"/>
      <c r="T64" s="1"/>
      <c r="U64" s="1"/>
      <c r="V64" s="1"/>
      <c r="W64" s="85"/>
      <c r="X64" s="1"/>
      <c r="Y64" s="1"/>
      <c r="Z64" s="1"/>
      <c r="AA64" s="1"/>
      <c r="AB64" s="1"/>
      <c r="AC64" s="1"/>
    </row>
    <row r="65" ht="48.75" customHeight="1">
      <c r="A65" s="1"/>
      <c r="B65" s="11" t="s">
        <v>152</v>
      </c>
      <c r="C65" s="12" t="s">
        <v>3</v>
      </c>
      <c r="D65" s="12" t="s">
        <v>4</v>
      </c>
      <c r="E65" s="12" t="s">
        <v>5</v>
      </c>
      <c r="F65" s="13" t="s">
        <v>6</v>
      </c>
      <c r="G65" s="14" t="str">
        <f>G39</f>
        <v>01.01.25</v>
      </c>
      <c r="H65" s="15" t="s">
        <v>6</v>
      </c>
      <c r="I65" s="16" t="str">
        <f>I39</f>
        <v>1M Chg%</v>
      </c>
      <c r="J65" s="16" t="s">
        <v>9</v>
      </c>
      <c r="K65" s="17" t="s">
        <v>10</v>
      </c>
      <c r="L65" s="17" t="s">
        <v>11</v>
      </c>
      <c r="M65" s="18" t="s">
        <v>12</v>
      </c>
      <c r="N65" s="19" t="s">
        <v>13</v>
      </c>
      <c r="O65" s="20" t="s">
        <v>153</v>
      </c>
      <c r="P65" s="16" t="s">
        <v>15</v>
      </c>
      <c r="Q65" s="16" t="s">
        <v>16</v>
      </c>
      <c r="R65" s="16" t="s">
        <v>9</v>
      </c>
      <c r="S65" s="17" t="s">
        <v>17</v>
      </c>
      <c r="T65" s="1"/>
      <c r="U65" s="1"/>
      <c r="V65" s="1"/>
      <c r="W65" s="85"/>
      <c r="X65" s="1"/>
      <c r="Y65" s="1"/>
      <c r="Z65" s="1"/>
      <c r="AA65" s="1"/>
      <c r="AB65" s="1"/>
      <c r="AC65" s="1"/>
    </row>
    <row r="66" ht="15.75" customHeight="1">
      <c r="A66" s="1"/>
      <c r="B66" s="22" t="s">
        <v>154</v>
      </c>
      <c r="C66" s="23" t="s">
        <v>154</v>
      </c>
      <c r="D66" s="23" t="s">
        <v>155</v>
      </c>
      <c r="E66" s="23" t="s">
        <v>97</v>
      </c>
      <c r="F66" s="24">
        <v>254.3397782865781</v>
      </c>
      <c r="G66" s="25">
        <v>308.0</v>
      </c>
      <c r="H66" s="24">
        <v>310.7402620039024</v>
      </c>
      <c r="I66" s="26">
        <f t="shared" ref="I66:I83" si="25">(H66-F66)/F66</f>
        <v>0.221752508</v>
      </c>
      <c r="J66" s="26">
        <f t="shared" ref="J66:J83" si="26">(H66-G66)/G66</f>
        <v>0.008896954558</v>
      </c>
      <c r="K66" s="27">
        <v>1.6E7</v>
      </c>
      <c r="L66" s="28">
        <f t="shared" ref="L66:L83" si="27">H66*K66</f>
        <v>4971844192</v>
      </c>
      <c r="M66" s="29"/>
      <c r="N66" s="30"/>
      <c r="O66" s="31">
        <v>6.8244941784E10</v>
      </c>
      <c r="P66" s="39"/>
      <c r="Q66" s="39"/>
      <c r="R66" s="39"/>
      <c r="S66" s="33">
        <f t="shared" ref="S66:S83" si="28">L66/O66</f>
        <v>0.0728529333</v>
      </c>
      <c r="T66" s="1"/>
      <c r="U66" s="1"/>
      <c r="V66" s="1"/>
      <c r="W66" s="85"/>
      <c r="X66" s="1"/>
      <c r="Y66" s="1"/>
      <c r="Z66" s="1"/>
      <c r="AA66" s="1"/>
      <c r="AB66" s="1"/>
      <c r="AC66" s="1"/>
    </row>
    <row r="67" ht="15.75" customHeight="1">
      <c r="A67" s="1"/>
      <c r="B67" s="22" t="s">
        <v>156</v>
      </c>
      <c r="C67" s="23" t="s">
        <v>157</v>
      </c>
      <c r="D67" s="23" t="s">
        <v>158</v>
      </c>
      <c r="E67" s="23" t="s">
        <v>97</v>
      </c>
      <c r="F67" s="24">
        <v>0.5796142315287608</v>
      </c>
      <c r="G67" s="25">
        <v>0.91</v>
      </c>
      <c r="H67" s="24">
        <v>0.6370049014488018</v>
      </c>
      <c r="I67" s="26">
        <f t="shared" si="25"/>
        <v>0.09901528775</v>
      </c>
      <c r="J67" s="26">
        <f t="shared" si="26"/>
        <v>-0.2999946138</v>
      </c>
      <c r="K67" s="27">
        <v>1.5E10</v>
      </c>
      <c r="L67" s="28">
        <f t="shared" si="27"/>
        <v>9555073522</v>
      </c>
      <c r="M67" s="29"/>
      <c r="N67" s="30"/>
      <c r="O67" s="31">
        <v>1.255285429467E10</v>
      </c>
      <c r="P67" s="39"/>
      <c r="Q67" s="39"/>
      <c r="R67" s="39"/>
      <c r="S67" s="33">
        <f t="shared" si="28"/>
        <v>0.7611873202</v>
      </c>
      <c r="T67" s="1"/>
      <c r="U67" s="1"/>
      <c r="V67" s="1"/>
      <c r="W67" s="85"/>
      <c r="X67" s="1"/>
      <c r="Y67" s="1"/>
      <c r="Z67" s="1"/>
      <c r="AA67" s="1"/>
      <c r="AB67" s="1"/>
      <c r="AC67" s="1"/>
    </row>
    <row r="68" ht="15.75" customHeight="1">
      <c r="A68" s="1"/>
      <c r="B68" s="22" t="s">
        <v>159</v>
      </c>
      <c r="C68" s="23" t="s">
        <v>160</v>
      </c>
      <c r="D68" s="23" t="s">
        <v>161</v>
      </c>
      <c r="E68" s="23" t="s">
        <v>97</v>
      </c>
      <c r="F68" s="24">
        <v>0.036828731461333</v>
      </c>
      <c r="G68" s="25">
        <v>0.06</v>
      </c>
      <c r="H68" s="24">
        <v>0.03403598777013</v>
      </c>
      <c r="I68" s="26">
        <f t="shared" si="25"/>
        <v>-0.07583056979</v>
      </c>
      <c r="J68" s="26">
        <f t="shared" si="26"/>
        <v>-0.4327335372</v>
      </c>
      <c r="K68" s="27">
        <v>2.829E10</v>
      </c>
      <c r="L68" s="28">
        <f t="shared" si="27"/>
        <v>962878094</v>
      </c>
      <c r="M68" s="29"/>
      <c r="N68" s="30"/>
      <c r="O68" s="31">
        <v>6.585359316E9</v>
      </c>
      <c r="P68" s="39"/>
      <c r="Q68" s="39"/>
      <c r="R68" s="39"/>
      <c r="S68" s="33">
        <f t="shared" si="28"/>
        <v>0.1462149668</v>
      </c>
      <c r="T68" s="1"/>
      <c r="U68" s="1"/>
      <c r="V68" s="1"/>
      <c r="W68" s="85"/>
      <c r="X68" s="1"/>
      <c r="Y68" s="1"/>
      <c r="Z68" s="1"/>
      <c r="AA68" s="1"/>
      <c r="AB68" s="1"/>
      <c r="AC68" s="1"/>
    </row>
    <row r="69" ht="15.75" customHeight="1">
      <c r="A69" s="1"/>
      <c r="B69" s="22" t="s">
        <v>162</v>
      </c>
      <c r="C69" s="23" t="s">
        <v>163</v>
      </c>
      <c r="D69" s="23" t="s">
        <v>164</v>
      </c>
      <c r="E69" s="23" t="s">
        <v>97</v>
      </c>
      <c r="F69" s="24">
        <v>0.05065744237163776</v>
      </c>
      <c r="G69" s="25">
        <v>0.1399</v>
      </c>
      <c r="H69" s="24">
        <v>0.05557968035907948</v>
      </c>
      <c r="I69" s="26">
        <f t="shared" si="25"/>
        <v>0.09716712406</v>
      </c>
      <c r="J69" s="26">
        <f t="shared" si="26"/>
        <v>-0.6027185107</v>
      </c>
      <c r="K69" s="27">
        <v>1.0E10</v>
      </c>
      <c r="L69" s="28">
        <f t="shared" si="27"/>
        <v>555796803.6</v>
      </c>
      <c r="M69" s="29"/>
      <c r="N69" s="30"/>
      <c r="O69" s="31">
        <v>4.510920184E9</v>
      </c>
      <c r="P69" s="39"/>
      <c r="Q69" s="39"/>
      <c r="R69" s="39"/>
      <c r="S69" s="33">
        <f t="shared" si="28"/>
        <v>0.1232114028</v>
      </c>
      <c r="T69" s="1"/>
      <c r="U69" s="1"/>
      <c r="V69" s="1"/>
      <c r="W69" s="85"/>
      <c r="X69" s="1"/>
      <c r="Y69" s="1"/>
      <c r="Z69" s="1"/>
      <c r="AA69" s="1"/>
      <c r="AB69" s="1"/>
      <c r="AC69" s="1"/>
    </row>
    <row r="70" ht="15.75" customHeight="1">
      <c r="A70" s="1"/>
      <c r="B70" s="22" t="s">
        <v>165</v>
      </c>
      <c r="C70" s="23" t="s">
        <v>166</v>
      </c>
      <c r="D70" s="23" t="s">
        <v>167</v>
      </c>
      <c r="E70" s="23" t="s">
        <v>97</v>
      </c>
      <c r="F70" s="24">
        <v>43.76817457771927</v>
      </c>
      <c r="G70" s="25">
        <v>72.63</v>
      </c>
      <c r="H70" s="24">
        <v>42.88372511341329</v>
      </c>
      <c r="I70" s="26">
        <f t="shared" si="25"/>
        <v>-0.02020759314</v>
      </c>
      <c r="J70" s="26">
        <f t="shared" si="26"/>
        <v>-0.4095590649</v>
      </c>
      <c r="K70" s="27">
        <v>1.0E7</v>
      </c>
      <c r="L70" s="28">
        <f t="shared" si="27"/>
        <v>428837251.1</v>
      </c>
      <c r="M70" s="29"/>
      <c r="N70" s="30"/>
      <c r="O70" s="31">
        <v>3.8307136E9</v>
      </c>
      <c r="P70" s="39"/>
      <c r="Q70" s="39"/>
      <c r="R70" s="39"/>
      <c r="S70" s="33">
        <f t="shared" si="28"/>
        <v>0.1119470929</v>
      </c>
      <c r="T70" s="1"/>
      <c r="U70" s="1"/>
      <c r="V70" s="1"/>
      <c r="W70" s="85"/>
      <c r="X70" s="1"/>
      <c r="Y70" s="1"/>
      <c r="Z70" s="1"/>
      <c r="AA70" s="1"/>
      <c r="AB70" s="1"/>
      <c r="AC70" s="1"/>
    </row>
    <row r="71" ht="15.75" customHeight="1">
      <c r="A71" s="1"/>
      <c r="B71" s="22" t="s">
        <v>168</v>
      </c>
      <c r="C71" s="23" t="s">
        <v>169</v>
      </c>
      <c r="D71" s="23" t="s">
        <v>170</v>
      </c>
      <c r="E71" s="23" t="s">
        <v>97</v>
      </c>
      <c r="F71" s="24">
        <v>0.4028057426177202</v>
      </c>
      <c r="G71" s="25">
        <v>15.7</v>
      </c>
      <c r="H71" s="24">
        <v>0.4745756850730253</v>
      </c>
      <c r="I71" s="26">
        <f t="shared" si="25"/>
        <v>0.1781750727</v>
      </c>
      <c r="J71" s="26">
        <f t="shared" si="26"/>
        <v>-0.9697722494</v>
      </c>
      <c r="K71" s="27">
        <v>1.0E7</v>
      </c>
      <c r="L71" s="28">
        <f t="shared" si="27"/>
        <v>4745756.851</v>
      </c>
      <c r="M71" s="29"/>
      <c r="N71" s="30"/>
      <c r="O71" s="31">
        <v>3.35390370865E9</v>
      </c>
      <c r="P71" s="39"/>
      <c r="Q71" s="39"/>
      <c r="R71" s="39"/>
      <c r="S71" s="33">
        <f t="shared" si="28"/>
        <v>0.001414994962</v>
      </c>
      <c r="T71" s="1"/>
      <c r="U71" s="1"/>
      <c r="V71" s="1"/>
      <c r="W71" s="85"/>
      <c r="X71" s="1"/>
      <c r="Y71" s="1"/>
      <c r="Z71" s="1"/>
      <c r="AA71" s="1"/>
      <c r="AB71" s="1"/>
      <c r="AC71" s="1"/>
    </row>
    <row r="72" ht="15.75" customHeight="1">
      <c r="A72" s="1"/>
      <c r="B72" s="22" t="s">
        <v>171</v>
      </c>
      <c r="C72" s="23" t="s">
        <v>171</v>
      </c>
      <c r="D72" s="23" t="s">
        <v>172</v>
      </c>
      <c r="E72" s="23" t="s">
        <v>97</v>
      </c>
      <c r="F72" s="24">
        <v>0.8886877059240643</v>
      </c>
      <c r="G72" s="25">
        <v>1.34</v>
      </c>
      <c r="H72" s="24">
        <v>0.8930688954565816</v>
      </c>
      <c r="I72" s="26">
        <f t="shared" si="25"/>
        <v>0.004929954025</v>
      </c>
      <c r="J72" s="26">
        <f t="shared" si="26"/>
        <v>-0.333530675</v>
      </c>
      <c r="K72" s="27">
        <v>1.0E10</v>
      </c>
      <c r="L72" s="28">
        <f t="shared" si="27"/>
        <v>8930688955</v>
      </c>
      <c r="M72" s="29"/>
      <c r="N72" s="30"/>
      <c r="O72" s="31">
        <v>1.40021601892E9</v>
      </c>
      <c r="P72" s="39"/>
      <c r="Q72" s="39"/>
      <c r="R72" s="39"/>
      <c r="S72" s="33">
        <f t="shared" si="28"/>
        <v>6.378079406</v>
      </c>
      <c r="T72" s="1"/>
      <c r="U72" s="1"/>
      <c r="V72" s="1"/>
      <c r="W72" s="85"/>
      <c r="X72" s="1"/>
      <c r="Y72" s="1"/>
      <c r="Z72" s="1"/>
      <c r="AA72" s="1"/>
      <c r="AB72" s="1"/>
      <c r="AC72" s="1"/>
    </row>
    <row r="73" ht="15.75" customHeight="1">
      <c r="A73" s="1"/>
      <c r="B73" s="22" t="s">
        <v>173</v>
      </c>
      <c r="C73" s="23" t="s">
        <v>174</v>
      </c>
      <c r="D73" s="23" t="s">
        <v>175</v>
      </c>
      <c r="E73" s="23" t="s">
        <v>97</v>
      </c>
      <c r="F73" s="24">
        <v>0.2613038174959268</v>
      </c>
      <c r="G73" s="25">
        <v>0.3</v>
      </c>
      <c r="H73" s="24">
        <v>0.3415821555441069</v>
      </c>
      <c r="I73" s="26">
        <f t="shared" si="25"/>
        <v>0.3072222167</v>
      </c>
      <c r="J73" s="26">
        <f t="shared" si="26"/>
        <v>0.1386071851</v>
      </c>
      <c r="K73" s="27">
        <v>5.64E8</v>
      </c>
      <c r="L73" s="28">
        <f t="shared" si="27"/>
        <v>192652335.7</v>
      </c>
      <c r="M73" s="29"/>
      <c r="N73" s="30"/>
      <c r="O73" s="31">
        <v>1.218073784E9</v>
      </c>
      <c r="P73" s="39"/>
      <c r="Q73" s="39"/>
      <c r="R73" s="39"/>
      <c r="S73" s="33">
        <f t="shared" si="28"/>
        <v>0.1581614663</v>
      </c>
      <c r="T73" s="1"/>
      <c r="U73" s="1"/>
      <c r="V73" s="1"/>
      <c r="W73" s="85"/>
      <c r="X73" s="1"/>
      <c r="Y73" s="1"/>
      <c r="Z73" s="1"/>
      <c r="AA73" s="1"/>
      <c r="AB73" s="1"/>
      <c r="AC73" s="1"/>
    </row>
    <row r="74" ht="15.75" customHeight="1">
      <c r="A74" s="1"/>
      <c r="B74" s="22" t="s">
        <v>176</v>
      </c>
      <c r="C74" s="23" t="s">
        <v>177</v>
      </c>
      <c r="D74" s="23" t="s">
        <v>178</v>
      </c>
      <c r="E74" s="23" t="s">
        <v>97</v>
      </c>
      <c r="F74" s="24">
        <v>16.40279534947363</v>
      </c>
      <c r="G74" s="25">
        <v>20.0</v>
      </c>
      <c r="H74" s="24">
        <v>23.21056459232175</v>
      </c>
      <c r="I74" s="26">
        <f t="shared" si="25"/>
        <v>0.4150371384</v>
      </c>
      <c r="J74" s="26">
        <f t="shared" si="26"/>
        <v>0.1605282296</v>
      </c>
      <c r="K74" s="27">
        <v>1.0E9</v>
      </c>
      <c r="L74" s="28">
        <f t="shared" si="27"/>
        <v>23210564592</v>
      </c>
      <c r="M74" s="29"/>
      <c r="N74" s="30"/>
      <c r="O74" s="31">
        <v>1.00584007E9</v>
      </c>
      <c r="P74" s="39"/>
      <c r="Q74" s="39"/>
      <c r="R74" s="39"/>
      <c r="S74" s="33">
        <f t="shared" si="28"/>
        <v>23.0758003</v>
      </c>
      <c r="T74" s="1"/>
      <c r="U74" s="1"/>
      <c r="V74" s="1"/>
      <c r="W74" s="85"/>
      <c r="X74" s="1"/>
      <c r="Y74" s="1"/>
      <c r="Z74" s="1"/>
      <c r="AA74" s="1"/>
      <c r="AB74" s="1"/>
      <c r="AC74" s="1"/>
    </row>
    <row r="75" ht="15.75" customHeight="1">
      <c r="A75" s="1"/>
      <c r="B75" s="22" t="s">
        <v>179</v>
      </c>
      <c r="C75" s="23" t="s">
        <v>180</v>
      </c>
      <c r="D75" s="23" t="s">
        <v>181</v>
      </c>
      <c r="E75" s="23" t="s">
        <v>97</v>
      </c>
      <c r="F75" s="24">
        <v>0.2242520152661822</v>
      </c>
      <c r="G75" s="25">
        <v>0.78</v>
      </c>
      <c r="H75" s="24">
        <v>0.293866728108354</v>
      </c>
      <c r="I75" s="26">
        <f t="shared" si="25"/>
        <v>0.3104307123</v>
      </c>
      <c r="J75" s="26">
        <f t="shared" si="26"/>
        <v>-0.6232477845</v>
      </c>
      <c r="K75" s="27">
        <v>1.0E8</v>
      </c>
      <c r="L75" s="28">
        <f t="shared" si="27"/>
        <v>29386672.81</v>
      </c>
      <c r="M75" s="29"/>
      <c r="N75" s="30"/>
      <c r="O75" s="31">
        <v>4.2790264211E8</v>
      </c>
      <c r="P75" s="39"/>
      <c r="Q75" s="39"/>
      <c r="R75" s="39"/>
      <c r="S75" s="33">
        <f t="shared" si="28"/>
        <v>0.06867607236</v>
      </c>
      <c r="T75" s="1"/>
      <c r="U75" s="1"/>
      <c r="V75" s="1"/>
      <c r="W75" s="85"/>
      <c r="X75" s="1"/>
      <c r="Y75" s="1"/>
      <c r="Z75" s="1"/>
      <c r="AA75" s="1"/>
      <c r="AB75" s="1"/>
      <c r="AC75" s="1"/>
    </row>
    <row r="76" ht="15.75" customHeight="1">
      <c r="A76" s="1"/>
      <c r="B76" s="22" t="s">
        <v>182</v>
      </c>
      <c r="C76" s="23" t="s">
        <v>183</v>
      </c>
      <c r="D76" s="23" t="s">
        <v>184</v>
      </c>
      <c r="E76" s="23" t="s">
        <v>97</v>
      </c>
      <c r="F76" s="24">
        <v>0.01562430919263274</v>
      </c>
      <c r="G76" s="25">
        <v>0.06</v>
      </c>
      <c r="H76" s="24">
        <v>0.01253363917151844</v>
      </c>
      <c r="I76" s="26">
        <f t="shared" si="25"/>
        <v>-0.1978116269</v>
      </c>
      <c r="J76" s="26">
        <f t="shared" si="26"/>
        <v>-0.7911060138</v>
      </c>
      <c r="K76" s="27">
        <v>1.0E10</v>
      </c>
      <c r="L76" s="28">
        <f t="shared" si="27"/>
        <v>125336391.7</v>
      </c>
      <c r="M76" s="29"/>
      <c r="N76" s="30"/>
      <c r="O76" s="31">
        <v>1.8004372373E8</v>
      </c>
      <c r="P76" s="39"/>
      <c r="Q76" s="39"/>
      <c r="R76" s="39"/>
      <c r="S76" s="33">
        <f t="shared" si="28"/>
        <v>0.6961441872</v>
      </c>
      <c r="T76" s="1"/>
      <c r="U76" s="1"/>
      <c r="V76" s="1"/>
      <c r="W76" s="85"/>
      <c r="X76" s="1"/>
      <c r="Y76" s="1"/>
      <c r="Z76" s="1"/>
      <c r="AA76" s="1"/>
      <c r="AB76" s="1"/>
      <c r="AC76" s="1"/>
    </row>
    <row r="77" ht="15.75" customHeight="1">
      <c r="A77" s="1"/>
      <c r="B77" s="22" t="s">
        <v>185</v>
      </c>
      <c r="C77" s="23" t="s">
        <v>186</v>
      </c>
      <c r="D77" s="23" t="s">
        <v>187</v>
      </c>
      <c r="E77" s="23" t="s">
        <v>23</v>
      </c>
      <c r="F77" s="24">
        <v>0.3852527761630754</v>
      </c>
      <c r="G77" s="25">
        <v>0.34</v>
      </c>
      <c r="H77" s="24">
        <v>0.3579213969637167</v>
      </c>
      <c r="I77" s="26">
        <f t="shared" si="25"/>
        <v>-0.07094401622</v>
      </c>
      <c r="J77" s="26">
        <f t="shared" si="26"/>
        <v>0.05270999107</v>
      </c>
      <c r="K77" s="27">
        <v>5.0E10</v>
      </c>
      <c r="L77" s="28">
        <f t="shared" si="27"/>
        <v>17896069848</v>
      </c>
      <c r="M77" s="29"/>
      <c r="N77" s="30"/>
      <c r="O77" s="31">
        <v>1.3771838776E8</v>
      </c>
      <c r="P77" s="39"/>
      <c r="Q77" s="39"/>
      <c r="R77" s="39"/>
      <c r="S77" s="33">
        <f t="shared" si="28"/>
        <v>129.946844</v>
      </c>
      <c r="T77" s="1"/>
      <c r="U77" s="1"/>
      <c r="V77" s="1"/>
      <c r="W77" s="85"/>
      <c r="X77" s="1"/>
      <c r="Y77" s="1"/>
      <c r="Z77" s="1"/>
      <c r="AA77" s="1"/>
      <c r="AB77" s="1"/>
      <c r="AC77" s="1"/>
    </row>
    <row r="78" ht="15.75" customHeight="1">
      <c r="A78" s="1"/>
      <c r="B78" s="22" t="s">
        <v>188</v>
      </c>
      <c r="C78" s="23" t="s">
        <v>189</v>
      </c>
      <c r="D78" s="23" t="s">
        <v>190</v>
      </c>
      <c r="E78" s="23" t="s">
        <v>97</v>
      </c>
      <c r="F78" s="24">
        <v>0.1215805642369606</v>
      </c>
      <c r="G78" s="25">
        <v>0.42</v>
      </c>
      <c r="H78" s="24">
        <v>0.1515273013441532</v>
      </c>
      <c r="I78" s="26">
        <f t="shared" si="25"/>
        <v>0.246311878</v>
      </c>
      <c r="J78" s="26">
        <f t="shared" si="26"/>
        <v>-0.6392207111</v>
      </c>
      <c r="K78" s="27">
        <v>1.0E9</v>
      </c>
      <c r="L78" s="28">
        <f t="shared" si="27"/>
        <v>151527301.3</v>
      </c>
      <c r="M78" s="29"/>
      <c r="N78" s="30"/>
      <c r="O78" s="31">
        <v>8.8003645E7</v>
      </c>
      <c r="P78" s="39"/>
      <c r="Q78" s="39"/>
      <c r="R78" s="39"/>
      <c r="S78" s="33">
        <f t="shared" si="28"/>
        <v>1.721829833</v>
      </c>
      <c r="T78" s="1"/>
      <c r="U78" s="1"/>
      <c r="V78" s="1"/>
      <c r="W78" s="85"/>
      <c r="X78" s="1"/>
      <c r="Y78" s="1"/>
      <c r="Z78" s="1"/>
      <c r="AA78" s="1"/>
      <c r="AB78" s="1"/>
      <c r="AC78" s="1"/>
    </row>
    <row r="79" ht="15.75" customHeight="1">
      <c r="A79" s="1"/>
      <c r="B79" s="22" t="s">
        <v>191</v>
      </c>
      <c r="C79" s="23" t="s">
        <v>192</v>
      </c>
      <c r="D79" s="23" t="s">
        <v>193</v>
      </c>
      <c r="E79" s="23" t="s">
        <v>97</v>
      </c>
      <c r="F79" s="24">
        <v>0.6445074242057824</v>
      </c>
      <c r="G79" s="25">
        <v>1.4</v>
      </c>
      <c r="H79" s="24">
        <v>0.5515100609332797</v>
      </c>
      <c r="I79" s="26">
        <f t="shared" si="25"/>
        <v>-0.1442921521</v>
      </c>
      <c r="J79" s="26">
        <f t="shared" si="26"/>
        <v>-0.6060642422</v>
      </c>
      <c r="K79" s="27">
        <v>1.14285714E8</v>
      </c>
      <c r="L79" s="28">
        <f t="shared" si="27"/>
        <v>63029721.09</v>
      </c>
      <c r="M79" s="29"/>
      <c r="N79" s="30"/>
      <c r="O79" s="31">
        <v>6.46945254E7</v>
      </c>
      <c r="P79" s="39"/>
      <c r="Q79" s="39"/>
      <c r="R79" s="39"/>
      <c r="S79" s="33">
        <f t="shared" si="28"/>
        <v>0.9742666895</v>
      </c>
      <c r="T79" s="1"/>
      <c r="U79" s="1"/>
      <c r="V79" s="1"/>
      <c r="W79" s="85"/>
      <c r="X79" s="1"/>
      <c r="Y79" s="1"/>
      <c r="Z79" s="1"/>
      <c r="AA79" s="1"/>
      <c r="AB79" s="1"/>
      <c r="AC79" s="1"/>
    </row>
    <row r="80" ht="15.75" customHeight="1">
      <c r="A80" s="1"/>
      <c r="B80" s="22" t="s">
        <v>194</v>
      </c>
      <c r="C80" s="23" t="s">
        <v>195</v>
      </c>
      <c r="D80" s="23" t="s">
        <v>196</v>
      </c>
      <c r="E80" s="23" t="s">
        <v>97</v>
      </c>
      <c r="F80" s="24">
        <v>0.09297173484514794</v>
      </c>
      <c r="G80" s="25">
        <v>0.3658</v>
      </c>
      <c r="H80" s="24">
        <v>0.0874909129945806</v>
      </c>
      <c r="I80" s="26">
        <f t="shared" si="25"/>
        <v>-0.0589514852</v>
      </c>
      <c r="J80" s="26">
        <f t="shared" si="26"/>
        <v>-0.7608230919</v>
      </c>
      <c r="K80" s="27">
        <v>1.0E9</v>
      </c>
      <c r="L80" s="28">
        <f t="shared" si="27"/>
        <v>87490912.99</v>
      </c>
      <c r="M80" s="29"/>
      <c r="N80" s="30"/>
      <c r="O80" s="31">
        <v>1.308393317E7</v>
      </c>
      <c r="P80" s="39"/>
      <c r="Q80" s="39"/>
      <c r="R80" s="39"/>
      <c r="S80" s="33">
        <f t="shared" si="28"/>
        <v>6.686896964</v>
      </c>
      <c r="T80" s="1"/>
      <c r="U80" s="1"/>
      <c r="V80" s="1"/>
      <c r="W80" s="85"/>
      <c r="X80" s="1"/>
      <c r="Y80" s="1"/>
      <c r="Z80" s="1"/>
      <c r="AA80" s="1"/>
      <c r="AB80" s="1"/>
      <c r="AC80" s="1"/>
    </row>
    <row r="81" ht="15.75" customHeight="1">
      <c r="A81" s="1"/>
      <c r="B81" s="22" t="s">
        <v>197</v>
      </c>
      <c r="C81" s="23" t="s">
        <v>198</v>
      </c>
      <c r="D81" s="23" t="s">
        <v>199</v>
      </c>
      <c r="E81" s="23" t="s">
        <v>97</v>
      </c>
      <c r="F81" s="24">
        <v>0.03313495645195331</v>
      </c>
      <c r="G81" s="25">
        <v>0.05871</v>
      </c>
      <c r="H81" s="24">
        <v>0.04781947798946214</v>
      </c>
      <c r="I81" s="26">
        <f t="shared" si="25"/>
        <v>0.4431731051</v>
      </c>
      <c r="J81" s="26">
        <f t="shared" si="26"/>
        <v>-0.1854968832</v>
      </c>
      <c r="K81" s="27">
        <v>1.0E8</v>
      </c>
      <c r="L81" s="28">
        <f t="shared" si="27"/>
        <v>4781947.799</v>
      </c>
      <c r="M81" s="29"/>
      <c r="N81" s="30"/>
      <c r="O81" s="31">
        <v>1.1662484E7</v>
      </c>
      <c r="P81" s="39"/>
      <c r="Q81" s="39"/>
      <c r="R81" s="39"/>
      <c r="S81" s="33">
        <f t="shared" si="28"/>
        <v>0.4100282409</v>
      </c>
      <c r="T81" s="1"/>
      <c r="U81" s="1"/>
      <c r="V81" s="1"/>
      <c r="W81" s="85"/>
      <c r="X81" s="1"/>
      <c r="Y81" s="1"/>
      <c r="Z81" s="1"/>
      <c r="AA81" s="1"/>
      <c r="AB81" s="1"/>
      <c r="AC81" s="1"/>
    </row>
    <row r="82" ht="15.75" customHeight="1">
      <c r="A82" s="1"/>
      <c r="B82" s="22" t="s">
        <v>200</v>
      </c>
      <c r="C82" s="23" t="s">
        <v>201</v>
      </c>
      <c r="D82" s="23" t="s">
        <v>202</v>
      </c>
      <c r="E82" s="23" t="s">
        <v>97</v>
      </c>
      <c r="F82" s="24">
        <v>0.02966945960602342</v>
      </c>
      <c r="G82" s="25">
        <v>0.0859</v>
      </c>
      <c r="H82" s="24">
        <v>0.02969400941140265</v>
      </c>
      <c r="I82" s="26">
        <f t="shared" si="25"/>
        <v>0.0008274436308</v>
      </c>
      <c r="J82" s="26">
        <f t="shared" si="26"/>
        <v>-0.654318866</v>
      </c>
      <c r="K82" s="27">
        <v>1.45E9</v>
      </c>
      <c r="L82" s="28">
        <f t="shared" si="27"/>
        <v>43056313.65</v>
      </c>
      <c r="M82" s="29"/>
      <c r="N82" s="30"/>
      <c r="O82" s="31">
        <v>9229291.63</v>
      </c>
      <c r="P82" s="39"/>
      <c r="Q82" s="39"/>
      <c r="R82" s="39"/>
      <c r="S82" s="33">
        <f t="shared" si="28"/>
        <v>4.66518075</v>
      </c>
      <c r="T82" s="1"/>
      <c r="U82" s="1"/>
      <c r="V82" s="1"/>
      <c r="W82" s="85"/>
      <c r="X82" s="1"/>
      <c r="Y82" s="1"/>
      <c r="Z82" s="1"/>
      <c r="AA82" s="1"/>
      <c r="AB82" s="1"/>
      <c r="AC82" s="1"/>
    </row>
    <row r="83" ht="15.75" customHeight="1">
      <c r="A83" s="1"/>
      <c r="B83" s="22" t="s">
        <v>203</v>
      </c>
      <c r="C83" s="23" t="s">
        <v>203</v>
      </c>
      <c r="D83" s="23" t="s">
        <v>204</v>
      </c>
      <c r="E83" s="23" t="s">
        <v>97</v>
      </c>
      <c r="F83" s="24">
        <v>1.387384036834737</v>
      </c>
      <c r="G83" s="25">
        <v>13.51</v>
      </c>
      <c r="H83" s="24">
        <v>1.06501228945375</v>
      </c>
      <c r="I83" s="26">
        <f t="shared" si="25"/>
        <v>-0.232359418</v>
      </c>
      <c r="J83" s="26">
        <f t="shared" si="26"/>
        <v>-0.9211685944</v>
      </c>
      <c r="K83" s="27">
        <v>2924546.0</v>
      </c>
      <c r="L83" s="28">
        <f t="shared" si="27"/>
        <v>3114677.431</v>
      </c>
      <c r="M83" s="29"/>
      <c r="N83" s="30"/>
      <c r="O83" s="31">
        <v>4054538.0</v>
      </c>
      <c r="P83" s="39"/>
      <c r="Q83" s="39"/>
      <c r="R83" s="39"/>
      <c r="S83" s="33">
        <f t="shared" si="28"/>
        <v>0.7681953976</v>
      </c>
      <c r="T83" s="1"/>
      <c r="U83" s="1"/>
      <c r="V83" s="1"/>
      <c r="W83" s="85"/>
      <c r="X83" s="1"/>
      <c r="Y83" s="1"/>
      <c r="Z83" s="1"/>
      <c r="AA83" s="1"/>
      <c r="AB83" s="1"/>
      <c r="AC83" s="1"/>
    </row>
    <row r="84" ht="15.75" customHeight="1">
      <c r="A84" s="1"/>
      <c r="B84" s="47"/>
      <c r="C84" s="48"/>
      <c r="D84" s="48"/>
      <c r="E84" s="48"/>
      <c r="F84" s="49"/>
      <c r="G84" s="50"/>
      <c r="H84" s="51"/>
      <c r="I84" s="52"/>
      <c r="J84" s="52"/>
      <c r="K84" s="53"/>
      <c r="L84" s="54"/>
      <c r="M84" s="55"/>
      <c r="N84" s="55"/>
      <c r="O84" s="43"/>
      <c r="P84" s="51"/>
      <c r="Q84" s="51"/>
      <c r="R84" s="51"/>
      <c r="S84" s="57"/>
      <c r="T84" s="1"/>
      <c r="U84" s="1"/>
      <c r="V84" s="1"/>
      <c r="W84" s="85"/>
      <c r="X84" s="1"/>
      <c r="Y84" s="1"/>
      <c r="Z84" s="1"/>
      <c r="AA84" s="1"/>
      <c r="AB84" s="1"/>
      <c r="AC84" s="1"/>
    </row>
    <row r="85" ht="15.75" customHeight="1">
      <c r="A85" s="1"/>
      <c r="B85" s="60" t="s">
        <v>60</v>
      </c>
      <c r="C85" s="61"/>
      <c r="D85" s="61"/>
      <c r="E85" s="61"/>
      <c r="F85" s="61"/>
      <c r="G85" s="62"/>
      <c r="H85" s="63"/>
      <c r="I85" s="63"/>
      <c r="J85" s="63"/>
      <c r="K85" s="64"/>
      <c r="L85" s="65">
        <f>AVERAGE(L67:L83)</f>
        <v>3661472417</v>
      </c>
      <c r="M85" s="66"/>
      <c r="N85" s="66"/>
      <c r="O85" s="67">
        <f>AVERAGE(O67:O83)</f>
        <v>2082016126</v>
      </c>
      <c r="P85" s="63"/>
      <c r="Q85" s="63"/>
      <c r="R85" s="63"/>
      <c r="S85" s="68">
        <f>AVERAGE(S67:S83)</f>
        <v>10.39376936</v>
      </c>
      <c r="T85" s="1"/>
      <c r="U85" s="1"/>
      <c r="V85" s="1"/>
      <c r="W85" s="85"/>
      <c r="X85" s="1"/>
      <c r="Y85" s="1"/>
      <c r="Z85" s="1"/>
      <c r="AA85" s="1"/>
      <c r="AB85" s="1"/>
      <c r="AC85" s="1"/>
    </row>
    <row r="86" ht="15.75" customHeight="1">
      <c r="A86" s="1"/>
      <c r="B86" s="71" t="s">
        <v>61</v>
      </c>
      <c r="C86" s="72"/>
      <c r="D86" s="72"/>
      <c r="E86" s="72"/>
      <c r="F86" s="72"/>
      <c r="G86" s="73"/>
      <c r="H86" s="74"/>
      <c r="I86" s="74"/>
      <c r="J86" s="74"/>
      <c r="K86" s="75"/>
      <c r="L86" s="76">
        <f>MEDIAN(L67:L83)</f>
        <v>151527301.3</v>
      </c>
      <c r="M86" s="77"/>
      <c r="N86" s="77"/>
      <c r="O86" s="78">
        <f>MEDIAN(O67:O83)</f>
        <v>427902642.1</v>
      </c>
      <c r="P86" s="74"/>
      <c r="Q86" s="74"/>
      <c r="R86" s="74"/>
      <c r="S86" s="79">
        <f>MEDIAN(S67:S83)</f>
        <v>0.7611873202</v>
      </c>
      <c r="T86" s="1"/>
      <c r="U86" s="1"/>
      <c r="V86" s="1"/>
      <c r="W86" s="85"/>
      <c r="X86" s="1"/>
      <c r="Y86" s="1"/>
      <c r="Z86" s="1"/>
      <c r="AA86" s="1"/>
      <c r="AB86" s="1"/>
      <c r="AC86" s="1"/>
    </row>
    <row r="87" ht="15.75" customHeight="1">
      <c r="A87" s="1"/>
      <c r="B87" s="82" t="s">
        <v>151</v>
      </c>
      <c r="C87" s="82"/>
      <c r="D87" s="82"/>
      <c r="E87" s="82"/>
      <c r="F87" s="82"/>
      <c r="G87" s="83"/>
      <c r="H87" s="1"/>
      <c r="I87" s="1"/>
      <c r="J87" s="90"/>
      <c r="K87" s="82" t="s">
        <v>205</v>
      </c>
      <c r="L87" s="1"/>
      <c r="M87" s="84"/>
      <c r="N87" s="84"/>
      <c r="O87" s="1"/>
      <c r="P87" s="1"/>
      <c r="Q87" s="1"/>
      <c r="R87" s="1"/>
      <c r="S87" s="85"/>
      <c r="T87" s="1"/>
      <c r="U87" s="1"/>
      <c r="V87" s="1"/>
      <c r="W87" s="85"/>
      <c r="X87" s="1"/>
      <c r="Y87" s="1"/>
      <c r="Z87" s="1"/>
      <c r="AA87" s="1"/>
      <c r="AB87" s="1"/>
      <c r="AC87" s="1"/>
    </row>
    <row r="88" ht="15.75" customHeight="1">
      <c r="A88" s="1"/>
      <c r="B88" s="82"/>
      <c r="C88" s="82"/>
      <c r="D88" s="82"/>
      <c r="E88" s="82"/>
      <c r="F88" s="82"/>
      <c r="G88" s="83"/>
      <c r="H88" s="1"/>
      <c r="I88" s="1"/>
      <c r="J88" s="90"/>
      <c r="K88" s="90"/>
      <c r="L88" s="1"/>
      <c r="M88" s="84"/>
      <c r="N88" s="84"/>
      <c r="O88" s="1"/>
      <c r="P88" s="1"/>
      <c r="Q88" s="1"/>
      <c r="R88" s="1"/>
      <c r="S88" s="85"/>
      <c r="T88" s="1"/>
      <c r="U88" s="1"/>
      <c r="V88" s="1"/>
      <c r="W88" s="85"/>
      <c r="X88" s="1"/>
      <c r="Y88" s="1"/>
      <c r="Z88" s="1"/>
      <c r="AA88" s="1"/>
      <c r="AB88" s="1"/>
      <c r="AC88" s="1"/>
    </row>
    <row r="89" ht="48.75" customHeight="1">
      <c r="A89" s="1"/>
      <c r="B89" s="11" t="s">
        <v>206</v>
      </c>
      <c r="C89" s="12" t="s">
        <v>3</v>
      </c>
      <c r="D89" s="12" t="s">
        <v>4</v>
      </c>
      <c r="E89" s="12" t="s">
        <v>5</v>
      </c>
      <c r="F89" s="13" t="s">
        <v>6</v>
      </c>
      <c r="G89" s="14" t="str">
        <f>G65</f>
        <v>01.01.25</v>
      </c>
      <c r="H89" s="15" t="s">
        <v>6</v>
      </c>
      <c r="I89" s="16" t="str">
        <f>I65</f>
        <v>1M Chg%</v>
      </c>
      <c r="J89" s="16" t="s">
        <v>9</v>
      </c>
      <c r="K89" s="17" t="s">
        <v>10</v>
      </c>
      <c r="L89" s="17" t="s">
        <v>11</v>
      </c>
      <c r="M89" s="18" t="s">
        <v>12</v>
      </c>
      <c r="N89" s="19" t="s">
        <v>13</v>
      </c>
      <c r="O89" s="20" t="s">
        <v>64</v>
      </c>
      <c r="P89" s="16" t="s">
        <v>15</v>
      </c>
      <c r="Q89" s="16" t="s">
        <v>16</v>
      </c>
      <c r="R89" s="16" t="s">
        <v>9</v>
      </c>
      <c r="S89" s="17" t="s">
        <v>17</v>
      </c>
      <c r="T89" s="12" t="s">
        <v>18</v>
      </c>
      <c r="U89" s="16" t="s">
        <v>15</v>
      </c>
      <c r="V89" s="16" t="s">
        <v>16</v>
      </c>
      <c r="W89" s="96" t="s">
        <v>19</v>
      </c>
      <c r="X89" s="17" t="s">
        <v>207</v>
      </c>
      <c r="Y89" s="1"/>
    </row>
    <row r="90" ht="15.75" customHeight="1">
      <c r="A90" s="1"/>
      <c r="B90" s="22" t="s">
        <v>208</v>
      </c>
      <c r="C90" s="23" t="s">
        <v>209</v>
      </c>
      <c r="D90" s="23" t="s">
        <v>210</v>
      </c>
      <c r="E90" s="23" t="s">
        <v>97</v>
      </c>
      <c r="F90" s="24">
        <v>0.9180260559451741</v>
      </c>
      <c r="G90" s="25">
        <v>1.73</v>
      </c>
      <c r="H90" s="24">
        <v>1.185161071488045</v>
      </c>
      <c r="I90" s="26">
        <f t="shared" ref="I90:I121" si="29">(H90-F90)/F90</f>
        <v>0.2909884897</v>
      </c>
      <c r="J90" s="26">
        <f t="shared" ref="J90:J121" si="30">(H90-G90)/G90</f>
        <v>-0.3149357968</v>
      </c>
      <c r="K90" s="27">
        <v>1.0E9</v>
      </c>
      <c r="L90" s="28">
        <f t="shared" ref="L90:L121" si="31">H90*K90</f>
        <v>1185161071</v>
      </c>
      <c r="M90" s="29"/>
      <c r="N90" s="30"/>
      <c r="O90" s="31">
        <v>3.826411406115E10</v>
      </c>
      <c r="P90" s="39"/>
      <c r="Q90" s="39"/>
      <c r="R90" s="39"/>
      <c r="S90" s="33">
        <f t="shared" ref="S90:S121" si="32">L90/O90</f>
        <v>0.03097317423</v>
      </c>
      <c r="T90" s="1">
        <v>5.742E10</v>
      </c>
      <c r="U90" s="1"/>
      <c r="V90" s="1"/>
      <c r="W90" s="85">
        <f t="shared" ref="W90:W93" si="33">L90/T90</f>
        <v>0.02064021371</v>
      </c>
      <c r="X90" s="1" t="s">
        <v>129</v>
      </c>
      <c r="Y90" s="1"/>
      <c r="Z90" s="1"/>
      <c r="AA90" s="1"/>
      <c r="AB90" s="1"/>
      <c r="AC90" s="1"/>
    </row>
    <row r="91" ht="15.75" customHeight="1">
      <c r="A91" s="1"/>
      <c r="B91" s="22" t="s">
        <v>156</v>
      </c>
      <c r="C91" s="23" t="s">
        <v>157</v>
      </c>
      <c r="D91" s="23" t="s">
        <v>158</v>
      </c>
      <c r="E91" s="23" t="s">
        <v>97</v>
      </c>
      <c r="F91" s="24">
        <v>0.5823534775858676</v>
      </c>
      <c r="G91" s="25">
        <v>0.91</v>
      </c>
      <c r="H91" s="24">
        <v>0.6370049014488018</v>
      </c>
      <c r="I91" s="26">
        <f t="shared" si="29"/>
        <v>0.09384579292</v>
      </c>
      <c r="J91" s="26">
        <f t="shared" si="30"/>
        <v>-0.2999946138</v>
      </c>
      <c r="K91" s="27">
        <v>1.5E10</v>
      </c>
      <c r="L91" s="28">
        <f t="shared" si="31"/>
        <v>9555073522</v>
      </c>
      <c r="M91" s="29"/>
      <c r="N91" s="30"/>
      <c r="O91" s="31">
        <v>1.255285429467E10</v>
      </c>
      <c r="P91" s="39"/>
      <c r="Q91" s="39"/>
      <c r="R91" s="39"/>
      <c r="S91" s="33">
        <f t="shared" si="32"/>
        <v>0.7611873202</v>
      </c>
      <c r="T91" s="34">
        <v>5.742E10</v>
      </c>
      <c r="U91" s="35"/>
      <c r="V91" s="36"/>
      <c r="W91" s="91">
        <f t="shared" si="33"/>
        <v>0.1664067141</v>
      </c>
      <c r="X91" s="92" t="s">
        <v>129</v>
      </c>
      <c r="Y91" s="1"/>
    </row>
    <row r="92" ht="15.75" customHeight="1">
      <c r="A92" s="1"/>
      <c r="B92" s="22" t="s">
        <v>211</v>
      </c>
      <c r="C92" s="23" t="s">
        <v>211</v>
      </c>
      <c r="D92" s="23" t="s">
        <v>212</v>
      </c>
      <c r="E92" s="23" t="s">
        <v>97</v>
      </c>
      <c r="F92" s="24">
        <v>3.886197013516295</v>
      </c>
      <c r="G92" s="25">
        <v>4.82</v>
      </c>
      <c r="H92" s="24">
        <v>4.576394831399429</v>
      </c>
      <c r="I92" s="26">
        <f t="shared" si="29"/>
        <v>0.1776023746</v>
      </c>
      <c r="J92" s="26">
        <f t="shared" si="30"/>
        <v>-0.05054049141</v>
      </c>
      <c r="K92" s="27">
        <v>2.8152E8</v>
      </c>
      <c r="L92" s="28">
        <f t="shared" si="31"/>
        <v>1288346673</v>
      </c>
      <c r="M92" s="29"/>
      <c r="N92" s="30"/>
      <c r="O92" s="31">
        <v>1.093864442429E10</v>
      </c>
      <c r="P92" s="39"/>
      <c r="Q92" s="39"/>
      <c r="R92" s="39"/>
      <c r="S92" s="33">
        <f t="shared" si="32"/>
        <v>0.1177793722</v>
      </c>
      <c r="T92" s="37">
        <v>5.742E10</v>
      </c>
      <c r="U92" s="26"/>
      <c r="V92" s="38"/>
      <c r="W92" s="91">
        <f t="shared" si="33"/>
        <v>0.02243724613</v>
      </c>
      <c r="X92" s="92" t="s">
        <v>129</v>
      </c>
      <c r="Y92" s="1"/>
    </row>
    <row r="93" ht="15.75" customHeight="1">
      <c r="A93" s="1"/>
      <c r="B93" s="22" t="s">
        <v>159</v>
      </c>
      <c r="C93" s="23" t="s">
        <v>160</v>
      </c>
      <c r="D93" s="23" t="s">
        <v>161</v>
      </c>
      <c r="E93" s="23" t="s">
        <v>97</v>
      </c>
      <c r="F93" s="24">
        <v>0.036828731461333</v>
      </c>
      <c r="G93" s="25">
        <v>0.06</v>
      </c>
      <c r="H93" s="24">
        <v>0.03403598777013</v>
      </c>
      <c r="I93" s="26">
        <f t="shared" si="29"/>
        <v>-0.07583056979</v>
      </c>
      <c r="J93" s="26">
        <f t="shared" si="30"/>
        <v>-0.4327335372</v>
      </c>
      <c r="K93" s="27">
        <v>2.829E10</v>
      </c>
      <c r="L93" s="28">
        <f t="shared" si="31"/>
        <v>962878094</v>
      </c>
      <c r="M93" s="29"/>
      <c r="N93" s="30"/>
      <c r="O93" s="31">
        <v>6.585359316E9</v>
      </c>
      <c r="P93" s="39"/>
      <c r="Q93" s="39"/>
      <c r="R93" s="39"/>
      <c r="S93" s="33">
        <f t="shared" si="32"/>
        <v>0.1462149668</v>
      </c>
      <c r="T93" s="34">
        <v>5.742E10</v>
      </c>
      <c r="U93" s="35"/>
      <c r="V93" s="36"/>
      <c r="W93" s="91">
        <f t="shared" si="33"/>
        <v>0.01676903682</v>
      </c>
      <c r="X93" s="92" t="s">
        <v>129</v>
      </c>
      <c r="Y93" s="1"/>
    </row>
    <row r="94" ht="15.75" customHeight="1">
      <c r="A94" s="1"/>
      <c r="B94" s="22" t="s">
        <v>162</v>
      </c>
      <c r="C94" s="23" t="s">
        <v>163</v>
      </c>
      <c r="D94" s="23" t="s">
        <v>164</v>
      </c>
      <c r="E94" s="23" t="s">
        <v>97</v>
      </c>
      <c r="F94" s="24">
        <v>0.05065744237163776</v>
      </c>
      <c r="G94" s="25">
        <v>0.1399</v>
      </c>
      <c r="H94" s="24">
        <v>0.05557968035907948</v>
      </c>
      <c r="I94" s="26">
        <f t="shared" si="29"/>
        <v>0.09716712406</v>
      </c>
      <c r="J94" s="26">
        <f t="shared" si="30"/>
        <v>-0.6027185107</v>
      </c>
      <c r="K94" s="27">
        <v>1.0E10</v>
      </c>
      <c r="L94" s="28">
        <f t="shared" si="31"/>
        <v>555796803.6</v>
      </c>
      <c r="M94" s="29"/>
      <c r="N94" s="30"/>
      <c r="O94" s="31">
        <v>4.510920184E9</v>
      </c>
      <c r="P94" s="39"/>
      <c r="Q94" s="39"/>
      <c r="R94" s="39"/>
      <c r="S94" s="33">
        <f t="shared" si="32"/>
        <v>0.1232114028</v>
      </c>
      <c r="T94" s="40"/>
      <c r="U94" s="41"/>
      <c r="V94" s="41"/>
      <c r="W94" s="42"/>
      <c r="X94" s="43"/>
      <c r="Y94" s="1"/>
    </row>
    <row r="95" ht="15.75" customHeight="1">
      <c r="A95" s="1"/>
      <c r="B95" s="22" t="s">
        <v>65</v>
      </c>
      <c r="C95" s="23" t="s">
        <v>66</v>
      </c>
      <c r="D95" s="23" t="s">
        <v>67</v>
      </c>
      <c r="E95" s="23" t="s">
        <v>23</v>
      </c>
      <c r="F95" s="24">
        <v>0.3834620879666924</v>
      </c>
      <c r="G95" s="25">
        <v>0.7</v>
      </c>
      <c r="H95" s="24">
        <v>0.4980385072354576</v>
      </c>
      <c r="I95" s="26">
        <f t="shared" si="29"/>
        <v>0.2987946471</v>
      </c>
      <c r="J95" s="26">
        <f t="shared" si="30"/>
        <v>-0.2885164182</v>
      </c>
      <c r="K95" s="27">
        <v>1.0E10</v>
      </c>
      <c r="L95" s="28">
        <f t="shared" si="31"/>
        <v>4980385072</v>
      </c>
      <c r="M95" s="29"/>
      <c r="N95" s="30"/>
      <c r="O95" s="31">
        <v>3.83037513843E9</v>
      </c>
      <c r="P95" s="39"/>
      <c r="Q95" s="39"/>
      <c r="R95" s="39"/>
      <c r="S95" s="33">
        <f t="shared" si="32"/>
        <v>1.300234283</v>
      </c>
      <c r="T95" s="40">
        <v>5.742E10</v>
      </c>
      <c r="U95" s="41"/>
      <c r="V95" s="41"/>
      <c r="W95" s="42">
        <f t="shared" ref="W95:W121" si="34">L95/T95</f>
        <v>0.08673606883</v>
      </c>
      <c r="X95" s="43" t="s">
        <v>129</v>
      </c>
      <c r="Y95" s="1"/>
    </row>
    <row r="96" ht="15.75" customHeight="1">
      <c r="A96" s="1"/>
      <c r="B96" s="22" t="s">
        <v>213</v>
      </c>
      <c r="C96" s="23" t="s">
        <v>214</v>
      </c>
      <c r="D96" s="23" t="s">
        <v>215</v>
      </c>
      <c r="E96" s="23" t="s">
        <v>97</v>
      </c>
      <c r="F96" s="24">
        <v>7.104183393153424</v>
      </c>
      <c r="G96" s="25">
        <v>11.12</v>
      </c>
      <c r="H96" s="24">
        <v>6.945450180329722</v>
      </c>
      <c r="I96" s="26">
        <f t="shared" si="29"/>
        <v>-0.02234362544</v>
      </c>
      <c r="J96" s="26">
        <f t="shared" si="30"/>
        <v>-0.3754091564</v>
      </c>
      <c r="K96" s="27">
        <v>2.075E7</v>
      </c>
      <c r="L96" s="28">
        <f t="shared" si="31"/>
        <v>144118091.2</v>
      </c>
      <c r="M96" s="29"/>
      <c r="N96" s="30"/>
      <c r="O96" s="31">
        <v>2.92283287092E9</v>
      </c>
      <c r="P96" s="39"/>
      <c r="Q96" s="39"/>
      <c r="R96" s="39"/>
      <c r="S96" s="33">
        <f t="shared" si="32"/>
        <v>0.0493076743</v>
      </c>
      <c r="T96" s="40">
        <v>5.742E10</v>
      </c>
      <c r="U96" s="41"/>
      <c r="V96" s="41"/>
      <c r="W96" s="42">
        <f t="shared" si="34"/>
        <v>0.002509893613</v>
      </c>
      <c r="X96" s="43" t="s">
        <v>129</v>
      </c>
      <c r="Y96" s="1"/>
    </row>
    <row r="97" ht="15.75" customHeight="1">
      <c r="A97" s="1"/>
      <c r="B97" s="22" t="s">
        <v>216</v>
      </c>
      <c r="C97" s="23" t="s">
        <v>217</v>
      </c>
      <c r="D97" s="23" t="s">
        <v>218</v>
      </c>
      <c r="E97" s="23" t="s">
        <v>97</v>
      </c>
      <c r="F97" s="24">
        <v>4.124129557692767</v>
      </c>
      <c r="G97" s="25">
        <v>4.54</v>
      </c>
      <c r="H97" s="24">
        <v>3.424150316321683</v>
      </c>
      <c r="I97" s="26">
        <f t="shared" si="29"/>
        <v>-0.1697277526</v>
      </c>
      <c r="J97" s="26">
        <f t="shared" si="30"/>
        <v>-0.2457818687</v>
      </c>
      <c r="K97" s="27">
        <v>1.0E8</v>
      </c>
      <c r="L97" s="28">
        <f t="shared" si="31"/>
        <v>342415031.6</v>
      </c>
      <c r="M97" s="29"/>
      <c r="N97" s="30"/>
      <c r="O97" s="31">
        <v>1.51839396195E9</v>
      </c>
      <c r="P97" s="39"/>
      <c r="Q97" s="39"/>
      <c r="R97" s="39"/>
      <c r="S97" s="33">
        <f t="shared" si="32"/>
        <v>0.2255113233</v>
      </c>
      <c r="T97" s="40">
        <v>5.742E10</v>
      </c>
      <c r="U97" s="41"/>
      <c r="V97" s="41"/>
      <c r="W97" s="42">
        <f t="shared" si="34"/>
        <v>0.00596334085</v>
      </c>
      <c r="X97" s="43" t="s">
        <v>129</v>
      </c>
      <c r="Y97" s="1"/>
    </row>
    <row r="98" ht="15.75" customHeight="1">
      <c r="A98" s="1"/>
      <c r="B98" s="22" t="s">
        <v>219</v>
      </c>
      <c r="C98" s="23" t="s">
        <v>220</v>
      </c>
      <c r="D98" s="23" t="s">
        <v>221</v>
      </c>
      <c r="E98" s="23" t="s">
        <v>97</v>
      </c>
      <c r="F98" s="24">
        <v>0.02670004656885966</v>
      </c>
      <c r="G98" s="25">
        <v>0.02103</v>
      </c>
      <c r="H98" s="24">
        <v>0.02221643287212369</v>
      </c>
      <c r="I98" s="26">
        <f t="shared" si="29"/>
        <v>-0.1679253137</v>
      </c>
      <c r="J98" s="26">
        <f t="shared" si="30"/>
        <v>0.05641620885</v>
      </c>
      <c r="K98" s="27">
        <v>1.0E9</v>
      </c>
      <c r="L98" s="28">
        <f t="shared" si="31"/>
        <v>22216432.87</v>
      </c>
      <c r="M98" s="29"/>
      <c r="N98" s="30"/>
      <c r="O98" s="31">
        <v>1.39974638E9</v>
      </c>
      <c r="P98" s="39"/>
      <c r="Q98" s="39"/>
      <c r="R98" s="39"/>
      <c r="S98" s="33">
        <f t="shared" si="32"/>
        <v>0.0158717559</v>
      </c>
      <c r="T98" s="1">
        <v>5.742E10</v>
      </c>
      <c r="U98" s="1"/>
      <c r="V98" s="1"/>
      <c r="W98" s="85">
        <f t="shared" si="34"/>
        <v>0.0003869110566</v>
      </c>
      <c r="X98" s="1" t="s">
        <v>129</v>
      </c>
      <c r="Y98" s="1"/>
      <c r="Z98" s="1"/>
      <c r="AA98" s="1"/>
      <c r="AB98" s="1"/>
      <c r="AC98" s="1"/>
    </row>
    <row r="99" ht="15.75" customHeight="1">
      <c r="A99" s="1"/>
      <c r="B99" s="22" t="s">
        <v>110</v>
      </c>
      <c r="C99" s="23" t="s">
        <v>110</v>
      </c>
      <c r="D99" s="23" t="s">
        <v>111</v>
      </c>
      <c r="E99" s="23" t="s">
        <v>97</v>
      </c>
      <c r="F99" s="24">
        <v>0.5068768568658228</v>
      </c>
      <c r="G99" s="25">
        <v>1.4</v>
      </c>
      <c r="H99" s="24">
        <v>0.5703592829094196</v>
      </c>
      <c r="I99" s="26">
        <f t="shared" si="29"/>
        <v>0.1252423053</v>
      </c>
      <c r="J99" s="26">
        <f t="shared" si="30"/>
        <v>-0.5926005122</v>
      </c>
      <c r="K99" s="27">
        <v>1.0E9</v>
      </c>
      <c r="L99" s="28">
        <f t="shared" si="31"/>
        <v>570359282.9</v>
      </c>
      <c r="M99" s="29"/>
      <c r="N99" s="30"/>
      <c r="O99" s="31">
        <v>1.245018663E9</v>
      </c>
      <c r="P99" s="39"/>
      <c r="Q99" s="39"/>
      <c r="R99" s="39"/>
      <c r="S99" s="33">
        <f t="shared" si="32"/>
        <v>0.4581130387</v>
      </c>
      <c r="T99" s="1">
        <v>5.742E10</v>
      </c>
      <c r="U99" s="1"/>
      <c r="V99" s="1"/>
      <c r="W99" s="85">
        <f t="shared" si="34"/>
        <v>0.009933111858</v>
      </c>
      <c r="X99" s="1" t="s">
        <v>129</v>
      </c>
      <c r="Y99" s="1"/>
      <c r="Z99" s="1"/>
      <c r="AA99" s="1"/>
      <c r="AB99" s="1"/>
      <c r="AC99" s="1"/>
    </row>
    <row r="100" ht="15.75" customHeight="1">
      <c r="A100" s="1"/>
      <c r="B100" s="22" t="s">
        <v>173</v>
      </c>
      <c r="C100" s="23" t="s">
        <v>174</v>
      </c>
      <c r="D100" s="23" t="s">
        <v>175</v>
      </c>
      <c r="E100" s="23" t="s">
        <v>97</v>
      </c>
      <c r="F100" s="24">
        <v>0.2613038174959268</v>
      </c>
      <c r="G100" s="25">
        <v>0.3</v>
      </c>
      <c r="H100" s="24">
        <v>0.3415821555441069</v>
      </c>
      <c r="I100" s="26">
        <f t="shared" si="29"/>
        <v>0.3072222167</v>
      </c>
      <c r="J100" s="26">
        <f t="shared" si="30"/>
        <v>0.1386071851</v>
      </c>
      <c r="K100" s="27">
        <v>5.6125E8</v>
      </c>
      <c r="L100" s="28">
        <f t="shared" si="31"/>
        <v>191712984.8</v>
      </c>
      <c r="M100" s="29"/>
      <c r="N100" s="30"/>
      <c r="O100" s="31">
        <v>1.218073784E9</v>
      </c>
      <c r="P100" s="39"/>
      <c r="Q100" s="39"/>
      <c r="R100" s="39"/>
      <c r="S100" s="33">
        <f t="shared" si="32"/>
        <v>0.1573902889</v>
      </c>
      <c r="T100" s="1">
        <v>5.65E7</v>
      </c>
      <c r="U100" s="1"/>
      <c r="V100" s="1"/>
      <c r="W100" s="85">
        <f t="shared" si="34"/>
        <v>3.393150173</v>
      </c>
      <c r="X100" s="1" t="s">
        <v>129</v>
      </c>
      <c r="Y100" s="1"/>
      <c r="Z100" s="1"/>
      <c r="AA100" s="1"/>
      <c r="AB100" s="1"/>
      <c r="AC100" s="1"/>
    </row>
    <row r="101" ht="15.75" customHeight="1">
      <c r="A101" s="1"/>
      <c r="B101" s="22" t="s">
        <v>39</v>
      </c>
      <c r="C101" s="23" t="s">
        <v>40</v>
      </c>
      <c r="D101" s="23" t="s">
        <v>41</v>
      </c>
      <c r="E101" s="23" t="s">
        <v>23</v>
      </c>
      <c r="F101" s="24">
        <v>4.260047164082526</v>
      </c>
      <c r="G101" s="25">
        <v>8.65</v>
      </c>
      <c r="H101" s="24">
        <v>4.287063910953838</v>
      </c>
      <c r="I101" s="26">
        <f t="shared" si="29"/>
        <v>0.006341889146</v>
      </c>
      <c r="J101" s="26">
        <f t="shared" si="30"/>
        <v>-0.504385675</v>
      </c>
      <c r="K101" s="27">
        <v>1.13E9</v>
      </c>
      <c r="L101" s="28">
        <f t="shared" si="31"/>
        <v>4844382219</v>
      </c>
      <c r="M101" s="29"/>
      <c r="N101" s="30"/>
      <c r="O101" s="31">
        <v>1.09432056586E9</v>
      </c>
      <c r="P101" s="39"/>
      <c r="Q101" s="39"/>
      <c r="R101" s="39"/>
      <c r="S101" s="33">
        <f t="shared" si="32"/>
        <v>4.426840151</v>
      </c>
      <c r="T101" s="1">
        <v>5.65E7</v>
      </c>
      <c r="U101" s="1"/>
      <c r="V101" s="1"/>
      <c r="W101" s="85">
        <f t="shared" si="34"/>
        <v>85.74127822</v>
      </c>
      <c r="X101" s="1" t="s">
        <v>129</v>
      </c>
      <c r="Y101" s="1"/>
      <c r="Z101" s="1"/>
      <c r="AA101" s="1"/>
      <c r="AB101" s="1"/>
      <c r="AC101" s="1"/>
    </row>
    <row r="102" ht="15.75" customHeight="1">
      <c r="A102" s="1"/>
      <c r="B102" s="22" t="s">
        <v>176</v>
      </c>
      <c r="C102" s="23" t="s">
        <v>177</v>
      </c>
      <c r="D102" s="23" t="s">
        <v>178</v>
      </c>
      <c r="E102" s="23" t="s">
        <v>97</v>
      </c>
      <c r="F102" s="24">
        <v>16.4830608674058</v>
      </c>
      <c r="G102" s="25">
        <v>20.0</v>
      </c>
      <c r="H102" s="24">
        <v>23.21056459232175</v>
      </c>
      <c r="I102" s="26">
        <f t="shared" si="29"/>
        <v>0.4081465074</v>
      </c>
      <c r="J102" s="26">
        <f t="shared" si="30"/>
        <v>0.1605282296</v>
      </c>
      <c r="K102" s="27">
        <v>1.0E9</v>
      </c>
      <c r="L102" s="28">
        <f t="shared" si="31"/>
        <v>23210564592</v>
      </c>
      <c r="M102" s="29"/>
      <c r="N102" s="30"/>
      <c r="O102" s="31">
        <v>1.00584007E9</v>
      </c>
      <c r="P102" s="39"/>
      <c r="Q102" s="39"/>
      <c r="R102" s="39"/>
      <c r="S102" s="33">
        <f t="shared" si="32"/>
        <v>23.0758003</v>
      </c>
      <c r="T102" s="37">
        <v>5.742E10</v>
      </c>
      <c r="U102" s="26"/>
      <c r="V102" s="38"/>
      <c r="W102" s="91">
        <f t="shared" si="34"/>
        <v>0.4042243921</v>
      </c>
      <c r="X102" s="92" t="s">
        <v>129</v>
      </c>
      <c r="Y102" s="1"/>
    </row>
    <row r="103" ht="15.75" customHeight="1">
      <c r="A103" s="1"/>
      <c r="B103" s="22" t="s">
        <v>115</v>
      </c>
      <c r="C103" s="23" t="s">
        <v>116</v>
      </c>
      <c r="D103" s="23" t="s">
        <v>117</v>
      </c>
      <c r="E103" s="23" t="s">
        <v>97</v>
      </c>
      <c r="F103" s="24">
        <v>39.52013402393588</v>
      </c>
      <c r="G103" s="25">
        <v>23.89</v>
      </c>
      <c r="H103" s="24">
        <v>44.8619049637311</v>
      </c>
      <c r="I103" s="26">
        <f t="shared" si="29"/>
        <v>0.1351658103</v>
      </c>
      <c r="J103" s="26">
        <f t="shared" si="30"/>
        <v>0.8778528658</v>
      </c>
      <c r="K103" s="27">
        <v>1.0E9</v>
      </c>
      <c r="L103" s="28">
        <f t="shared" si="31"/>
        <v>44861904964</v>
      </c>
      <c r="M103" s="29"/>
      <c r="N103" s="30"/>
      <c r="O103" s="31">
        <v>7.68614039E8</v>
      </c>
      <c r="P103" s="39"/>
      <c r="Q103" s="39"/>
      <c r="R103" s="39"/>
      <c r="S103" s="33">
        <f t="shared" si="32"/>
        <v>58.36727237</v>
      </c>
      <c r="T103" s="40">
        <v>5.742E10</v>
      </c>
      <c r="U103" s="41"/>
      <c r="V103" s="41"/>
      <c r="W103" s="42">
        <f t="shared" si="34"/>
        <v>0.7812940607</v>
      </c>
      <c r="X103" s="43" t="s">
        <v>129</v>
      </c>
      <c r="Y103" s="1"/>
    </row>
    <row r="104" ht="15.75" customHeight="1">
      <c r="A104" s="1"/>
      <c r="B104" s="22" t="s">
        <v>118</v>
      </c>
      <c r="C104" s="23" t="s">
        <v>118</v>
      </c>
      <c r="D104" s="23" t="s">
        <v>119</v>
      </c>
      <c r="E104" s="23" t="s">
        <v>97</v>
      </c>
      <c r="F104" s="24">
        <v>12.36173784006123</v>
      </c>
      <c r="G104" s="25">
        <v>26.94</v>
      </c>
      <c r="H104" s="24">
        <v>14.65294919936638</v>
      </c>
      <c r="I104" s="26">
        <f t="shared" si="29"/>
        <v>0.1853470272</v>
      </c>
      <c r="J104" s="26">
        <f t="shared" si="30"/>
        <v>-0.4560894878</v>
      </c>
      <c r="K104" s="27">
        <v>1.325E7</v>
      </c>
      <c r="L104" s="28">
        <f t="shared" si="31"/>
        <v>194151576.9</v>
      </c>
      <c r="M104" s="29"/>
      <c r="N104" s="30"/>
      <c r="O104" s="31">
        <v>6.62993293E8</v>
      </c>
      <c r="P104" s="39"/>
      <c r="Q104" s="39"/>
      <c r="R104" s="39"/>
      <c r="S104" s="33">
        <f t="shared" si="32"/>
        <v>0.2928409366</v>
      </c>
      <c r="T104" s="1">
        <v>5.65E7</v>
      </c>
      <c r="U104" s="1"/>
      <c r="V104" s="1"/>
      <c r="W104" s="85">
        <f t="shared" si="34"/>
        <v>3.436311095</v>
      </c>
      <c r="X104" s="1"/>
      <c r="Y104" s="1"/>
      <c r="Z104" s="1"/>
      <c r="AA104" s="1"/>
      <c r="AB104" s="1"/>
      <c r="AC104" s="1"/>
    </row>
    <row r="105" ht="15.75" customHeight="1">
      <c r="A105" s="1"/>
      <c r="B105" s="22" t="s">
        <v>42</v>
      </c>
      <c r="C105" s="23" t="s">
        <v>42</v>
      </c>
      <c r="D105" s="23" t="s">
        <v>43</v>
      </c>
      <c r="E105" s="23" t="s">
        <v>23</v>
      </c>
      <c r="F105" s="24">
        <v>0.2842215509903221</v>
      </c>
      <c r="G105" s="25">
        <v>0.3961</v>
      </c>
      <c r="H105" s="24">
        <v>0.2819428520914107</v>
      </c>
      <c r="I105" s="26">
        <f t="shared" si="29"/>
        <v>-0.008017333277</v>
      </c>
      <c r="J105" s="26">
        <f t="shared" si="30"/>
        <v>-0.2882028475</v>
      </c>
      <c r="K105" s="27">
        <v>1.0E10</v>
      </c>
      <c r="L105" s="28">
        <f t="shared" si="31"/>
        <v>2819428521</v>
      </c>
      <c r="M105" s="29"/>
      <c r="N105" s="30"/>
      <c r="O105" s="31">
        <v>6.1289196682E8</v>
      </c>
      <c r="P105" s="39"/>
      <c r="Q105" s="39"/>
      <c r="R105" s="39"/>
      <c r="S105" s="33">
        <f t="shared" si="32"/>
        <v>4.600204724</v>
      </c>
      <c r="T105" s="1">
        <v>5.742E10</v>
      </c>
      <c r="U105" s="1"/>
      <c r="V105" s="1"/>
      <c r="W105" s="85">
        <f t="shared" si="34"/>
        <v>0.04910185512</v>
      </c>
      <c r="X105" s="1" t="s">
        <v>129</v>
      </c>
      <c r="Y105" s="1"/>
      <c r="Z105" s="1"/>
      <c r="AA105" s="1"/>
      <c r="AB105" s="1"/>
      <c r="AC105" s="1"/>
    </row>
    <row r="106" ht="15.75" customHeight="1">
      <c r="A106" s="1"/>
      <c r="B106" s="22" t="s">
        <v>71</v>
      </c>
      <c r="C106" s="23" t="s">
        <v>222</v>
      </c>
      <c r="D106" s="23" t="s">
        <v>73</v>
      </c>
      <c r="E106" s="23" t="s">
        <v>23</v>
      </c>
      <c r="F106" s="24">
        <v>0.6453728789068066</v>
      </c>
      <c r="G106" s="25">
        <v>1.75</v>
      </c>
      <c r="H106" s="24">
        <v>0.7061819024699325</v>
      </c>
      <c r="I106" s="26">
        <f t="shared" si="29"/>
        <v>0.0942230849</v>
      </c>
      <c r="J106" s="26">
        <f t="shared" si="30"/>
        <v>-0.5964674843</v>
      </c>
      <c r="K106" s="27">
        <v>4.294967296E9</v>
      </c>
      <c r="L106" s="28">
        <f t="shared" si="31"/>
        <v>3033028176</v>
      </c>
      <c r="M106" s="29"/>
      <c r="N106" s="30"/>
      <c r="O106" s="31">
        <v>5.8120080835E8</v>
      </c>
      <c r="P106" s="39"/>
      <c r="Q106" s="39"/>
      <c r="R106" s="39"/>
      <c r="S106" s="33">
        <f t="shared" si="32"/>
        <v>5.218554642</v>
      </c>
      <c r="T106" s="1">
        <v>5.65E7</v>
      </c>
      <c r="U106" s="1"/>
      <c r="V106" s="1"/>
      <c r="W106" s="85">
        <f t="shared" si="34"/>
        <v>53.68191462</v>
      </c>
      <c r="X106" s="1"/>
      <c r="Y106" s="1"/>
      <c r="Z106" s="1"/>
      <c r="AA106" s="1"/>
      <c r="AB106" s="1"/>
      <c r="AC106" s="1"/>
    </row>
    <row r="107" ht="15.75" customHeight="1">
      <c r="A107" s="1"/>
      <c r="B107" s="22" t="s">
        <v>223</v>
      </c>
      <c r="C107" s="23" t="s">
        <v>223</v>
      </c>
      <c r="D107" s="23" t="s">
        <v>224</v>
      </c>
      <c r="E107" s="23" t="s">
        <v>97</v>
      </c>
      <c r="F107" s="24">
        <v>0.1543573204707717</v>
      </c>
      <c r="G107" s="25">
        <v>0.372</v>
      </c>
      <c r="H107" s="24">
        <v>0.1281852139453559</v>
      </c>
      <c r="I107" s="26">
        <f t="shared" si="29"/>
        <v>-0.1695553307</v>
      </c>
      <c r="J107" s="26">
        <f t="shared" si="30"/>
        <v>-0.6554160915</v>
      </c>
      <c r="K107" s="27">
        <v>1.0E8</v>
      </c>
      <c r="L107" s="28">
        <f t="shared" si="31"/>
        <v>12818521.39</v>
      </c>
      <c r="M107" s="29"/>
      <c r="N107" s="30"/>
      <c r="O107" s="31">
        <v>4.8014267046E8</v>
      </c>
      <c r="P107" s="39"/>
      <c r="Q107" s="39"/>
      <c r="R107" s="39"/>
      <c r="S107" s="33">
        <f t="shared" si="32"/>
        <v>0.02669731766</v>
      </c>
      <c r="T107" s="1">
        <v>5.65E7</v>
      </c>
      <c r="U107" s="1"/>
      <c r="V107" s="1"/>
      <c r="W107" s="85">
        <f t="shared" si="34"/>
        <v>0.2268764849</v>
      </c>
      <c r="X107" s="1"/>
      <c r="Y107" s="1"/>
      <c r="Z107" s="1"/>
      <c r="AA107" s="1"/>
      <c r="AB107" s="1"/>
      <c r="AC107" s="1"/>
    </row>
    <row r="108" ht="15.75" customHeight="1">
      <c r="A108" s="1"/>
      <c r="B108" s="22" t="s">
        <v>225</v>
      </c>
      <c r="C108" s="23" t="s">
        <v>226</v>
      </c>
      <c r="D108" s="23" t="s">
        <v>227</v>
      </c>
      <c r="E108" s="23" t="s">
        <v>97</v>
      </c>
      <c r="F108" s="24">
        <v>0.008782157604598335</v>
      </c>
      <c r="G108" s="25">
        <v>0.03327</v>
      </c>
      <c r="H108" s="24">
        <v>0.009240938100537222</v>
      </c>
      <c r="I108" s="26">
        <f t="shared" si="29"/>
        <v>0.05224006635</v>
      </c>
      <c r="J108" s="26">
        <f t="shared" si="30"/>
        <v>-0.7222441208</v>
      </c>
      <c r="K108" s="27">
        <v>4.294967296E9</v>
      </c>
      <c r="L108" s="28">
        <f t="shared" si="31"/>
        <v>39689526.93</v>
      </c>
      <c r="M108" s="29"/>
      <c r="N108" s="30"/>
      <c r="O108" s="31">
        <v>3.6821610316E8</v>
      </c>
      <c r="P108" s="39"/>
      <c r="Q108" s="39"/>
      <c r="R108" s="39"/>
      <c r="S108" s="33">
        <f t="shared" si="32"/>
        <v>0.1077886779</v>
      </c>
      <c r="T108" s="37">
        <v>5.742E10</v>
      </c>
      <c r="U108" s="26"/>
      <c r="V108" s="38"/>
      <c r="W108" s="33">
        <f t="shared" si="34"/>
        <v>0.0006912143317</v>
      </c>
      <c r="X108" s="1" t="s">
        <v>129</v>
      </c>
      <c r="Y108" s="1"/>
    </row>
    <row r="109" ht="15.75" customHeight="1">
      <c r="A109" s="1"/>
      <c r="B109" s="22" t="s">
        <v>47</v>
      </c>
      <c r="C109" s="23" t="s">
        <v>48</v>
      </c>
      <c r="D109" s="23" t="s">
        <v>228</v>
      </c>
      <c r="E109" s="23" t="s">
        <v>23</v>
      </c>
      <c r="F109" s="24">
        <v>3.411194984850989</v>
      </c>
      <c r="G109" s="25">
        <v>5.4</v>
      </c>
      <c r="H109" s="24">
        <v>3.140273977954728</v>
      </c>
      <c r="I109" s="26">
        <f t="shared" si="29"/>
        <v>-0.07942114365</v>
      </c>
      <c r="J109" s="26">
        <f t="shared" si="30"/>
        <v>-0.4184677819</v>
      </c>
      <c r="K109" s="27">
        <v>5.11E9</v>
      </c>
      <c r="L109" s="28">
        <f t="shared" si="31"/>
        <v>16046800027</v>
      </c>
      <c r="M109" s="29"/>
      <c r="N109" s="30"/>
      <c r="O109" s="31">
        <v>3.5858143546E8</v>
      </c>
      <c r="P109" s="39"/>
      <c r="Q109" s="39"/>
      <c r="R109" s="39"/>
      <c r="S109" s="33">
        <f t="shared" si="32"/>
        <v>44.75078306</v>
      </c>
      <c r="T109" s="37">
        <v>5.65E7</v>
      </c>
      <c r="U109" s="26"/>
      <c r="V109" s="38"/>
      <c r="W109" s="91">
        <f t="shared" si="34"/>
        <v>284.0141598</v>
      </c>
      <c r="X109" s="92" t="s">
        <v>129</v>
      </c>
      <c r="Y109" s="1"/>
    </row>
    <row r="110" ht="15.75" customHeight="1">
      <c r="A110" s="1"/>
      <c r="B110" s="22" t="s">
        <v>229</v>
      </c>
      <c r="C110" s="23" t="s">
        <v>230</v>
      </c>
      <c r="D110" s="23" t="s">
        <v>231</v>
      </c>
      <c r="E110" s="23" t="s">
        <v>23</v>
      </c>
      <c r="F110" s="24">
        <v>0.09645473018701876</v>
      </c>
      <c r="G110" s="25">
        <v>0.2717</v>
      </c>
      <c r="H110" s="24">
        <v>0.1244230849956709</v>
      </c>
      <c r="I110" s="26">
        <f t="shared" si="29"/>
        <v>0.2899635379</v>
      </c>
      <c r="J110" s="26">
        <f t="shared" si="30"/>
        <v>-0.5420571034</v>
      </c>
      <c r="K110" s="27">
        <v>2.1E9</v>
      </c>
      <c r="L110" s="28">
        <f t="shared" si="31"/>
        <v>261288478.5</v>
      </c>
      <c r="M110" s="29"/>
      <c r="N110" s="30"/>
      <c r="O110" s="31">
        <v>2.7827677208E8</v>
      </c>
      <c r="P110" s="39"/>
      <c r="Q110" s="39"/>
      <c r="R110" s="39"/>
      <c r="S110" s="33">
        <f t="shared" si="32"/>
        <v>0.9389518088</v>
      </c>
      <c r="T110" s="37">
        <v>5.742E10</v>
      </c>
      <c r="U110" s="26"/>
      <c r="V110" s="38"/>
      <c r="W110" s="91">
        <f t="shared" si="34"/>
        <v>0.004550478553</v>
      </c>
      <c r="X110" s="92" t="s">
        <v>129</v>
      </c>
      <c r="Y110" s="1"/>
    </row>
    <row r="111" ht="15.75" customHeight="1">
      <c r="A111" s="1"/>
      <c r="B111" s="22" t="s">
        <v>182</v>
      </c>
      <c r="C111" s="23" t="s">
        <v>183</v>
      </c>
      <c r="D111" s="23" t="s">
        <v>184</v>
      </c>
      <c r="E111" s="23" t="s">
        <v>97</v>
      </c>
      <c r="F111" s="24">
        <v>0.01562430919263274</v>
      </c>
      <c r="G111" s="25">
        <v>0.06</v>
      </c>
      <c r="H111" s="24">
        <v>0.01253346005528409</v>
      </c>
      <c r="I111" s="26">
        <f t="shared" si="29"/>
        <v>-0.1978230909</v>
      </c>
      <c r="J111" s="26">
        <f t="shared" si="30"/>
        <v>-0.7911089991</v>
      </c>
      <c r="K111" s="27">
        <v>1.0E10</v>
      </c>
      <c r="L111" s="28">
        <f t="shared" si="31"/>
        <v>125334600.6</v>
      </c>
      <c r="M111" s="29"/>
      <c r="N111" s="30"/>
      <c r="O111" s="31">
        <v>1.8004372373E8</v>
      </c>
      <c r="P111" s="39"/>
      <c r="Q111" s="39"/>
      <c r="R111" s="39"/>
      <c r="S111" s="33">
        <f t="shared" si="32"/>
        <v>0.6961342387</v>
      </c>
      <c r="T111" s="37">
        <v>5.742E10</v>
      </c>
      <c r="U111" s="26"/>
      <c r="V111" s="38"/>
      <c r="W111" s="91">
        <f t="shared" si="34"/>
        <v>0.00218276908</v>
      </c>
      <c r="X111" s="92" t="s">
        <v>129</v>
      </c>
      <c r="Y111" s="1"/>
    </row>
    <row r="112" ht="15.75" customHeight="1">
      <c r="A112" s="1"/>
      <c r="B112" s="22" t="s">
        <v>232</v>
      </c>
      <c r="C112" s="23" t="s">
        <v>232</v>
      </c>
      <c r="D112" s="23" t="s">
        <v>233</v>
      </c>
      <c r="E112" s="23" t="s">
        <v>23</v>
      </c>
      <c r="F112" s="24">
        <v>0.6882188425605997</v>
      </c>
      <c r="G112" s="25">
        <v>1.5</v>
      </c>
      <c r="H112" s="24">
        <v>0.618080456079387</v>
      </c>
      <c r="I112" s="26">
        <f t="shared" si="29"/>
        <v>-0.1019129122</v>
      </c>
      <c r="J112" s="26">
        <f t="shared" si="30"/>
        <v>-0.5879463626</v>
      </c>
      <c r="K112" s="27">
        <v>1.818E9</v>
      </c>
      <c r="L112" s="28">
        <f t="shared" si="31"/>
        <v>1123670269</v>
      </c>
      <c r="M112" s="29"/>
      <c r="N112" s="30"/>
      <c r="O112" s="31">
        <v>1.6752808124E8</v>
      </c>
      <c r="P112" s="39"/>
      <c r="Q112" s="39"/>
      <c r="R112" s="39"/>
      <c r="S112" s="33">
        <f t="shared" si="32"/>
        <v>6.707354736</v>
      </c>
      <c r="T112" s="37">
        <v>5.742E10</v>
      </c>
      <c r="U112" s="26"/>
      <c r="V112" s="38"/>
      <c r="W112" s="91">
        <f t="shared" si="34"/>
        <v>0.01956931852</v>
      </c>
      <c r="X112" s="92" t="s">
        <v>129</v>
      </c>
      <c r="Y112" s="1"/>
    </row>
    <row r="113" ht="15.75" customHeight="1">
      <c r="A113" s="1"/>
      <c r="B113" s="22" t="s">
        <v>188</v>
      </c>
      <c r="C113" s="23" t="s">
        <v>189</v>
      </c>
      <c r="D113" s="23" t="s">
        <v>190</v>
      </c>
      <c r="E113" s="23" t="s">
        <v>97</v>
      </c>
      <c r="F113" s="24">
        <v>0.1215805642369606</v>
      </c>
      <c r="G113" s="25">
        <v>0.42</v>
      </c>
      <c r="H113" s="24">
        <v>0.1514896720817359</v>
      </c>
      <c r="I113" s="26">
        <f t="shared" si="29"/>
        <v>0.2460023774</v>
      </c>
      <c r="J113" s="26">
        <f t="shared" si="30"/>
        <v>-0.6393103046</v>
      </c>
      <c r="K113" s="27">
        <v>1.0E9</v>
      </c>
      <c r="L113" s="28">
        <f t="shared" si="31"/>
        <v>151489672.1</v>
      </c>
      <c r="M113" s="29"/>
      <c r="N113" s="30"/>
      <c r="O113" s="31">
        <v>8.8003645E7</v>
      </c>
      <c r="P113" s="39"/>
      <c r="Q113" s="39"/>
      <c r="R113" s="39"/>
      <c r="S113" s="33">
        <f t="shared" si="32"/>
        <v>1.721402245</v>
      </c>
      <c r="T113" s="37">
        <v>5.742E10</v>
      </c>
      <c r="U113" s="26"/>
      <c r="V113" s="38"/>
      <c r="W113" s="91">
        <f t="shared" si="34"/>
        <v>0.002638273634</v>
      </c>
      <c r="X113" s="92" t="s">
        <v>129</v>
      </c>
      <c r="Y113" s="1"/>
    </row>
    <row r="114" ht="15.75" customHeight="1">
      <c r="A114" s="1"/>
      <c r="B114" s="22" t="s">
        <v>234</v>
      </c>
      <c r="C114" s="23" t="s">
        <v>235</v>
      </c>
      <c r="D114" s="23" t="s">
        <v>236</v>
      </c>
      <c r="E114" s="23" t="s">
        <v>97</v>
      </c>
      <c r="F114" s="24">
        <v>0.08890713472739362</v>
      </c>
      <c r="G114" s="25">
        <v>0.2896</v>
      </c>
      <c r="H114" s="24">
        <v>0.09782687122102235</v>
      </c>
      <c r="I114" s="26">
        <f t="shared" si="29"/>
        <v>0.100326442</v>
      </c>
      <c r="J114" s="26">
        <f t="shared" si="30"/>
        <v>-0.6622000303</v>
      </c>
      <c r="K114" s="27">
        <v>1.0E8</v>
      </c>
      <c r="L114" s="28">
        <f t="shared" si="31"/>
        <v>9782687.122</v>
      </c>
      <c r="M114" s="29"/>
      <c r="N114" s="30"/>
      <c r="O114" s="31">
        <v>7.0851638E7</v>
      </c>
      <c r="P114" s="39"/>
      <c r="Q114" s="39"/>
      <c r="R114" s="39"/>
      <c r="S114" s="33">
        <f t="shared" si="32"/>
        <v>0.1380728435</v>
      </c>
      <c r="T114" s="37">
        <v>5.742E10</v>
      </c>
      <c r="U114" s="26"/>
      <c r="V114" s="38"/>
      <c r="W114" s="91">
        <f t="shared" si="34"/>
        <v>0.0001703707266</v>
      </c>
      <c r="X114" s="92" t="s">
        <v>129</v>
      </c>
      <c r="Y114" s="1"/>
    </row>
    <row r="115" ht="15.75" customHeight="1">
      <c r="A115" s="1"/>
      <c r="B115" s="22" t="s">
        <v>130</v>
      </c>
      <c r="C115" s="23" t="s">
        <v>131</v>
      </c>
      <c r="D115" s="23" t="s">
        <v>132</v>
      </c>
      <c r="E115" s="23" t="s">
        <v>97</v>
      </c>
      <c r="F115" s="24">
        <v>0.7893535240830724</v>
      </c>
      <c r="G115" s="25">
        <v>4.47</v>
      </c>
      <c r="H115" s="24">
        <v>0.7403169777459184</v>
      </c>
      <c r="I115" s="26">
        <f t="shared" si="29"/>
        <v>-0.0621224139</v>
      </c>
      <c r="J115" s="26">
        <f t="shared" si="30"/>
        <v>-0.8343809893</v>
      </c>
      <c r="K115" s="27">
        <v>1.0E8</v>
      </c>
      <c r="L115" s="28">
        <f t="shared" si="31"/>
        <v>74031697.77</v>
      </c>
      <c r="M115" s="29"/>
      <c r="N115" s="30"/>
      <c r="O115" s="31">
        <v>6.178216478E7</v>
      </c>
      <c r="P115" s="39"/>
      <c r="Q115" s="39"/>
      <c r="R115" s="39"/>
      <c r="S115" s="33">
        <f t="shared" si="32"/>
        <v>1.198269728</v>
      </c>
      <c r="T115" s="37">
        <v>5.742E10</v>
      </c>
      <c r="U115" s="26"/>
      <c r="V115" s="38"/>
      <c r="W115" s="91">
        <f t="shared" si="34"/>
        <v>0.001289301598</v>
      </c>
      <c r="X115" s="92" t="s">
        <v>129</v>
      </c>
      <c r="Y115" s="1"/>
    </row>
    <row r="116" ht="15.75" customHeight="1">
      <c r="A116" s="1"/>
      <c r="B116" s="22" t="s">
        <v>84</v>
      </c>
      <c r="C116" s="23" t="s">
        <v>84</v>
      </c>
      <c r="D116" s="23" t="s">
        <v>85</v>
      </c>
      <c r="E116" s="23" t="s">
        <v>23</v>
      </c>
      <c r="F116" s="24">
        <v>0.2035718866462872</v>
      </c>
      <c r="G116" s="25">
        <v>0.8</v>
      </c>
      <c r="H116" s="24">
        <v>0.1987469999405771</v>
      </c>
      <c r="I116" s="26">
        <f t="shared" si="29"/>
        <v>-0.02370114452</v>
      </c>
      <c r="J116" s="26">
        <f t="shared" si="30"/>
        <v>-0.7515662501</v>
      </c>
      <c r="K116" s="27">
        <v>1.0E9</v>
      </c>
      <c r="L116" s="28">
        <f t="shared" si="31"/>
        <v>198746999.9</v>
      </c>
      <c r="M116" s="29"/>
      <c r="N116" s="30"/>
      <c r="O116" s="31">
        <v>2.1512E7</v>
      </c>
      <c r="P116" s="39"/>
      <c r="Q116" s="39"/>
      <c r="R116" s="39"/>
      <c r="S116" s="33">
        <f t="shared" si="32"/>
        <v>9.238889919</v>
      </c>
      <c r="T116" s="37">
        <v>5.742E10</v>
      </c>
      <c r="U116" s="26"/>
      <c r="V116" s="38"/>
      <c r="W116" s="91">
        <f t="shared" si="34"/>
        <v>0.003461285265</v>
      </c>
      <c r="X116" s="95" t="s">
        <v>150</v>
      </c>
      <c r="Y116" s="1"/>
    </row>
    <row r="117" ht="15.75" customHeight="1">
      <c r="A117" s="1"/>
      <c r="B117" s="22" t="s">
        <v>86</v>
      </c>
      <c r="C117" s="23" t="s">
        <v>87</v>
      </c>
      <c r="D117" s="23" t="s">
        <v>237</v>
      </c>
      <c r="E117" s="23" t="s">
        <v>23</v>
      </c>
      <c r="F117" s="24">
        <v>0.5007703347052578</v>
      </c>
      <c r="G117" s="25">
        <v>1.3</v>
      </c>
      <c r="H117" s="24">
        <v>0.5124137566099013</v>
      </c>
      <c r="I117" s="26">
        <f t="shared" si="29"/>
        <v>0.02325102167</v>
      </c>
      <c r="J117" s="26">
        <f t="shared" si="30"/>
        <v>-0.6058355718</v>
      </c>
      <c r="K117" s="27">
        <v>2.0E9</v>
      </c>
      <c r="L117" s="28">
        <f t="shared" si="31"/>
        <v>1024827513</v>
      </c>
      <c r="M117" s="29"/>
      <c r="N117" s="30"/>
      <c r="O117" s="31">
        <v>1.302291858E7</v>
      </c>
      <c r="P117" s="39"/>
      <c r="Q117" s="39"/>
      <c r="R117" s="39"/>
      <c r="S117" s="33">
        <f t="shared" si="32"/>
        <v>78.69415039</v>
      </c>
      <c r="T117" s="37">
        <v>5.742E10</v>
      </c>
      <c r="U117" s="26"/>
      <c r="V117" s="38"/>
      <c r="W117" s="91">
        <f t="shared" si="34"/>
        <v>0.01784791907</v>
      </c>
      <c r="X117" s="95" t="s">
        <v>150</v>
      </c>
      <c r="Y117" s="1"/>
    </row>
    <row r="118" ht="15.75" customHeight="1">
      <c r="A118" s="1"/>
      <c r="B118" s="22" t="s">
        <v>200</v>
      </c>
      <c r="C118" s="23" t="s">
        <v>201</v>
      </c>
      <c r="D118" s="23" t="s">
        <v>202</v>
      </c>
      <c r="E118" s="23" t="s">
        <v>97</v>
      </c>
      <c r="F118" s="24">
        <v>0.02966945960602342</v>
      </c>
      <c r="G118" s="25">
        <v>0.0859</v>
      </c>
      <c r="H118" s="24">
        <v>0.02967937793985757</v>
      </c>
      <c r="I118" s="26">
        <f t="shared" si="29"/>
        <v>0.0003342943878</v>
      </c>
      <c r="J118" s="26">
        <f t="shared" si="30"/>
        <v>-0.6544891974</v>
      </c>
      <c r="K118" s="27">
        <v>1.45E9</v>
      </c>
      <c r="L118" s="28">
        <f t="shared" si="31"/>
        <v>43035098.01</v>
      </c>
      <c r="M118" s="29"/>
      <c r="N118" s="30"/>
      <c r="O118" s="31">
        <v>9229291.63</v>
      </c>
      <c r="P118" s="39"/>
      <c r="Q118" s="39"/>
      <c r="R118" s="39"/>
      <c r="S118" s="33">
        <f t="shared" si="32"/>
        <v>4.662882022</v>
      </c>
      <c r="T118" s="58">
        <v>5.463E7</v>
      </c>
      <c r="U118" s="41"/>
      <c r="V118" s="59"/>
      <c r="W118" s="94">
        <f t="shared" si="34"/>
        <v>0.7877557754</v>
      </c>
      <c r="X118" s="95" t="s">
        <v>129</v>
      </c>
      <c r="Y118" s="1"/>
    </row>
    <row r="119" ht="15.75" customHeight="1">
      <c r="A119" s="1"/>
      <c r="B119" s="22" t="s">
        <v>140</v>
      </c>
      <c r="C119" s="23" t="s">
        <v>141</v>
      </c>
      <c r="D119" s="23" t="s">
        <v>142</v>
      </c>
      <c r="E119" s="23" t="s">
        <v>97</v>
      </c>
      <c r="F119" s="24">
        <v>0.011125351085843</v>
      </c>
      <c r="G119" s="25">
        <v>0.079</v>
      </c>
      <c r="H119" s="24">
        <v>0.00421398244781767</v>
      </c>
      <c r="I119" s="26">
        <f t="shared" si="29"/>
        <v>-0.6212270143</v>
      </c>
      <c r="J119" s="26">
        <f t="shared" si="30"/>
        <v>-0.94665845</v>
      </c>
      <c r="K119" s="27">
        <v>1.0E9</v>
      </c>
      <c r="L119" s="28">
        <f t="shared" si="31"/>
        <v>4213982.448</v>
      </c>
      <c r="M119" s="29"/>
      <c r="N119" s="30"/>
      <c r="O119" s="31">
        <v>4887340.24</v>
      </c>
      <c r="P119" s="39"/>
      <c r="Q119" s="39"/>
      <c r="R119" s="39"/>
      <c r="S119" s="33">
        <f t="shared" si="32"/>
        <v>0.8622240812</v>
      </c>
      <c r="T119" s="37">
        <v>5.742E10</v>
      </c>
      <c r="U119" s="26"/>
      <c r="V119" s="38"/>
      <c r="W119" s="91">
        <f t="shared" si="34"/>
        <v>0.00007338875736</v>
      </c>
      <c r="X119" s="92" t="s">
        <v>129</v>
      </c>
      <c r="Y119" s="1"/>
    </row>
    <row r="120" ht="15.75" customHeight="1">
      <c r="A120" s="1"/>
      <c r="B120" s="22" t="s">
        <v>238</v>
      </c>
      <c r="C120" s="23" t="s">
        <v>238</v>
      </c>
      <c r="D120" s="23" t="s">
        <v>239</v>
      </c>
      <c r="E120" s="23" t="s">
        <v>97</v>
      </c>
      <c r="F120" s="24">
        <v>0.1711951298008586</v>
      </c>
      <c r="G120" s="25">
        <v>0.1923</v>
      </c>
      <c r="H120" s="24">
        <v>0.2174804321429751</v>
      </c>
      <c r="I120" s="26">
        <f t="shared" si="29"/>
        <v>0.2703657656</v>
      </c>
      <c r="J120" s="26">
        <f t="shared" si="30"/>
        <v>0.1309434849</v>
      </c>
      <c r="K120" s="27">
        <v>1.0E8</v>
      </c>
      <c r="L120" s="28">
        <f t="shared" si="31"/>
        <v>21748043.21</v>
      </c>
      <c r="M120" s="29"/>
      <c r="N120" s="30"/>
      <c r="O120" s="31">
        <v>3923976.72</v>
      </c>
      <c r="P120" s="39"/>
      <c r="Q120" s="39"/>
      <c r="R120" s="39"/>
      <c r="S120" s="33">
        <f t="shared" si="32"/>
        <v>5.542347666</v>
      </c>
      <c r="T120" s="37">
        <v>5.463E7</v>
      </c>
      <c r="U120" s="26"/>
      <c r="V120" s="38"/>
      <c r="W120" s="91">
        <f t="shared" si="34"/>
        <v>0.3980970751</v>
      </c>
      <c r="X120" s="95" t="s">
        <v>150</v>
      </c>
      <c r="Y120" s="1"/>
    </row>
    <row r="121" ht="15.75" customHeight="1">
      <c r="A121" s="1"/>
      <c r="B121" s="22" t="s">
        <v>148</v>
      </c>
      <c r="C121" s="23" t="s">
        <v>148</v>
      </c>
      <c r="D121" s="23" t="s">
        <v>149</v>
      </c>
      <c r="E121" s="23" t="s">
        <v>97</v>
      </c>
      <c r="F121" s="24">
        <v>0.9616673446406568</v>
      </c>
      <c r="G121" s="25">
        <v>3.0</v>
      </c>
      <c r="H121" s="24">
        <v>1.245069252279354</v>
      </c>
      <c r="I121" s="26">
        <f t="shared" si="29"/>
        <v>0.294698483</v>
      </c>
      <c r="J121" s="26">
        <f t="shared" si="30"/>
        <v>-0.5849769159</v>
      </c>
      <c r="K121" s="27">
        <v>3.0E7</v>
      </c>
      <c r="L121" s="28">
        <f t="shared" si="31"/>
        <v>37352077.57</v>
      </c>
      <c r="M121" s="29"/>
      <c r="N121" s="30"/>
      <c r="O121" s="31">
        <v>1350074.0</v>
      </c>
      <c r="P121" s="39"/>
      <c r="Q121" s="39"/>
      <c r="R121" s="39"/>
      <c r="S121" s="33">
        <f t="shared" si="32"/>
        <v>27.66668906</v>
      </c>
      <c r="T121" s="37">
        <v>5.463E7</v>
      </c>
      <c r="U121" s="26"/>
      <c r="V121" s="38"/>
      <c r="W121" s="91">
        <f t="shared" si="34"/>
        <v>0.6837283099</v>
      </c>
      <c r="X121" s="92" t="s">
        <v>150</v>
      </c>
      <c r="Y121" s="1"/>
    </row>
    <row r="122" ht="15.75" customHeight="1">
      <c r="A122" s="1"/>
      <c r="B122" s="47"/>
      <c r="C122" s="48"/>
      <c r="D122" s="48"/>
      <c r="E122" s="48"/>
      <c r="F122" s="49"/>
      <c r="G122" s="50"/>
      <c r="H122" s="51"/>
      <c r="I122" s="52"/>
      <c r="J122" s="52"/>
      <c r="K122" s="53"/>
      <c r="L122" s="54"/>
      <c r="M122" s="55"/>
      <c r="N122" s="55"/>
      <c r="O122" s="43"/>
      <c r="P122" s="51"/>
      <c r="Q122" s="51"/>
      <c r="R122" s="51"/>
      <c r="S122" s="57"/>
      <c r="T122" s="58"/>
      <c r="U122" s="41"/>
      <c r="V122" s="59"/>
      <c r="W122" s="94"/>
      <c r="X122" s="54"/>
      <c r="Y122" s="1"/>
    </row>
    <row r="123" ht="15.75" customHeight="1">
      <c r="A123" s="1"/>
      <c r="B123" s="60" t="s">
        <v>60</v>
      </c>
      <c r="C123" s="61"/>
      <c r="D123" s="61"/>
      <c r="E123" s="61"/>
      <c r="F123" s="61"/>
      <c r="G123" s="62"/>
      <c r="H123" s="63"/>
      <c r="I123" s="63"/>
      <c r="J123" s="63"/>
      <c r="K123" s="64"/>
      <c r="L123" s="65">
        <f>AVERAGE(L91:N121)</f>
        <v>3766180362</v>
      </c>
      <c r="M123" s="66"/>
      <c r="N123" s="66"/>
      <c r="O123" s="67">
        <f>AVERAGE(O91:O121)</f>
        <v>1727594568</v>
      </c>
      <c r="P123" s="63"/>
      <c r="Q123" s="63"/>
      <c r="R123" s="63"/>
      <c r="S123" s="68">
        <f>AVERAGE(S91:S121)</f>
        <v>9.106095882</v>
      </c>
      <c r="T123" s="80">
        <f>MEDIAN(T93:T121)</f>
        <v>57420000000</v>
      </c>
      <c r="U123" s="74"/>
      <c r="V123" s="81"/>
      <c r="W123" s="97">
        <f>MEDIAN(W93:W121)</f>
        <v>0.01870861879</v>
      </c>
      <c r="X123" s="65"/>
      <c r="Y123" s="1"/>
    </row>
    <row r="124" ht="15.75" customHeight="1">
      <c r="A124" s="1"/>
      <c r="B124" s="71" t="s">
        <v>61</v>
      </c>
      <c r="C124" s="72"/>
      <c r="D124" s="72"/>
      <c r="E124" s="72"/>
      <c r="F124" s="72"/>
      <c r="G124" s="73"/>
      <c r="H124" s="74"/>
      <c r="I124" s="74"/>
      <c r="J124" s="74"/>
      <c r="K124" s="75"/>
      <c r="L124" s="76">
        <f>MEDIAN(L91:L121)</f>
        <v>261288478.5</v>
      </c>
      <c r="M124" s="77"/>
      <c r="N124" s="77"/>
      <c r="O124" s="78">
        <f>MEDIAN(O91:R121)</f>
        <v>581200808.4</v>
      </c>
      <c r="P124" s="74"/>
      <c r="Q124" s="74"/>
      <c r="R124" s="74"/>
      <c r="S124" s="79">
        <f>MEDIAN(S91:W121)</f>
        <v>3.436311095</v>
      </c>
      <c r="T124" s="1"/>
      <c r="U124" s="1"/>
      <c r="V124" s="1"/>
      <c r="W124" s="1"/>
      <c r="X124" s="76"/>
      <c r="Y124" s="1"/>
      <c r="Z124" s="1"/>
      <c r="AA124" s="1"/>
      <c r="AB124" s="1"/>
      <c r="AC124" s="1"/>
    </row>
    <row r="125" ht="15.75" customHeight="1">
      <c r="A125" s="1"/>
      <c r="B125" s="82" t="s">
        <v>151</v>
      </c>
      <c r="C125" s="82"/>
      <c r="D125" s="82"/>
      <c r="E125" s="82"/>
      <c r="F125" s="1"/>
      <c r="G125" s="86"/>
      <c r="H125" s="1"/>
      <c r="I125" s="1"/>
      <c r="J125" s="1"/>
      <c r="K125" s="82" t="s">
        <v>205</v>
      </c>
      <c r="L125" s="1"/>
      <c r="M125" s="87"/>
      <c r="N125" s="87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G126" s="98"/>
      <c r="M126" s="99"/>
      <c r="N126" s="99"/>
      <c r="Y126" s="1"/>
    </row>
    <row r="127" ht="15.75" customHeight="1">
      <c r="A127" s="1"/>
      <c r="G127" s="98"/>
      <c r="M127" s="99"/>
      <c r="N127" s="99"/>
      <c r="Y127" s="1"/>
    </row>
    <row r="128" ht="15.75" customHeight="1">
      <c r="A128" s="1"/>
      <c r="G128" s="98"/>
      <c r="M128" s="99"/>
      <c r="N128" s="99"/>
      <c r="Y128" s="1"/>
    </row>
    <row r="129" ht="15.75" customHeight="1">
      <c r="A129" s="1"/>
      <c r="G129" s="98"/>
      <c r="M129" s="99"/>
      <c r="N129" s="99"/>
      <c r="Y129" s="1"/>
    </row>
    <row r="130" ht="15.75" customHeight="1">
      <c r="A130" s="1"/>
      <c r="G130" s="98"/>
      <c r="M130" s="99"/>
      <c r="N130" s="99"/>
      <c r="Y130" s="1"/>
    </row>
    <row r="131" ht="15.75" customHeight="1">
      <c r="A131" s="1"/>
      <c r="G131" s="98"/>
      <c r="M131" s="99"/>
      <c r="N131" s="99"/>
      <c r="Y131" s="1"/>
    </row>
    <row r="132" ht="15.75" customHeight="1">
      <c r="A132" s="1"/>
      <c r="G132" s="98"/>
      <c r="M132" s="99"/>
      <c r="N132" s="99"/>
      <c r="Y132" s="1"/>
    </row>
    <row r="133" ht="15.75" customHeight="1">
      <c r="A133" s="1"/>
      <c r="G133" s="98"/>
      <c r="M133" s="99"/>
      <c r="N133" s="99"/>
      <c r="Y133" s="1"/>
    </row>
    <row r="134" ht="15.75" customHeight="1">
      <c r="A134" s="1"/>
      <c r="G134" s="98"/>
      <c r="M134" s="99"/>
      <c r="N134" s="99"/>
      <c r="Y134" s="1"/>
    </row>
    <row r="135" ht="15.75" customHeight="1">
      <c r="A135" s="1"/>
      <c r="G135" s="98"/>
      <c r="M135" s="99"/>
      <c r="N135" s="99"/>
      <c r="Y135" s="1"/>
    </row>
    <row r="136" ht="15.75" customHeight="1">
      <c r="A136" s="1"/>
      <c r="G136" s="98"/>
      <c r="M136" s="99"/>
      <c r="N136" s="99"/>
      <c r="Y136" s="1"/>
    </row>
    <row r="137" ht="15.75" customHeight="1">
      <c r="A137" s="1"/>
      <c r="G137" s="98"/>
      <c r="M137" s="99"/>
      <c r="N137" s="99"/>
      <c r="Y137" s="1"/>
    </row>
    <row r="138" ht="15.75" customHeight="1">
      <c r="A138" s="1"/>
      <c r="G138" s="98"/>
      <c r="M138" s="99"/>
      <c r="N138" s="99"/>
      <c r="Y138" s="1"/>
    </row>
    <row r="139" ht="15.75" customHeight="1">
      <c r="A139" s="1"/>
      <c r="G139" s="98"/>
      <c r="M139" s="99"/>
      <c r="N139" s="99"/>
      <c r="Y139" s="1"/>
    </row>
    <row r="140" ht="15.75" customHeight="1">
      <c r="A140" s="1"/>
      <c r="G140" s="98"/>
      <c r="M140" s="99"/>
      <c r="N140" s="99"/>
      <c r="Y140" s="1"/>
    </row>
    <row r="141" ht="15.75" customHeight="1">
      <c r="A141" s="1"/>
      <c r="G141" s="98"/>
      <c r="M141" s="99"/>
      <c r="N141" s="99"/>
      <c r="Y141" s="1"/>
    </row>
    <row r="142" ht="15.75" customHeight="1">
      <c r="A142" s="1"/>
      <c r="G142" s="98"/>
      <c r="M142" s="99"/>
      <c r="N142" s="99"/>
      <c r="Y142" s="1"/>
    </row>
    <row r="143" ht="15.75" customHeight="1">
      <c r="A143" s="1"/>
      <c r="G143" s="98"/>
      <c r="M143" s="99"/>
      <c r="N143" s="99"/>
      <c r="Y143" s="1"/>
    </row>
    <row r="144" ht="15.75" customHeight="1">
      <c r="A144" s="1"/>
      <c r="G144" s="98"/>
      <c r="M144" s="99"/>
      <c r="N144" s="99"/>
      <c r="Y144" s="1"/>
    </row>
    <row r="145" ht="15.75" customHeight="1">
      <c r="A145" s="1"/>
      <c r="G145" s="98"/>
      <c r="M145" s="99"/>
      <c r="N145" s="99"/>
      <c r="Y145" s="1"/>
    </row>
    <row r="146" ht="15.75" customHeight="1">
      <c r="A146" s="1"/>
      <c r="G146" s="98"/>
      <c r="M146" s="99"/>
      <c r="N146" s="99"/>
      <c r="Y146" s="1"/>
    </row>
    <row r="147" ht="15.75" customHeight="1">
      <c r="A147" s="1"/>
      <c r="G147" s="98"/>
      <c r="M147" s="99"/>
      <c r="N147" s="99"/>
      <c r="Y147" s="1"/>
    </row>
    <row r="148" ht="15.75" customHeight="1">
      <c r="A148" s="1"/>
      <c r="G148" s="98"/>
      <c r="M148" s="99"/>
      <c r="N148" s="99"/>
      <c r="Y148" s="1"/>
    </row>
    <row r="149" ht="15.75" customHeight="1">
      <c r="A149" s="1"/>
      <c r="G149" s="98"/>
      <c r="M149" s="99"/>
      <c r="N149" s="99"/>
      <c r="Y149" s="1"/>
    </row>
    <row r="150" ht="15.75" customHeight="1">
      <c r="A150" s="1"/>
      <c r="G150" s="98"/>
      <c r="M150" s="99"/>
      <c r="N150" s="99"/>
      <c r="Y150" s="1"/>
    </row>
    <row r="151" ht="15.75" customHeight="1">
      <c r="A151" s="1"/>
      <c r="G151" s="98"/>
      <c r="M151" s="99"/>
      <c r="N151" s="99"/>
      <c r="Y151" s="1"/>
    </row>
    <row r="152" ht="15.75" customHeight="1">
      <c r="A152" s="1"/>
      <c r="G152" s="98"/>
      <c r="M152" s="99"/>
      <c r="N152" s="99"/>
      <c r="Y152" s="1"/>
    </row>
    <row r="153" ht="15.75" customHeight="1">
      <c r="A153" s="1"/>
      <c r="G153" s="98"/>
      <c r="M153" s="99"/>
      <c r="N153" s="99"/>
      <c r="Y153" s="1"/>
    </row>
    <row r="154" ht="15.75" customHeight="1">
      <c r="A154" s="1"/>
      <c r="G154" s="98"/>
      <c r="M154" s="99"/>
      <c r="N154" s="99"/>
      <c r="Y154" s="1"/>
    </row>
    <row r="155" ht="15.75" customHeight="1">
      <c r="A155" s="1"/>
      <c r="G155" s="98"/>
      <c r="M155" s="99"/>
      <c r="N155" s="99"/>
      <c r="Y155" s="1"/>
    </row>
    <row r="156" ht="15.75" customHeight="1">
      <c r="A156" s="1"/>
      <c r="G156" s="98"/>
      <c r="M156" s="99"/>
      <c r="N156" s="99"/>
      <c r="Y156" s="1"/>
    </row>
    <row r="157" ht="15.75" customHeight="1">
      <c r="A157" s="1"/>
      <c r="G157" s="98"/>
      <c r="M157" s="99"/>
      <c r="N157" s="99"/>
      <c r="Y157" s="1"/>
    </row>
    <row r="158" ht="15.75" customHeight="1">
      <c r="A158" s="1"/>
      <c r="G158" s="98"/>
      <c r="M158" s="99"/>
      <c r="N158" s="99"/>
      <c r="Y158" s="1"/>
    </row>
    <row r="159" ht="15.75" customHeight="1">
      <c r="A159" s="1"/>
      <c r="G159" s="98"/>
      <c r="M159" s="99"/>
      <c r="N159" s="99"/>
      <c r="Y159" s="1"/>
    </row>
    <row r="160" ht="15.75" customHeight="1">
      <c r="A160" s="1"/>
      <c r="G160" s="98"/>
      <c r="M160" s="99"/>
      <c r="N160" s="99"/>
      <c r="Y160" s="1"/>
    </row>
    <row r="161" ht="15.75" customHeight="1">
      <c r="A161" s="1"/>
      <c r="G161" s="98"/>
      <c r="M161" s="99"/>
      <c r="N161" s="99"/>
      <c r="Y161" s="1"/>
    </row>
    <row r="162" ht="15.75" customHeight="1">
      <c r="A162" s="1"/>
      <c r="G162" s="98"/>
      <c r="M162" s="99"/>
      <c r="N162" s="99"/>
      <c r="Y162" s="1"/>
    </row>
    <row r="163" ht="15.75" customHeight="1">
      <c r="A163" s="1"/>
      <c r="G163" s="98"/>
      <c r="M163" s="99"/>
      <c r="N163" s="99"/>
      <c r="Y163" s="1"/>
    </row>
    <row r="164" ht="15.75" customHeight="1">
      <c r="A164" s="1"/>
      <c r="G164" s="98"/>
      <c r="M164" s="99"/>
      <c r="N164" s="99"/>
      <c r="Y164" s="1"/>
    </row>
    <row r="165" ht="15.75" customHeight="1">
      <c r="A165" s="1"/>
      <c r="G165" s="98"/>
      <c r="M165" s="99"/>
      <c r="N165" s="99"/>
      <c r="Y165" s="1"/>
    </row>
    <row r="166" ht="15.75" customHeight="1">
      <c r="A166" s="1"/>
      <c r="G166" s="98"/>
      <c r="M166" s="99"/>
      <c r="N166" s="99"/>
      <c r="Y166" s="1"/>
    </row>
    <row r="167" ht="15.75" customHeight="1">
      <c r="A167" s="1"/>
      <c r="G167" s="98"/>
      <c r="M167" s="99"/>
      <c r="N167" s="99"/>
      <c r="Y167" s="1"/>
    </row>
    <row r="168" ht="15.75" customHeight="1">
      <c r="A168" s="1"/>
      <c r="G168" s="98"/>
      <c r="M168" s="99"/>
      <c r="N168" s="99"/>
      <c r="Y168" s="1"/>
    </row>
    <row r="169" ht="15.75" customHeight="1">
      <c r="A169" s="1"/>
      <c r="G169" s="98"/>
      <c r="M169" s="99"/>
      <c r="N169" s="99"/>
      <c r="Y169" s="1"/>
    </row>
    <row r="170" ht="15.75" customHeight="1">
      <c r="A170" s="1"/>
      <c r="G170" s="98"/>
      <c r="M170" s="99"/>
      <c r="N170" s="99"/>
      <c r="Y170" s="1"/>
    </row>
    <row r="171" ht="15.75" customHeight="1">
      <c r="A171" s="1"/>
      <c r="G171" s="98"/>
      <c r="M171" s="99"/>
      <c r="N171" s="99"/>
      <c r="Y171" s="1"/>
    </row>
    <row r="172" ht="15.75" customHeight="1">
      <c r="A172" s="1"/>
      <c r="G172" s="98"/>
      <c r="M172" s="99"/>
      <c r="N172" s="99"/>
      <c r="Y172" s="1"/>
    </row>
    <row r="173" ht="15.75" customHeight="1">
      <c r="A173" s="1"/>
      <c r="G173" s="98"/>
      <c r="M173" s="99"/>
      <c r="N173" s="99"/>
      <c r="Y173" s="1"/>
    </row>
    <row r="174" ht="15.75" customHeight="1">
      <c r="A174" s="1"/>
      <c r="G174" s="98"/>
      <c r="M174" s="99"/>
      <c r="N174" s="99"/>
      <c r="Y174" s="1"/>
    </row>
    <row r="175" ht="15.75" customHeight="1">
      <c r="A175" s="1"/>
      <c r="G175" s="98"/>
      <c r="M175" s="99"/>
      <c r="N175" s="99"/>
      <c r="Y175" s="1"/>
    </row>
    <row r="176" ht="15.75" customHeight="1">
      <c r="A176" s="1"/>
      <c r="G176" s="98"/>
      <c r="M176" s="99"/>
      <c r="N176" s="99"/>
      <c r="Y176" s="1"/>
    </row>
    <row r="177" ht="15.75" customHeight="1">
      <c r="A177" s="1"/>
      <c r="G177" s="98"/>
      <c r="M177" s="99"/>
      <c r="N177" s="99"/>
      <c r="Y177" s="1"/>
    </row>
    <row r="178" ht="15.75" customHeight="1">
      <c r="A178" s="1"/>
      <c r="G178" s="98"/>
      <c r="M178" s="99"/>
      <c r="N178" s="99"/>
      <c r="Y178" s="1"/>
    </row>
    <row r="179" ht="15.75" customHeight="1">
      <c r="A179" s="1"/>
      <c r="G179" s="98"/>
      <c r="M179" s="99"/>
      <c r="N179" s="99"/>
      <c r="Y179" s="1"/>
    </row>
    <row r="180" ht="15.75" customHeight="1">
      <c r="A180" s="1"/>
      <c r="G180" s="98"/>
      <c r="M180" s="99"/>
      <c r="N180" s="99"/>
      <c r="Y180" s="1"/>
    </row>
    <row r="181" ht="15.75" customHeight="1">
      <c r="A181" s="1"/>
      <c r="G181" s="98"/>
      <c r="M181" s="99"/>
      <c r="N181" s="99"/>
      <c r="Y181" s="1"/>
    </row>
    <row r="182" ht="15.75" customHeight="1">
      <c r="A182" s="1"/>
      <c r="G182" s="98"/>
      <c r="M182" s="99"/>
      <c r="N182" s="99"/>
      <c r="Y182" s="1"/>
    </row>
    <row r="183" ht="15.75" customHeight="1">
      <c r="A183" s="1"/>
      <c r="G183" s="98"/>
      <c r="M183" s="99"/>
      <c r="N183" s="99"/>
      <c r="Y183" s="1"/>
    </row>
    <row r="184" ht="15.75" customHeight="1">
      <c r="A184" s="1"/>
      <c r="G184" s="98"/>
      <c r="M184" s="99"/>
      <c r="N184" s="99"/>
      <c r="Y184" s="1"/>
    </row>
    <row r="185" ht="15.75" customHeight="1">
      <c r="A185" s="1"/>
      <c r="G185" s="98"/>
      <c r="M185" s="99"/>
      <c r="N185" s="99"/>
      <c r="Y185" s="1"/>
    </row>
    <row r="186" ht="15.75" customHeight="1">
      <c r="A186" s="1"/>
      <c r="G186" s="98"/>
      <c r="M186" s="99"/>
      <c r="N186" s="99"/>
      <c r="Y186" s="1"/>
    </row>
    <row r="187" ht="15.75" customHeight="1">
      <c r="A187" s="1"/>
      <c r="G187" s="98"/>
      <c r="M187" s="99"/>
      <c r="N187" s="99"/>
      <c r="Y187" s="1"/>
    </row>
    <row r="188" ht="15.75" customHeight="1">
      <c r="A188" s="1"/>
      <c r="G188" s="98"/>
      <c r="M188" s="99"/>
      <c r="N188" s="99"/>
      <c r="Y188" s="1"/>
    </row>
    <row r="189" ht="15.75" customHeight="1">
      <c r="A189" s="1"/>
      <c r="G189" s="98"/>
      <c r="M189" s="99"/>
      <c r="N189" s="99"/>
      <c r="Y189" s="1"/>
    </row>
    <row r="190" ht="15.75" customHeight="1">
      <c r="A190" s="1"/>
      <c r="G190" s="98"/>
      <c r="M190" s="99"/>
      <c r="N190" s="99"/>
      <c r="Y190" s="1"/>
    </row>
    <row r="191" ht="15.75" customHeight="1">
      <c r="A191" s="1"/>
      <c r="G191" s="98"/>
      <c r="M191" s="99"/>
      <c r="N191" s="99"/>
      <c r="Y191" s="1"/>
    </row>
    <row r="192" ht="15.75" customHeight="1">
      <c r="A192" s="1"/>
      <c r="G192" s="98"/>
      <c r="M192" s="99"/>
      <c r="N192" s="99"/>
      <c r="Y192" s="1"/>
    </row>
    <row r="193" ht="15.75" customHeight="1">
      <c r="A193" s="1"/>
      <c r="G193" s="98"/>
      <c r="M193" s="99"/>
      <c r="N193" s="99"/>
      <c r="Y193" s="1"/>
    </row>
    <row r="194" ht="15.75" customHeight="1">
      <c r="A194" s="1"/>
      <c r="G194" s="98"/>
      <c r="M194" s="99"/>
      <c r="N194" s="99"/>
      <c r="Y194" s="1"/>
    </row>
    <row r="195" ht="15.75" customHeight="1">
      <c r="A195" s="1"/>
      <c r="G195" s="98"/>
      <c r="M195" s="99"/>
      <c r="N195" s="99"/>
      <c r="Y195" s="1"/>
    </row>
    <row r="196" ht="15.75" customHeight="1">
      <c r="A196" s="1"/>
      <c r="G196" s="98"/>
      <c r="M196" s="99"/>
      <c r="N196" s="99"/>
      <c r="Y196" s="1"/>
    </row>
    <row r="197" ht="15.75" customHeight="1">
      <c r="A197" s="1"/>
      <c r="G197" s="98"/>
      <c r="M197" s="99"/>
      <c r="N197" s="99"/>
      <c r="Y197" s="1"/>
    </row>
    <row r="198" ht="15.75" customHeight="1">
      <c r="A198" s="1"/>
      <c r="G198" s="98"/>
      <c r="M198" s="99"/>
      <c r="N198" s="99"/>
      <c r="Y198" s="1"/>
    </row>
    <row r="199" ht="15.75" customHeight="1">
      <c r="A199" s="1"/>
      <c r="G199" s="98"/>
      <c r="M199" s="99"/>
      <c r="N199" s="99"/>
      <c r="Y199" s="1"/>
    </row>
    <row r="200" ht="15.75" customHeight="1">
      <c r="A200" s="1"/>
      <c r="G200" s="98"/>
      <c r="M200" s="99"/>
      <c r="N200" s="99"/>
      <c r="Y200" s="1"/>
    </row>
    <row r="201" ht="15.75" customHeight="1">
      <c r="A201" s="1"/>
      <c r="G201" s="98"/>
      <c r="M201" s="99"/>
      <c r="N201" s="99"/>
      <c r="Y201" s="1"/>
    </row>
    <row r="202" ht="15.75" customHeight="1">
      <c r="A202" s="1"/>
      <c r="G202" s="98"/>
      <c r="M202" s="99"/>
      <c r="N202" s="99"/>
      <c r="Y202" s="1"/>
    </row>
    <row r="203" ht="15.75" customHeight="1">
      <c r="A203" s="1"/>
      <c r="G203" s="98"/>
      <c r="M203" s="99"/>
      <c r="N203" s="99"/>
      <c r="Y203" s="1"/>
    </row>
    <row r="204" ht="15.75" customHeight="1">
      <c r="A204" s="1"/>
      <c r="G204" s="98"/>
      <c r="M204" s="99"/>
      <c r="N204" s="99"/>
      <c r="Y204" s="1"/>
    </row>
    <row r="205" ht="15.75" customHeight="1">
      <c r="A205" s="1"/>
      <c r="G205" s="98"/>
      <c r="M205" s="99"/>
      <c r="N205" s="99"/>
      <c r="Y205" s="1"/>
    </row>
    <row r="206" ht="15.75" customHeight="1">
      <c r="A206" s="1"/>
      <c r="G206" s="98"/>
      <c r="M206" s="99"/>
      <c r="N206" s="99"/>
      <c r="Y206" s="1"/>
    </row>
    <row r="207" ht="15.75" customHeight="1">
      <c r="A207" s="1"/>
      <c r="G207" s="98"/>
      <c r="M207" s="99"/>
      <c r="N207" s="99"/>
      <c r="Y207" s="1"/>
    </row>
    <row r="208" ht="15.75" customHeight="1">
      <c r="A208" s="1"/>
      <c r="G208" s="98"/>
      <c r="M208" s="99"/>
      <c r="N208" s="99"/>
      <c r="Y208" s="1"/>
    </row>
    <row r="209" ht="15.75" customHeight="1">
      <c r="A209" s="1"/>
      <c r="G209" s="98"/>
      <c r="M209" s="99"/>
      <c r="N209" s="99"/>
      <c r="Y209" s="1"/>
    </row>
    <row r="210" ht="15.75" customHeight="1">
      <c r="A210" s="1"/>
      <c r="G210" s="98"/>
      <c r="M210" s="99"/>
      <c r="N210" s="99"/>
      <c r="Y210" s="1"/>
    </row>
    <row r="211" ht="15.75" customHeight="1">
      <c r="A211" s="1"/>
      <c r="G211" s="98"/>
      <c r="M211" s="99"/>
      <c r="N211" s="99"/>
      <c r="Y211" s="1"/>
    </row>
    <row r="212" ht="15.75" customHeight="1">
      <c r="A212" s="1"/>
      <c r="G212" s="98"/>
      <c r="M212" s="99"/>
      <c r="N212" s="99"/>
      <c r="Y212" s="1"/>
    </row>
    <row r="213" ht="15.75" customHeight="1">
      <c r="A213" s="1"/>
      <c r="G213" s="98"/>
      <c r="M213" s="99"/>
      <c r="N213" s="99"/>
      <c r="Y213" s="1"/>
    </row>
    <row r="214" ht="15.75" customHeight="1">
      <c r="A214" s="1"/>
      <c r="G214" s="98"/>
      <c r="M214" s="99"/>
      <c r="N214" s="99"/>
      <c r="Y214" s="1"/>
    </row>
    <row r="215" ht="15.75" customHeight="1">
      <c r="A215" s="1"/>
      <c r="G215" s="98"/>
      <c r="M215" s="99"/>
      <c r="N215" s="99"/>
      <c r="Y215" s="1"/>
    </row>
    <row r="216" ht="15.75" customHeight="1">
      <c r="A216" s="1"/>
      <c r="G216" s="98"/>
      <c r="M216" s="99"/>
      <c r="N216" s="99"/>
      <c r="Y216" s="1"/>
    </row>
    <row r="217" ht="15.75" customHeight="1">
      <c r="A217" s="1"/>
      <c r="G217" s="98"/>
      <c r="M217" s="99"/>
      <c r="N217" s="99"/>
      <c r="Y217" s="1"/>
    </row>
    <row r="218" ht="15.75" customHeight="1">
      <c r="A218" s="1"/>
      <c r="G218" s="98"/>
      <c r="M218" s="99"/>
      <c r="N218" s="99"/>
      <c r="Y218" s="1"/>
    </row>
    <row r="219" ht="15.75" customHeight="1">
      <c r="A219" s="1"/>
      <c r="G219" s="98"/>
      <c r="M219" s="99"/>
      <c r="N219" s="99"/>
      <c r="Y219" s="1"/>
    </row>
    <row r="220" ht="15.75" customHeight="1">
      <c r="A220" s="1"/>
      <c r="G220" s="98"/>
      <c r="M220" s="99"/>
      <c r="N220" s="99"/>
      <c r="Y220" s="1"/>
    </row>
    <row r="221" ht="15.75" customHeight="1">
      <c r="A221" s="1"/>
      <c r="G221" s="98"/>
      <c r="M221" s="99"/>
      <c r="N221" s="99"/>
      <c r="Y221" s="1"/>
    </row>
    <row r="222" ht="15.75" customHeight="1">
      <c r="A222" s="1"/>
      <c r="G222" s="98"/>
      <c r="M222" s="99"/>
      <c r="N222" s="99"/>
      <c r="Y222" s="1"/>
    </row>
    <row r="223" ht="15.75" customHeight="1">
      <c r="A223" s="1"/>
      <c r="G223" s="98"/>
      <c r="M223" s="99"/>
      <c r="N223" s="99"/>
      <c r="Y223" s="1"/>
    </row>
    <row r="224" ht="15.75" customHeight="1">
      <c r="A224" s="1"/>
      <c r="G224" s="98"/>
      <c r="M224" s="99"/>
      <c r="N224" s="99"/>
      <c r="Y224" s="1"/>
    </row>
    <row r="225" ht="15.75" customHeight="1">
      <c r="A225" s="1"/>
      <c r="G225" s="98"/>
      <c r="M225" s="99"/>
      <c r="N225" s="99"/>
      <c r="Y225" s="1"/>
    </row>
    <row r="226" ht="15.75" customHeight="1">
      <c r="A226" s="1"/>
      <c r="G226" s="98"/>
      <c r="M226" s="99"/>
      <c r="N226" s="99"/>
      <c r="Y226" s="1"/>
    </row>
    <row r="227" ht="15.75" customHeight="1">
      <c r="A227" s="1"/>
      <c r="G227" s="98"/>
      <c r="M227" s="99"/>
      <c r="N227" s="99"/>
      <c r="Y227" s="1"/>
    </row>
    <row r="228" ht="15.75" customHeight="1">
      <c r="A228" s="1"/>
      <c r="G228" s="98"/>
      <c r="M228" s="99"/>
      <c r="N228" s="99"/>
      <c r="Y228" s="1"/>
    </row>
    <row r="229" ht="15.75" customHeight="1">
      <c r="A229" s="1"/>
      <c r="G229" s="98"/>
      <c r="M229" s="99"/>
      <c r="N229" s="99"/>
      <c r="Y229" s="1"/>
    </row>
    <row r="230" ht="15.75" customHeight="1">
      <c r="A230" s="1"/>
      <c r="G230" s="98"/>
      <c r="M230" s="99"/>
      <c r="N230" s="99"/>
      <c r="Y230" s="1"/>
    </row>
    <row r="231" ht="15.75" customHeight="1">
      <c r="A231" s="1"/>
      <c r="G231" s="98"/>
      <c r="M231" s="99"/>
      <c r="N231" s="99"/>
      <c r="Y231" s="1"/>
    </row>
    <row r="232" ht="15.75" customHeight="1">
      <c r="A232" s="1"/>
      <c r="G232" s="98"/>
      <c r="M232" s="99"/>
      <c r="N232" s="99"/>
      <c r="Y232" s="1"/>
    </row>
    <row r="233" ht="15.75" customHeight="1">
      <c r="A233" s="1"/>
      <c r="G233" s="98"/>
      <c r="M233" s="99"/>
      <c r="N233" s="99"/>
      <c r="Y233" s="1"/>
    </row>
    <row r="234" ht="15.75" customHeight="1">
      <c r="A234" s="1"/>
      <c r="G234" s="98"/>
      <c r="M234" s="99"/>
      <c r="N234" s="99"/>
      <c r="Y234" s="1"/>
    </row>
    <row r="235" ht="15.75" customHeight="1">
      <c r="A235" s="1"/>
      <c r="G235" s="98"/>
      <c r="M235" s="99"/>
      <c r="N235" s="99"/>
      <c r="Y235" s="1"/>
    </row>
    <row r="236" ht="15.75" customHeight="1">
      <c r="A236" s="1"/>
      <c r="G236" s="98"/>
      <c r="M236" s="99"/>
      <c r="N236" s="99"/>
      <c r="Y236" s="1"/>
    </row>
    <row r="237" ht="15.75" customHeight="1">
      <c r="A237" s="1"/>
      <c r="G237" s="98"/>
      <c r="M237" s="99"/>
      <c r="N237" s="99"/>
      <c r="Y237" s="1"/>
    </row>
    <row r="238" ht="15.75" customHeight="1">
      <c r="A238" s="1"/>
      <c r="G238" s="98"/>
      <c r="M238" s="99"/>
      <c r="N238" s="99"/>
      <c r="Y238" s="1"/>
    </row>
    <row r="239" ht="15.75" customHeight="1">
      <c r="A239" s="1"/>
      <c r="G239" s="98"/>
      <c r="M239" s="99"/>
      <c r="N239" s="99"/>
      <c r="Y239" s="1"/>
    </row>
    <row r="240" ht="15.75" customHeight="1">
      <c r="A240" s="1"/>
      <c r="G240" s="98"/>
      <c r="M240" s="99"/>
      <c r="N240" s="99"/>
      <c r="Y240" s="1"/>
    </row>
    <row r="241" ht="15.75" customHeight="1">
      <c r="A241" s="1"/>
      <c r="G241" s="98"/>
      <c r="M241" s="99"/>
      <c r="N241" s="99"/>
      <c r="Y241" s="1"/>
    </row>
    <row r="242" ht="15.75" customHeight="1">
      <c r="A242" s="1"/>
      <c r="G242" s="98"/>
      <c r="M242" s="99"/>
      <c r="N242" s="99"/>
      <c r="Y242" s="1"/>
    </row>
    <row r="243" ht="15.75" customHeight="1">
      <c r="A243" s="1"/>
      <c r="G243" s="98"/>
      <c r="M243" s="99"/>
      <c r="N243" s="99"/>
      <c r="Y243" s="1"/>
    </row>
    <row r="244" ht="15.75" customHeight="1">
      <c r="A244" s="1"/>
      <c r="G244" s="98"/>
      <c r="M244" s="99"/>
      <c r="N244" s="99"/>
      <c r="Y244" s="1"/>
    </row>
    <row r="245" ht="15.75" customHeight="1">
      <c r="A245" s="1"/>
      <c r="G245" s="98"/>
      <c r="M245" s="99"/>
      <c r="N245" s="99"/>
      <c r="Y245" s="1"/>
    </row>
    <row r="246" ht="15.75" customHeight="1">
      <c r="A246" s="1"/>
      <c r="G246" s="98"/>
      <c r="M246" s="99"/>
      <c r="N246" s="99"/>
      <c r="Y246" s="1"/>
    </row>
    <row r="247" ht="15.75" customHeight="1">
      <c r="A247" s="1"/>
      <c r="G247" s="98"/>
      <c r="M247" s="99"/>
      <c r="N247" s="99"/>
      <c r="Y247" s="1"/>
    </row>
    <row r="248" ht="15.75" customHeight="1">
      <c r="A248" s="1"/>
      <c r="G248" s="98"/>
      <c r="M248" s="99"/>
      <c r="N248" s="99"/>
      <c r="Y248" s="1"/>
    </row>
    <row r="249" ht="15.75" customHeight="1">
      <c r="A249" s="1"/>
      <c r="G249" s="98"/>
      <c r="M249" s="99"/>
      <c r="N249" s="99"/>
      <c r="Y249" s="1"/>
    </row>
    <row r="250" ht="15.75" customHeight="1">
      <c r="A250" s="1"/>
      <c r="G250" s="98"/>
      <c r="M250" s="99"/>
      <c r="N250" s="99"/>
      <c r="Y250" s="1"/>
    </row>
    <row r="251" ht="15.75" customHeight="1">
      <c r="A251" s="1"/>
      <c r="G251" s="98"/>
      <c r="M251" s="99"/>
      <c r="N251" s="99"/>
      <c r="Y251" s="1"/>
    </row>
    <row r="252" ht="15.75" customHeight="1">
      <c r="A252" s="1"/>
      <c r="G252" s="98"/>
      <c r="M252" s="99"/>
      <c r="N252" s="99"/>
      <c r="Y252" s="1"/>
    </row>
    <row r="253" ht="15.75" customHeight="1">
      <c r="A253" s="1"/>
      <c r="G253" s="98"/>
      <c r="M253" s="99"/>
      <c r="N253" s="99"/>
      <c r="Y253" s="1"/>
    </row>
    <row r="254" ht="15.75" customHeight="1">
      <c r="A254" s="1"/>
      <c r="G254" s="98"/>
      <c r="M254" s="99"/>
      <c r="N254" s="99"/>
      <c r="Y254" s="1"/>
    </row>
    <row r="255" ht="15.75" customHeight="1">
      <c r="A255" s="1"/>
      <c r="G255" s="98"/>
      <c r="M255" s="99"/>
      <c r="N255" s="99"/>
      <c r="Y255" s="1"/>
    </row>
    <row r="256" ht="15.75" customHeight="1">
      <c r="A256" s="1"/>
      <c r="G256" s="98"/>
      <c r="M256" s="99"/>
      <c r="N256" s="99"/>
      <c r="Y256" s="1"/>
    </row>
    <row r="257" ht="15.75" customHeight="1">
      <c r="A257" s="1"/>
      <c r="G257" s="98"/>
      <c r="M257" s="99"/>
      <c r="N257" s="99"/>
      <c r="Y257" s="1"/>
    </row>
    <row r="258" ht="15.75" customHeight="1">
      <c r="A258" s="1"/>
      <c r="G258" s="98"/>
      <c r="M258" s="99"/>
      <c r="N258" s="99"/>
      <c r="Y258" s="1"/>
    </row>
    <row r="259" ht="15.75" customHeight="1">
      <c r="A259" s="1"/>
      <c r="G259" s="98"/>
      <c r="M259" s="99"/>
      <c r="N259" s="99"/>
      <c r="Y259" s="1"/>
    </row>
    <row r="260" ht="15.75" customHeight="1">
      <c r="A260" s="1"/>
      <c r="G260" s="98"/>
      <c r="M260" s="99"/>
      <c r="N260" s="99"/>
      <c r="Y260" s="1"/>
    </row>
    <row r="261" ht="15.75" customHeight="1">
      <c r="A261" s="1"/>
      <c r="G261" s="98"/>
      <c r="M261" s="99"/>
      <c r="N261" s="99"/>
      <c r="Y261" s="1"/>
    </row>
    <row r="262" ht="15.75" customHeight="1">
      <c r="A262" s="1"/>
      <c r="G262" s="98"/>
      <c r="M262" s="99"/>
      <c r="N262" s="99"/>
      <c r="Y262" s="1"/>
    </row>
    <row r="263" ht="15.75" customHeight="1">
      <c r="A263" s="1"/>
      <c r="G263" s="98"/>
      <c r="M263" s="99"/>
      <c r="N263" s="99"/>
      <c r="Y263" s="1"/>
    </row>
    <row r="264" ht="15.75" customHeight="1">
      <c r="A264" s="1"/>
      <c r="G264" s="98"/>
      <c r="M264" s="99"/>
      <c r="N264" s="99"/>
      <c r="Y264" s="1"/>
    </row>
    <row r="265" ht="15.75" customHeight="1">
      <c r="A265" s="1"/>
      <c r="G265" s="98"/>
      <c r="M265" s="99"/>
      <c r="N265" s="99"/>
      <c r="Y265" s="1"/>
    </row>
    <row r="266" ht="15.75" customHeight="1">
      <c r="A266" s="1"/>
      <c r="G266" s="98"/>
      <c r="M266" s="99"/>
      <c r="N266" s="99"/>
      <c r="Y266" s="1"/>
    </row>
    <row r="267" ht="15.75" customHeight="1">
      <c r="A267" s="1"/>
      <c r="G267" s="98"/>
      <c r="M267" s="99"/>
      <c r="N267" s="99"/>
      <c r="Y267" s="1"/>
    </row>
    <row r="268" ht="15.75" customHeight="1">
      <c r="A268" s="1"/>
      <c r="G268" s="98"/>
      <c r="M268" s="99"/>
      <c r="N268" s="99"/>
      <c r="Y268" s="1"/>
    </row>
    <row r="269" ht="15.75" customHeight="1">
      <c r="A269" s="1"/>
      <c r="G269" s="98"/>
      <c r="M269" s="99"/>
      <c r="N269" s="99"/>
      <c r="Y269" s="1"/>
    </row>
    <row r="270" ht="15.75" customHeight="1">
      <c r="A270" s="1"/>
      <c r="G270" s="98"/>
      <c r="M270" s="99"/>
      <c r="N270" s="99"/>
      <c r="Y270" s="1"/>
    </row>
    <row r="271" ht="15.75" customHeight="1">
      <c r="A271" s="1"/>
      <c r="G271" s="98"/>
      <c r="M271" s="99"/>
      <c r="N271" s="99"/>
      <c r="Y271" s="1"/>
    </row>
    <row r="272" ht="15.75" customHeight="1">
      <c r="A272" s="1"/>
      <c r="G272" s="98"/>
      <c r="M272" s="99"/>
      <c r="N272" s="99"/>
      <c r="Y272" s="1"/>
    </row>
    <row r="273" ht="15.75" customHeight="1">
      <c r="A273" s="1"/>
      <c r="G273" s="98"/>
      <c r="M273" s="99"/>
      <c r="N273" s="99"/>
      <c r="Y273" s="1"/>
    </row>
    <row r="274" ht="15.75" customHeight="1">
      <c r="A274" s="1"/>
      <c r="G274" s="98"/>
      <c r="M274" s="99"/>
      <c r="N274" s="99"/>
      <c r="Y274" s="1"/>
    </row>
    <row r="275" ht="15.75" customHeight="1">
      <c r="A275" s="1"/>
      <c r="G275" s="98"/>
      <c r="M275" s="99"/>
      <c r="N275" s="99"/>
      <c r="Y275" s="1"/>
    </row>
    <row r="276" ht="15.75" customHeight="1">
      <c r="A276" s="1"/>
      <c r="G276" s="98"/>
      <c r="M276" s="99"/>
      <c r="N276" s="99"/>
      <c r="Y276" s="1"/>
    </row>
    <row r="277" ht="15.75" customHeight="1">
      <c r="A277" s="1"/>
      <c r="G277" s="98"/>
      <c r="M277" s="99"/>
      <c r="N277" s="99"/>
      <c r="Y277" s="1"/>
    </row>
    <row r="278" ht="15.75" customHeight="1">
      <c r="A278" s="1"/>
      <c r="G278" s="98"/>
      <c r="M278" s="99"/>
      <c r="N278" s="99"/>
      <c r="Y278" s="1"/>
    </row>
    <row r="279" ht="15.75" customHeight="1">
      <c r="A279" s="1"/>
      <c r="G279" s="98"/>
      <c r="M279" s="99"/>
      <c r="N279" s="99"/>
      <c r="Y279" s="1"/>
    </row>
    <row r="280" ht="15.75" customHeight="1">
      <c r="A280" s="1"/>
      <c r="G280" s="98"/>
      <c r="M280" s="99"/>
      <c r="N280" s="99"/>
      <c r="Y280" s="1"/>
    </row>
    <row r="281" ht="15.75" customHeight="1">
      <c r="A281" s="1"/>
      <c r="G281" s="98"/>
      <c r="M281" s="99"/>
      <c r="N281" s="99"/>
      <c r="Y281" s="1"/>
    </row>
    <row r="282" ht="15.75" customHeight="1">
      <c r="A282" s="1"/>
      <c r="G282" s="98"/>
      <c r="M282" s="99"/>
      <c r="N282" s="99"/>
      <c r="Y282" s="1"/>
    </row>
    <row r="283" ht="15.75" customHeight="1">
      <c r="A283" s="1"/>
      <c r="G283" s="98"/>
      <c r="M283" s="99"/>
      <c r="N283" s="99"/>
      <c r="Y283" s="1"/>
    </row>
    <row r="284" ht="15.75" customHeight="1">
      <c r="A284" s="1"/>
      <c r="G284" s="98"/>
      <c r="M284" s="99"/>
      <c r="N284" s="99"/>
      <c r="Y284" s="1"/>
    </row>
    <row r="285" ht="15.75" customHeight="1">
      <c r="A285" s="1"/>
      <c r="G285" s="98"/>
      <c r="M285" s="99"/>
      <c r="N285" s="99"/>
      <c r="Y285" s="1"/>
    </row>
    <row r="286" ht="15.75" customHeight="1">
      <c r="A286" s="1"/>
      <c r="G286" s="98"/>
      <c r="M286" s="99"/>
      <c r="N286" s="99"/>
      <c r="Y286" s="1"/>
    </row>
    <row r="287" ht="15.75" customHeight="1">
      <c r="A287" s="1"/>
      <c r="G287" s="98"/>
      <c r="M287" s="99"/>
      <c r="N287" s="99"/>
      <c r="Y287" s="1"/>
    </row>
    <row r="288" ht="15.75" customHeight="1">
      <c r="A288" s="1"/>
      <c r="G288" s="98"/>
      <c r="M288" s="99"/>
      <c r="N288" s="99"/>
      <c r="Y288" s="1"/>
    </row>
    <row r="289" ht="15.75" customHeight="1">
      <c r="A289" s="1"/>
      <c r="G289" s="98"/>
      <c r="M289" s="99"/>
      <c r="N289" s="99"/>
      <c r="Y289" s="1"/>
    </row>
    <row r="290" ht="15.75" customHeight="1">
      <c r="A290" s="1"/>
      <c r="G290" s="98"/>
      <c r="M290" s="99"/>
      <c r="N290" s="99"/>
      <c r="Y290" s="1"/>
    </row>
    <row r="291" ht="15.75" customHeight="1">
      <c r="A291" s="1"/>
      <c r="G291" s="98"/>
      <c r="M291" s="99"/>
      <c r="N291" s="99"/>
      <c r="Y291" s="1"/>
    </row>
    <row r="292" ht="15.75" customHeight="1">
      <c r="A292" s="1"/>
      <c r="G292" s="98"/>
      <c r="M292" s="99"/>
      <c r="N292" s="99"/>
      <c r="Y292" s="1"/>
    </row>
    <row r="293" ht="15.75" customHeight="1">
      <c r="A293" s="1"/>
      <c r="G293" s="98"/>
      <c r="M293" s="99"/>
      <c r="N293" s="99"/>
      <c r="Y293" s="1"/>
    </row>
    <row r="294" ht="15.75" customHeight="1">
      <c r="A294" s="1"/>
      <c r="G294" s="98"/>
      <c r="M294" s="99"/>
      <c r="N294" s="99"/>
      <c r="Y294" s="1"/>
    </row>
    <row r="295" ht="15.75" customHeight="1">
      <c r="A295" s="1"/>
      <c r="G295" s="98"/>
      <c r="M295" s="99"/>
      <c r="N295" s="99"/>
      <c r="Y295" s="1"/>
    </row>
    <row r="296" ht="15.75" customHeight="1">
      <c r="A296" s="1"/>
      <c r="G296" s="98"/>
      <c r="M296" s="99"/>
      <c r="N296" s="99"/>
      <c r="Y296" s="1"/>
    </row>
    <row r="297" ht="15.75" customHeight="1">
      <c r="A297" s="1"/>
      <c r="G297" s="98"/>
      <c r="M297" s="99"/>
      <c r="N297" s="99"/>
      <c r="Y297" s="1"/>
    </row>
    <row r="298" ht="15.75" customHeight="1">
      <c r="A298" s="1"/>
      <c r="G298" s="98"/>
      <c r="M298" s="99"/>
      <c r="N298" s="99"/>
      <c r="Y298" s="1"/>
    </row>
    <row r="299" ht="15.75" customHeight="1">
      <c r="A299" s="1"/>
      <c r="G299" s="98"/>
      <c r="M299" s="99"/>
      <c r="N299" s="99"/>
      <c r="Y299" s="1"/>
    </row>
    <row r="300" ht="15.75" customHeight="1">
      <c r="A300" s="1"/>
      <c r="G300" s="98"/>
      <c r="M300" s="99"/>
      <c r="N300" s="99"/>
      <c r="Y300" s="1"/>
    </row>
    <row r="301" ht="15.75" customHeight="1">
      <c r="A301" s="1"/>
      <c r="G301" s="98"/>
      <c r="M301" s="99"/>
      <c r="N301" s="99"/>
      <c r="Y301" s="1"/>
    </row>
    <row r="302" ht="15.75" customHeight="1">
      <c r="A302" s="1"/>
      <c r="G302" s="98"/>
      <c r="M302" s="99"/>
      <c r="N302" s="99"/>
      <c r="Y302" s="1"/>
    </row>
    <row r="303" ht="15.75" customHeight="1">
      <c r="A303" s="1"/>
      <c r="G303" s="98"/>
      <c r="M303" s="99"/>
      <c r="N303" s="99"/>
      <c r="Y303" s="1"/>
    </row>
    <row r="304" ht="15.75" customHeight="1">
      <c r="A304" s="1"/>
      <c r="G304" s="98"/>
      <c r="M304" s="99"/>
      <c r="N304" s="99"/>
      <c r="Y304" s="1"/>
    </row>
    <row r="305" ht="15.75" customHeight="1">
      <c r="A305" s="1"/>
      <c r="G305" s="98"/>
      <c r="M305" s="99"/>
      <c r="N305" s="99"/>
      <c r="Y305" s="1"/>
    </row>
    <row r="306" ht="15.75" customHeight="1">
      <c r="A306" s="1"/>
      <c r="G306" s="98"/>
      <c r="M306" s="99"/>
      <c r="N306" s="99"/>
      <c r="Y306" s="1"/>
    </row>
    <row r="307" ht="15.75" customHeight="1">
      <c r="A307" s="1"/>
      <c r="G307" s="98"/>
      <c r="M307" s="99"/>
      <c r="N307" s="99"/>
      <c r="Y307" s="1"/>
    </row>
    <row r="308" ht="15.75" customHeight="1">
      <c r="A308" s="1"/>
      <c r="G308" s="98"/>
      <c r="M308" s="99"/>
      <c r="N308" s="99"/>
      <c r="Y308" s="1"/>
    </row>
    <row r="309" ht="15.75" customHeight="1">
      <c r="A309" s="1"/>
      <c r="G309" s="98"/>
      <c r="M309" s="99"/>
      <c r="N309" s="99"/>
      <c r="Y309" s="1"/>
    </row>
    <row r="310" ht="15.75" customHeight="1">
      <c r="A310" s="1"/>
      <c r="G310" s="98"/>
      <c r="M310" s="99"/>
      <c r="N310" s="99"/>
      <c r="Y310" s="1"/>
    </row>
    <row r="311" ht="15.75" customHeight="1">
      <c r="A311" s="1"/>
      <c r="G311" s="98"/>
      <c r="M311" s="99"/>
      <c r="N311" s="99"/>
      <c r="Y311" s="1"/>
    </row>
    <row r="312" ht="15.75" customHeight="1">
      <c r="A312" s="1"/>
      <c r="G312" s="98"/>
      <c r="M312" s="99"/>
      <c r="N312" s="99"/>
      <c r="Y312" s="1"/>
    </row>
    <row r="313" ht="15.75" customHeight="1">
      <c r="A313" s="1"/>
      <c r="G313" s="98"/>
      <c r="M313" s="99"/>
      <c r="N313" s="99"/>
      <c r="Y313" s="1"/>
    </row>
    <row r="314" ht="15.75" customHeight="1">
      <c r="A314" s="1"/>
      <c r="G314" s="98"/>
      <c r="M314" s="99"/>
      <c r="N314" s="99"/>
      <c r="Y314" s="1"/>
    </row>
    <row r="315" ht="15.75" customHeight="1">
      <c r="A315" s="1"/>
      <c r="G315" s="98"/>
      <c r="M315" s="99"/>
      <c r="N315" s="99"/>
      <c r="Y315" s="1"/>
    </row>
    <row r="316" ht="15.75" customHeight="1">
      <c r="A316" s="1"/>
      <c r="G316" s="98"/>
      <c r="M316" s="99"/>
      <c r="N316" s="99"/>
      <c r="Y316" s="1"/>
    </row>
    <row r="317" ht="15.75" customHeight="1">
      <c r="A317" s="1"/>
      <c r="G317" s="98"/>
      <c r="M317" s="99"/>
      <c r="N317" s="99"/>
      <c r="Y317" s="1"/>
    </row>
    <row r="318" ht="15.75" customHeight="1">
      <c r="A318" s="1"/>
      <c r="G318" s="98"/>
      <c r="M318" s="99"/>
      <c r="N318" s="99"/>
      <c r="Y318" s="1"/>
    </row>
    <row r="319" ht="15.75" customHeight="1">
      <c r="A319" s="1"/>
      <c r="G319" s="98"/>
      <c r="M319" s="99"/>
      <c r="N319" s="99"/>
      <c r="Y319" s="1"/>
    </row>
    <row r="320" ht="15.75" customHeight="1">
      <c r="A320" s="1"/>
      <c r="G320" s="98"/>
      <c r="M320" s="99"/>
      <c r="N320" s="99"/>
      <c r="Y320" s="1"/>
    </row>
    <row r="321" ht="15.75" customHeight="1">
      <c r="A321" s="1"/>
      <c r="G321" s="98"/>
      <c r="M321" s="99"/>
      <c r="N321" s="99"/>
      <c r="Y321" s="1"/>
    </row>
    <row r="322" ht="15.75" customHeight="1">
      <c r="A322" s="1"/>
      <c r="G322" s="98"/>
      <c r="M322" s="99"/>
      <c r="N322" s="99"/>
      <c r="Y322" s="1"/>
    </row>
    <row r="323" ht="15.75" customHeight="1">
      <c r="A323" s="1"/>
      <c r="G323" s="98"/>
      <c r="M323" s="99"/>
      <c r="N323" s="99"/>
      <c r="Y323" s="1"/>
    </row>
    <row r="324" ht="15.75" customHeight="1">
      <c r="A324" s="1"/>
      <c r="G324" s="98"/>
      <c r="M324" s="99"/>
      <c r="N324" s="99"/>
      <c r="Y324" s="1"/>
    </row>
    <row r="325" ht="15.75" customHeight="1">
      <c r="A325" s="1"/>
      <c r="G325" s="98"/>
      <c r="M325" s="99"/>
      <c r="N325" s="99"/>
      <c r="Y325" s="1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B99B"/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26.44"/>
    <col customWidth="1" min="3" max="3" width="18.33"/>
    <col customWidth="1" min="4" max="6" width="8.67"/>
  </cols>
  <sheetData>
    <row r="1" ht="15.75" customHeight="1"/>
    <row r="2" ht="15.75" customHeight="1"/>
    <row r="3" ht="36.0" customHeight="1">
      <c r="B3" s="100" t="s">
        <v>240</v>
      </c>
      <c r="C3" s="17" t="s">
        <v>241</v>
      </c>
    </row>
    <row r="4" ht="15.75" customHeight="1">
      <c r="B4" s="101" t="str">
        <f>ONCHAIN!B26</f>
        <v>OPTIMISM</v>
      </c>
      <c r="C4" s="102">
        <f>ONCHAIN!S26</f>
        <v>0.02885279722</v>
      </c>
    </row>
    <row r="5" ht="15.75" customHeight="1">
      <c r="B5" s="101" t="str">
        <f>ONCHAIN!B25</f>
        <v>Scroll</v>
      </c>
      <c r="C5" s="102">
        <f>ONCHAIN!S25</f>
        <v>0.4732134545</v>
      </c>
    </row>
    <row r="6" ht="15.75" customHeight="1">
      <c r="B6" s="101" t="str">
        <f>ONCHAIN!B24</f>
        <v>ARBITRUM</v>
      </c>
      <c r="C6" s="102">
        <f>ONCHAIN!S24</f>
        <v>1.299205692</v>
      </c>
    </row>
    <row r="7" ht="15.75" customHeight="1">
      <c r="B7" s="101" t="str">
        <f>ONCHAIN!B9</f>
        <v>POLYGON</v>
      </c>
      <c r="C7" s="102">
        <f>ONCHAIN!S9</f>
        <v>2.228473395</v>
      </c>
    </row>
    <row r="8" ht="15.75" customHeight="1">
      <c r="B8" s="101" t="str">
        <f>ONCHAIN!B4</f>
        <v>ETHEREUM</v>
      </c>
      <c r="C8" s="102">
        <f>ONCHAIN!S4</f>
        <v>2.646037747</v>
      </c>
    </row>
    <row r="9" ht="15.75" customHeight="1">
      <c r="B9" s="101" t="str">
        <f>ONCHAIN!B28</f>
        <v>BLAST</v>
      </c>
      <c r="C9" s="102">
        <f>ONCHAIN!S28</f>
        <v>3.267030708</v>
      </c>
    </row>
    <row r="10" ht="15.75" customHeight="1">
      <c r="B10" s="101" t="str">
        <f>ONCHAIN!B30</f>
        <v>METIS</v>
      </c>
      <c r="C10" s="102">
        <f>ONCHAIN!S30</f>
        <v>4.102494522</v>
      </c>
    </row>
    <row r="11" ht="15.75" customHeight="1">
      <c r="B11" s="101" t="str">
        <f>ONCHAIN!B15</f>
        <v>WAVES</v>
      </c>
      <c r="C11" s="102">
        <f>ONCHAIN!S15</f>
        <v>4.400958504</v>
      </c>
    </row>
    <row r="12" ht="15.75" customHeight="1">
      <c r="B12" s="101" t="str">
        <f>ONCHAIN!B10</f>
        <v>APTOS</v>
      </c>
      <c r="C12" s="102">
        <f>ONCHAIN!S10</f>
        <v>4.50320067</v>
      </c>
    </row>
    <row r="13" ht="15.75" customHeight="1">
      <c r="B13" s="101" t="str">
        <f>ONCHAIN!B5</f>
        <v>SOLANA</v>
      </c>
      <c r="C13" s="102">
        <f>ONCHAIN!S5</f>
        <v>4.941766239</v>
      </c>
    </row>
    <row r="14" ht="15.75" customHeight="1">
      <c r="B14" s="101" t="str">
        <f>ONCHAIN!B6</f>
        <v>TRON</v>
      </c>
      <c r="C14" s="102">
        <f>ONCHAIN!S6</f>
        <v>5.278557532</v>
      </c>
    </row>
    <row r="15" ht="15.75" customHeight="1">
      <c r="B15" s="101" t="str">
        <f>ONCHAIN!B7</f>
        <v>AVALANCHE</v>
      </c>
      <c r="C15" s="102">
        <f>ONCHAIN!S7</f>
        <v>6.042089991</v>
      </c>
    </row>
    <row r="16" ht="15.75" customHeight="1">
      <c r="B16" s="101" t="str">
        <f>ONCHAIN!B14</f>
        <v>NEAR</v>
      </c>
      <c r="C16" s="102">
        <f>ONCHAIN!S14</f>
        <v>9.140070949</v>
      </c>
    </row>
    <row r="17" ht="15.75" customHeight="1">
      <c r="B17" s="101" t="str">
        <f>ONCHAIN!B31</f>
        <v>MANTA</v>
      </c>
      <c r="C17" s="102">
        <f>ONCHAIN!S31</f>
        <v>9.240249268</v>
      </c>
    </row>
    <row r="18" ht="15.75" customHeight="1">
      <c r="B18" s="101" t="str">
        <f>ONCHAIN!B17</f>
        <v>RADIX</v>
      </c>
      <c r="C18" s="102">
        <f>ONCHAIN!S17</f>
        <v>11.9645277</v>
      </c>
    </row>
    <row r="19" ht="15.75" customHeight="1">
      <c r="B19" s="101" t="str">
        <f>ONCHAIN!B8</f>
        <v>SUI</v>
      </c>
      <c r="C19" s="102">
        <f>ONCHAIN!S8</f>
        <v>12.15314481</v>
      </c>
    </row>
    <row r="20" ht="15.75" customHeight="1">
      <c r="B20" s="101" t="str">
        <f>ONCHAIN!B27</f>
        <v>MANTLE</v>
      </c>
      <c r="C20" s="102">
        <f>ONCHAIN!S27</f>
        <v>16.75433499</v>
      </c>
    </row>
    <row r="21" ht="15.75" customHeight="1">
      <c r="B21" s="101" t="str">
        <f>ONCHAIN!B29</f>
        <v>zkSync Era</v>
      </c>
      <c r="C21" s="102">
        <f>ONCHAIN!S29</f>
        <v>22.69488236</v>
      </c>
    </row>
    <row r="22" ht="15.75" customHeight="1">
      <c r="B22" s="101" t="str">
        <f>ONCHAIN!B13</f>
        <v>TONCOIN</v>
      </c>
      <c r="C22" s="102">
        <f>ONCHAIN!S13</f>
        <v>44.7878661</v>
      </c>
    </row>
    <row r="23" ht="15.75" customHeight="1">
      <c r="B23" s="101" t="str">
        <f>ONCHAIN!B16</f>
        <v>ZetaChain</v>
      </c>
      <c r="C23" s="102">
        <f>ONCHAIN!S16</f>
        <v>63.84550297</v>
      </c>
    </row>
    <row r="24" ht="15.75" customHeight="1">
      <c r="B24" s="101" t="str">
        <f>ONCHAIN!B32</f>
        <v>IMMUTABLE X</v>
      </c>
      <c r="C24" s="102">
        <f>ONCHAIN!S32</f>
        <v>78.69861787</v>
      </c>
    </row>
    <row r="25" ht="15.75" customHeight="1">
      <c r="B25" s="101" t="str">
        <f>ONCHAIN!B12</f>
        <v>CARDANO</v>
      </c>
      <c r="C25" s="102">
        <f>ONCHAIN!S12</f>
        <v>100.7736728</v>
      </c>
    </row>
    <row r="26" ht="15.75" customHeight="1">
      <c r="B26" s="101" t="str">
        <f>ONCHAIN!B33</f>
        <v>Taiko</v>
      </c>
      <c r="C26" s="102">
        <f>ONCHAIN!S33</f>
        <v>148.3835988</v>
      </c>
    </row>
    <row r="27" ht="15.75" customHeight="1">
      <c r="C27" s="102"/>
    </row>
    <row r="28" ht="15.75" customHeight="1">
      <c r="C28" s="102"/>
    </row>
    <row r="29" ht="15.75" customHeight="1">
      <c r="C29" s="102"/>
    </row>
    <row r="30" ht="15.75" customHeight="1">
      <c r="C30" s="102"/>
    </row>
    <row r="31" ht="15.75" customHeight="1">
      <c r="C31" s="103"/>
    </row>
    <row r="32" ht="15.75" customHeight="1"/>
    <row r="33" ht="30.0" customHeight="1">
      <c r="B33" s="100" t="str">
        <f>ONCHAIN!B39</f>
        <v>Dec. Crypto Exchanges</v>
      </c>
      <c r="C33" s="17" t="s">
        <v>241</v>
      </c>
    </row>
    <row r="34" ht="15.75" customHeight="1">
      <c r="B34" s="101" t="str">
        <f>ONCHAIN!B41</f>
        <v>JUPITER</v>
      </c>
      <c r="C34" s="102">
        <f>ONCHAIN!S41</f>
        <v>0.00284343558</v>
      </c>
    </row>
    <row r="35" ht="15.75" customHeight="1">
      <c r="B35" s="101" t="str">
        <f>ONCHAIN!B46</f>
        <v>BALANCER</v>
      </c>
      <c r="C35" s="102">
        <f>ONCHAIN!S46</f>
        <v>0.1277451231</v>
      </c>
    </row>
    <row r="36" ht="15.75" customHeight="1">
      <c r="B36" s="101" t="str">
        <f>ONCHAIN!B48</f>
        <v>GMX</v>
      </c>
      <c r="C36" s="102">
        <f>ONCHAIN!S48</f>
        <v>0.2928583563</v>
      </c>
    </row>
    <row r="37" ht="15.75" customHeight="1">
      <c r="B37" s="101" t="str">
        <f>ONCHAIN!B45</f>
        <v>DRIFT</v>
      </c>
      <c r="C37" s="102">
        <f>ONCHAIN!S45</f>
        <v>0.4578777983</v>
      </c>
    </row>
    <row r="38" ht="15.75" customHeight="1">
      <c r="B38" s="101" t="str">
        <f>ONCHAIN!B44</f>
        <v>PancakeSwap</v>
      </c>
      <c r="C38" s="102">
        <f>ONCHAIN!S44</f>
        <v>0.489012535</v>
      </c>
    </row>
    <row r="39" ht="15.75" customHeight="1">
      <c r="B39" s="101" t="str">
        <f>ONCHAIN!B42</f>
        <v>CURVE</v>
      </c>
      <c r="C39" s="102">
        <f>ONCHAIN!S42</f>
        <v>0.7435423439</v>
      </c>
    </row>
    <row r="40" ht="15.75" customHeight="1">
      <c r="B40" s="101" t="str">
        <f>ONCHAIN!B43</f>
        <v>RAYDIUM</v>
      </c>
      <c r="C40" s="102">
        <f>ONCHAIN!S43</f>
        <v>0.8003569482</v>
      </c>
    </row>
    <row r="41" ht="15.75" customHeight="1">
      <c r="B41" s="101" t="str">
        <f>ONCHAIN!B56</f>
        <v>ALEX GO</v>
      </c>
      <c r="C41" s="102">
        <f>ONCHAIN!S56</f>
        <v>0.862547901</v>
      </c>
    </row>
    <row r="42" ht="15.75" customHeight="1">
      <c r="B42" s="104" t="str">
        <f>ONCHAIN!B52</f>
        <v>STON.fi</v>
      </c>
      <c r="C42" s="102">
        <f>ONCHAIN!S52</f>
        <v>1.19675017</v>
      </c>
    </row>
    <row r="43" ht="15.75" customHeight="1">
      <c r="B43" s="101" t="str">
        <f>ONCHAIN!B58</f>
        <v>ZF</v>
      </c>
      <c r="C43" s="102">
        <f>ONCHAIN!S58</f>
        <v>1.211412928</v>
      </c>
    </row>
    <row r="44" ht="15.75" customHeight="1">
      <c r="B44" s="105" t="str">
        <f>ONCHAIN!B51</f>
        <v>BANCOR</v>
      </c>
      <c r="C44" s="102">
        <f>ONCHAIN!S51</f>
        <v>1.25573826</v>
      </c>
    </row>
    <row r="45" ht="15.75" customHeight="1">
      <c r="B45" s="101" t="str">
        <f>ONCHAIN!B40</f>
        <v>UNISWAP</v>
      </c>
      <c r="C45" s="102">
        <f>ONCHAIN!S40</f>
        <v>1.625698172</v>
      </c>
    </row>
    <row r="46" ht="15.75" customHeight="1">
      <c r="B46" s="101" t="str">
        <f>ONCHAIN!B49</f>
        <v>dYdX</v>
      </c>
      <c r="C46" s="102">
        <f>ONCHAIN!S49</f>
        <v>1.976900775</v>
      </c>
    </row>
    <row r="47" ht="15.75" customHeight="1">
      <c r="B47" s="101" t="str">
        <f>ONCHAIN!B55</f>
        <v>DODO</v>
      </c>
      <c r="C47" s="102">
        <f>ONCHAIN!S55</f>
        <v>2.100854557</v>
      </c>
    </row>
    <row r="48" ht="15.75" customHeight="1">
      <c r="B48" s="101" t="str">
        <f>ONCHAIN!B53</f>
        <v>GNS</v>
      </c>
      <c r="C48" s="102">
        <f>ONCHAIN!S53</f>
        <v>2.317251595</v>
      </c>
    </row>
    <row r="49" ht="15.75" customHeight="1">
      <c r="B49" s="101" t="str">
        <f>ONCHAIN!B50</f>
        <v>SYNTHETIX</v>
      </c>
      <c r="C49" s="102">
        <f>ONCHAIN!S50</f>
        <v>2.616972538</v>
      </c>
    </row>
    <row r="50" ht="15.75" customHeight="1">
      <c r="B50" s="101" t="str">
        <f>ONCHAIN!B54</f>
        <v>Osmosis</v>
      </c>
      <c r="C50" s="102">
        <f>ONCHAIN!S54</f>
        <v>3.909216432</v>
      </c>
    </row>
    <row r="51" ht="15.75" customHeight="1">
      <c r="B51" s="101" t="str">
        <f>ONCHAIN!B57</f>
        <v>PERPETUAL</v>
      </c>
      <c r="C51" s="102">
        <f>ONCHAIN!S57</f>
        <v>8.377017226</v>
      </c>
    </row>
    <row r="52" ht="15.75" customHeight="1">
      <c r="B52" s="101" t="str">
        <f>ONCHAIN!B59</f>
        <v>HOLD</v>
      </c>
      <c r="C52" s="102">
        <f>ONCHAIN!S59</f>
        <v>27.69132957</v>
      </c>
    </row>
    <row r="53" ht="15.75" customHeight="1">
      <c r="B53" s="101" t="str">
        <f>ONCHAIN!B47</f>
        <v>HYPERLIQUID</v>
      </c>
      <c r="C53" s="102">
        <f>ONCHAIN!S47</f>
        <v>58.37167167</v>
      </c>
    </row>
    <row r="54" ht="15.75" customHeight="1">
      <c r="C54" s="102"/>
    </row>
    <row r="55" ht="15.75" customHeight="1"/>
    <row r="56" ht="15.75" customHeight="1"/>
    <row r="57" ht="30.0" customHeight="1">
      <c r="B57" s="100" t="str">
        <f>ONCHAIN!B65</f>
        <v>RWA Category</v>
      </c>
      <c r="C57" s="17" t="s">
        <v>241</v>
      </c>
    </row>
    <row r="58" ht="15.75" customHeight="1">
      <c r="B58" s="101" t="str">
        <f>ONCHAIN!B71</f>
        <v>MAPLE</v>
      </c>
      <c r="C58" s="102">
        <f>ONCHAIN!S71</f>
        <v>0.001414994962</v>
      </c>
    </row>
    <row r="59" ht="15.75" customHeight="1">
      <c r="B59" s="101" t="str">
        <f>ONCHAIN!B75</f>
        <v>SAVE (SOLEND)</v>
      </c>
      <c r="C59" s="102">
        <f>ONCHAIN!S75</f>
        <v>0.06867607236</v>
      </c>
    </row>
    <row r="60" ht="15.75" customHeight="1">
      <c r="B60" s="101" t="str">
        <f>ONCHAIN!B66</f>
        <v>AAVE</v>
      </c>
      <c r="C60" s="102">
        <f>ONCHAIN!S66</f>
        <v>0.0728529333</v>
      </c>
    </row>
    <row r="61" ht="15.75" customHeight="1">
      <c r="B61" s="101" t="str">
        <f>ONCHAIN!B70</f>
        <v>COMPOUND</v>
      </c>
      <c r="C61" s="102">
        <f>ONCHAIN!S70</f>
        <v>0.1119470929</v>
      </c>
    </row>
    <row r="62" ht="15.75" customHeight="1">
      <c r="B62" s="101" t="str">
        <f>ONCHAIN!B69</f>
        <v>KAMINO</v>
      </c>
      <c r="C62" s="102">
        <f>ONCHAIN!S69</f>
        <v>0.1232114028</v>
      </c>
    </row>
    <row r="63" ht="15.75" customHeight="1">
      <c r="B63" s="101" t="str">
        <f>ONCHAIN!B68</f>
        <v>SKY (ex-MAKER)</v>
      </c>
      <c r="C63" s="102">
        <f>ONCHAIN!S68</f>
        <v>0.1462149668</v>
      </c>
    </row>
    <row r="64" ht="15.75" customHeight="1">
      <c r="B64" s="101" t="str">
        <f>ONCHAIN!B73</f>
        <v>CENTRIFUGE</v>
      </c>
      <c r="C64" s="102">
        <f>ONCHAIN!S73</f>
        <v>0.1581614663</v>
      </c>
    </row>
    <row r="65" ht="15.75" customHeight="1">
      <c r="B65" s="101" t="str">
        <f>ONCHAIN!B81</f>
        <v>NOTIONAL</v>
      </c>
      <c r="C65" s="102">
        <f>ONCHAIN!S81</f>
        <v>0.4100282409</v>
      </c>
    </row>
    <row r="66" ht="15.75" customHeight="1">
      <c r="B66" s="101" t="str">
        <f>ONCHAIN!B76</f>
        <v>TokenFi</v>
      </c>
      <c r="C66" s="102">
        <f>ONCHAIN!S76</f>
        <v>0.6961441872</v>
      </c>
    </row>
    <row r="67" ht="15.75" customHeight="1">
      <c r="B67" s="101" t="str">
        <f>ONCHAIN!B67</f>
        <v>ETHENA</v>
      </c>
      <c r="C67" s="102">
        <f>ONCHAIN!S67</f>
        <v>0.7611873202</v>
      </c>
    </row>
    <row r="68" ht="15.75" customHeight="1">
      <c r="B68" s="101" t="str">
        <f>ONCHAIN!B83</f>
        <v>CREAM</v>
      </c>
      <c r="C68" s="102">
        <f>ONCHAIN!S83</f>
        <v>0.7681953976</v>
      </c>
    </row>
    <row r="69" ht="15.75" customHeight="1">
      <c r="B69" s="101" t="str">
        <f>ONCHAIN!B79</f>
        <v>GOLDFINCH</v>
      </c>
      <c r="C69" s="102">
        <f>ONCHAIN!S79</f>
        <v>0.9742666895</v>
      </c>
    </row>
    <row r="70" ht="15.75" customHeight="1">
      <c r="B70" s="101" t="str">
        <f>ONCHAIN!B78</f>
        <v>CLEARPOOL</v>
      </c>
      <c r="C70" s="102">
        <f>ONCHAIN!S78</f>
        <v>1.721829833</v>
      </c>
    </row>
    <row r="71" ht="15.75" customHeight="1">
      <c r="B71" s="101" t="str">
        <f>ONCHAIN!B82</f>
        <v>TrueFi</v>
      </c>
      <c r="C71" s="102">
        <f>ONCHAIN!S82</f>
        <v>4.66518075</v>
      </c>
    </row>
    <row r="72" ht="15.75" customHeight="1">
      <c r="B72" s="101" t="str">
        <f>ONCHAIN!B72</f>
        <v>ONDO</v>
      </c>
      <c r="C72" s="102">
        <f>ONCHAIN!S72</f>
        <v>6.378079406</v>
      </c>
    </row>
    <row r="73" ht="15.75" customHeight="1">
      <c r="B73" s="101" t="str">
        <f>ONCHAIN!B80</f>
        <v>RIBBON</v>
      </c>
      <c r="C73" s="102">
        <f>ONCHAIN!S80</f>
        <v>6.686896964</v>
      </c>
    </row>
    <row r="74" ht="15.75" customHeight="1">
      <c r="B74" s="101" t="str">
        <f>ONCHAIN!B74</f>
        <v>LINK*</v>
      </c>
      <c r="C74" s="102">
        <f>ONCHAIN!S74</f>
        <v>23.0758003</v>
      </c>
    </row>
    <row r="75" ht="15.75" customHeight="1">
      <c r="B75" s="101" t="str">
        <f>ONCHAIN!B77</f>
        <v>STELLAR</v>
      </c>
      <c r="C75" s="102">
        <f>ONCHAIN!S77</f>
        <v>129.946844</v>
      </c>
    </row>
    <row r="76" ht="15.75" customHeight="1">
      <c r="C76" s="102"/>
    </row>
    <row r="77" ht="15.75" customHeight="1">
      <c r="C77" s="102"/>
    </row>
    <row r="78" ht="15.75" customHeight="1"/>
    <row r="79" ht="15.75" customHeight="1"/>
    <row r="80" ht="33.0" customHeight="1">
      <c r="B80" s="100" t="str">
        <f>ONCHAIN!B89</f>
        <v>Coin Picks</v>
      </c>
      <c r="C80" s="17" t="s">
        <v>241</v>
      </c>
    </row>
    <row r="81" ht="15.75" customHeight="1">
      <c r="B81" s="101" t="str">
        <f>ONCHAIN!B98</f>
        <v>StakeWise</v>
      </c>
      <c r="C81" s="102">
        <f>ONCHAIN!S98</f>
        <v>0.0158717559</v>
      </c>
    </row>
    <row r="82" ht="15.75" customHeight="1">
      <c r="B82" s="101" t="str">
        <f>ONCHAIN!B90</f>
        <v>LIDO</v>
      </c>
      <c r="C82" s="102">
        <f>ONCHAIN!S90</f>
        <v>0.03097317423</v>
      </c>
    </row>
    <row r="83" ht="15.75" customHeight="1">
      <c r="B83" s="101" t="str">
        <f>ONCHAIN!B107</f>
        <v>AURA</v>
      </c>
      <c r="C83" s="102">
        <f>ONCHAIN!S107</f>
        <v>0.02669731766</v>
      </c>
    </row>
    <row r="84" ht="15.75" customHeight="1">
      <c r="B84" s="101" t="str">
        <f>ONCHAIN!B96</f>
        <v>ROCKET POOL</v>
      </c>
      <c r="C84" s="102">
        <f>ONCHAIN!S96</f>
        <v>0.0493076743</v>
      </c>
    </row>
    <row r="85" ht="15.75" customHeight="1">
      <c r="B85" s="101" t="str">
        <f>ONCHAIN!B108</f>
        <v>SWELL </v>
      </c>
      <c r="C85" s="102">
        <f>ONCHAIN!S108</f>
        <v>0.1077886779</v>
      </c>
    </row>
    <row r="86" ht="15.75" customHeight="1">
      <c r="B86" s="101" t="str">
        <f>ONCHAIN!B94</f>
        <v>KAMINO</v>
      </c>
      <c r="C86" s="102">
        <f>ONCHAIN!S94</f>
        <v>0.1232114028</v>
      </c>
    </row>
    <row r="87" ht="15.75" customHeight="1">
      <c r="B87" s="101" t="str">
        <f>ONCHAIN!B92</f>
        <v>PENDLE</v>
      </c>
      <c r="C87" s="102">
        <f>ONCHAIN!S92</f>
        <v>0.1177793722</v>
      </c>
    </row>
    <row r="88" ht="15.75" customHeight="1">
      <c r="B88" s="101" t="str">
        <f>ONCHAIN!B114</f>
        <v>SOVRYN</v>
      </c>
      <c r="C88" s="102">
        <f>ONCHAIN!S114</f>
        <v>0.1380728435</v>
      </c>
    </row>
    <row r="89" ht="15.75" customHeight="1">
      <c r="B89" s="101" t="str">
        <f>ONCHAIN!B93</f>
        <v>SKY (ex-MAKER)</v>
      </c>
      <c r="C89" s="102">
        <f>ONCHAIN!S93</f>
        <v>0.1462149668</v>
      </c>
    </row>
    <row r="90" ht="15.75" customHeight="1">
      <c r="B90" s="101" t="str">
        <f>ONCHAIN!B100</f>
        <v>CENTRIFUGE</v>
      </c>
      <c r="C90" s="102">
        <f>ONCHAIN!S100</f>
        <v>0.1573902889</v>
      </c>
    </row>
    <row r="91" ht="15.75" customHeight="1">
      <c r="B91" s="101" t="str">
        <f>ONCHAIN!B97</f>
        <v>CONVEX</v>
      </c>
      <c r="C91" s="102">
        <f>ONCHAIN!S97</f>
        <v>0.2255113233</v>
      </c>
    </row>
    <row r="92" ht="15.75" customHeight="1">
      <c r="B92" s="101" t="str">
        <f>ONCHAIN!B104</f>
        <v>GMX</v>
      </c>
      <c r="C92" s="102">
        <f>ONCHAIN!S104</f>
        <v>0.2928409366</v>
      </c>
    </row>
    <row r="93" ht="15.75" customHeight="1">
      <c r="B93" s="101" t="str">
        <f>ONCHAIN!B99</f>
        <v>DRIFT</v>
      </c>
      <c r="C93" s="102">
        <f>ONCHAIN!S99</f>
        <v>0.4581130387</v>
      </c>
    </row>
    <row r="94" ht="15.75" customHeight="1">
      <c r="B94" s="101" t="str">
        <f>ONCHAIN!B111</f>
        <v>TokenFi</v>
      </c>
      <c r="C94" s="102">
        <f>ONCHAIN!S111</f>
        <v>0.6961342387</v>
      </c>
    </row>
    <row r="95" ht="15.75" customHeight="1">
      <c r="B95" s="101" t="str">
        <f>ONCHAIN!B91</f>
        <v>ETHENA</v>
      </c>
      <c r="C95" s="102">
        <f>ONCHAIN!S91</f>
        <v>0.7611873202</v>
      </c>
    </row>
    <row r="96" ht="15.75" customHeight="1">
      <c r="B96" s="101" t="str">
        <f>ONCHAIN!B119</f>
        <v>ALEX GO</v>
      </c>
      <c r="C96" s="102">
        <f>ONCHAIN!S119</f>
        <v>0.8622240812</v>
      </c>
    </row>
    <row r="97" ht="15.75" customHeight="1">
      <c r="B97" s="101" t="str">
        <f>ONCHAIN!B110</f>
        <v>MERLIN CHAIN</v>
      </c>
      <c r="C97" s="102">
        <f>ONCHAIN!S110</f>
        <v>0.9389518088</v>
      </c>
    </row>
    <row r="98" ht="15.75" customHeight="1">
      <c r="B98" s="105" t="str">
        <f>ONCHAIN!B115</f>
        <v>STON.fi</v>
      </c>
      <c r="C98" s="102">
        <f>ONCHAIN!S115</f>
        <v>1.198269728</v>
      </c>
    </row>
    <row r="99" ht="15.75" customHeight="1">
      <c r="B99" s="101" t="str">
        <f>ONCHAIN!B95</f>
        <v>ARBITRUM</v>
      </c>
      <c r="C99" s="102">
        <f>ONCHAIN!S95</f>
        <v>1.300234283</v>
      </c>
    </row>
    <row r="100" ht="15.75" customHeight="1">
      <c r="B100" s="101" t="str">
        <f>ONCHAIN!B113</f>
        <v>CLEARPOOL</v>
      </c>
      <c r="C100" s="102">
        <f>ONCHAIN!S113</f>
        <v>1.721402245</v>
      </c>
    </row>
    <row r="101" ht="15.75" customHeight="1">
      <c r="B101" s="101" t="str">
        <f>ONCHAIN!B101</f>
        <v>APTOS</v>
      </c>
      <c r="C101" s="102">
        <f>ONCHAIN!S101</f>
        <v>4.426840151</v>
      </c>
    </row>
    <row r="102" ht="15.75" customHeight="1">
      <c r="B102" s="101" t="str">
        <f>ONCHAIN!B105</f>
        <v>SEI</v>
      </c>
      <c r="C102" s="102">
        <f>ONCHAIN!S105</f>
        <v>4.600204724</v>
      </c>
    </row>
    <row r="103" ht="15.75" customHeight="1">
      <c r="B103" s="101" t="str">
        <f>ONCHAIN!B118</f>
        <v>TrueFi</v>
      </c>
      <c r="C103" s="102">
        <f>ONCHAIN!S118</f>
        <v>4.662882022</v>
      </c>
    </row>
    <row r="104" ht="15.75" customHeight="1">
      <c r="B104" s="101" t="str">
        <f>ONCHAIN!B106</f>
        <v>OPTIMISM</v>
      </c>
      <c r="C104" s="102">
        <f>ONCHAIN!S106</f>
        <v>5.218554642</v>
      </c>
    </row>
    <row r="105" ht="15.75" customHeight="1">
      <c r="B105" s="101" t="str">
        <f>ONCHAIN!B120</f>
        <v>THALES</v>
      </c>
      <c r="C105" s="102">
        <f>ONCHAIN!S120</f>
        <v>5.542347666</v>
      </c>
    </row>
    <row r="106" ht="15.75" customHeight="1">
      <c r="B106" s="101" t="str">
        <f>ONCHAIN!B112</f>
        <v>STX</v>
      </c>
      <c r="C106" s="102">
        <f>ONCHAIN!S112</f>
        <v>6.707354736</v>
      </c>
    </row>
    <row r="107" ht="15.75" customHeight="1">
      <c r="B107" s="101" t="str">
        <f>ONCHAIN!B116</f>
        <v>MANTA</v>
      </c>
      <c r="C107" s="102">
        <f>ONCHAIN!S116</f>
        <v>9.238889919</v>
      </c>
    </row>
    <row r="108" ht="15.75" customHeight="1">
      <c r="B108" s="101" t="str">
        <f>ONCHAIN!B102</f>
        <v>LINK*</v>
      </c>
      <c r="C108" s="102">
        <f>ONCHAIN!S102</f>
        <v>23.0758003</v>
      </c>
    </row>
    <row r="109" ht="15.75" customHeight="1">
      <c r="B109" s="101" t="str">
        <f>ONCHAIN!B121</f>
        <v>HOLD</v>
      </c>
      <c r="C109" s="102">
        <f>ONCHAIN!S121</f>
        <v>27.66668906</v>
      </c>
    </row>
    <row r="110" ht="15.75" customHeight="1">
      <c r="B110" s="101" t="str">
        <f>ONCHAIN!B109</f>
        <v>TONCOIN</v>
      </c>
      <c r="C110" s="102">
        <f>ONCHAIN!S109</f>
        <v>44.75078306</v>
      </c>
    </row>
    <row r="111" ht="15.75" customHeight="1">
      <c r="B111" s="104" t="str">
        <f>ONCHAIN!B117</f>
        <v>IMMUTABLE X</v>
      </c>
      <c r="C111" s="102">
        <f>ONCHAIN!S117</f>
        <v>78.69415039</v>
      </c>
    </row>
    <row r="112" ht="15.75" customHeight="1">
      <c r="C112" s="102"/>
    </row>
    <row r="113" ht="15.75" customHeight="1">
      <c r="C113" s="102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2022-05-18T07:52:08Z</dcterms:created>
  <dc:creator>Microsoft Office User</dc:creator>
</cp:coreProperties>
</file>