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epen\Downloads\"/>
    </mc:Choice>
  </mc:AlternateContent>
  <xr:revisionPtr revIDLastSave="0" documentId="13_ncr:1_{9BB4A873-80F9-4B05-8B93-FE221C8E4D3C}" xr6:coauthVersionLast="47" xr6:coauthVersionMax="47" xr10:uidLastSave="{00000000-0000-0000-0000-000000000000}"/>
  <bookViews>
    <workbookView xWindow="-120" yWindow="-120" windowWidth="20730" windowHeight="11040" xr2:uid="{86F8280A-9538-4827-AAFB-64B1C095DEE9}"/>
  </bookViews>
  <sheets>
    <sheet name="BASE DE DATOS TAPAS 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C47" i="1"/>
  <c r="C45" i="1"/>
  <c r="C44" i="1"/>
  <c r="C42" i="1"/>
  <c r="C43" i="1"/>
  <c r="G43" i="1"/>
  <c r="G57" i="1" l="1"/>
  <c r="C46" i="1"/>
  <c r="F57" i="1" s="1"/>
  <c r="E57" i="1"/>
  <c r="D57" i="1"/>
  <c r="C57" i="1"/>
  <c r="C41" i="1"/>
  <c r="C49" i="1" l="1"/>
  <c r="C50" i="1" s="1"/>
  <c r="B38" i="1"/>
  <c r="C2" i="1" s="1"/>
  <c r="D2" i="1" s="1"/>
  <c r="C31" i="1" l="1"/>
  <c r="D31" i="1" s="1"/>
  <c r="C30" i="1"/>
  <c r="D30" i="1" s="1"/>
  <c r="C19" i="1"/>
  <c r="D19" i="1" s="1"/>
  <c r="C33" i="1"/>
  <c r="D33" i="1" s="1"/>
  <c r="C15" i="1"/>
  <c r="D15" i="1" s="1"/>
  <c r="C7" i="1"/>
  <c r="D7" i="1" s="1"/>
  <c r="C26" i="1"/>
  <c r="D26" i="1" s="1"/>
  <c r="C14" i="1"/>
  <c r="D14" i="1" s="1"/>
  <c r="C17" i="1"/>
  <c r="D17" i="1" s="1"/>
  <c r="C23" i="1"/>
  <c r="C12" i="1"/>
  <c r="D12" i="1" s="1"/>
  <c r="C10" i="1"/>
  <c r="D10" i="1" s="1"/>
  <c r="C18" i="1"/>
  <c r="D18" i="1" s="1"/>
  <c r="C28" i="1"/>
  <c r="D28" i="1" s="1"/>
  <c r="C8" i="1"/>
  <c r="D8" i="1" s="1"/>
  <c r="C6" i="1"/>
  <c r="D6" i="1" s="1"/>
  <c r="C4" i="1"/>
  <c r="D4" i="1" s="1"/>
  <c r="C3" i="1"/>
  <c r="D3" i="1" s="1"/>
  <c r="C22" i="1"/>
  <c r="D22" i="1" s="1"/>
  <c r="C21" i="1"/>
  <c r="D21" i="1" s="1"/>
  <c r="C29" i="1"/>
  <c r="D29" i="1" s="1"/>
  <c r="C16" i="1"/>
  <c r="D16" i="1" s="1"/>
  <c r="C35" i="1"/>
  <c r="D35" i="1" s="1"/>
  <c r="C5" i="1"/>
  <c r="D5" i="1" s="1"/>
  <c r="C25" i="1"/>
  <c r="D25" i="1" s="1"/>
  <c r="C24" i="1"/>
  <c r="D24" i="1" s="1"/>
  <c r="C13" i="1"/>
  <c r="D13" i="1" s="1"/>
  <c r="C11" i="1"/>
  <c r="D11" i="1" s="1"/>
  <c r="C20" i="1"/>
  <c r="D20" i="1" s="1"/>
  <c r="C9" i="1"/>
  <c r="D9" i="1" s="1"/>
  <c r="C32" i="1"/>
  <c r="D32" i="1" s="1"/>
  <c r="C27" i="1"/>
  <c r="D27" i="1" s="1"/>
  <c r="C34" i="1"/>
  <c r="D34" i="1" s="1"/>
  <c r="C38" i="1" l="1"/>
  <c r="D23" i="1"/>
  <c r="D38" i="1" s="1"/>
  <c r="D39" i="1" s="1"/>
  <c r="F39" i="1" s="1"/>
</calcChain>
</file>

<file path=xl/sharedStrings.xml><?xml version="1.0" encoding="utf-8"?>
<sst xmlns="http://schemas.openxmlformats.org/spreadsheetml/2006/main" count="54" uniqueCount="27">
  <si>
    <t>VARIANZA</t>
  </si>
  <si>
    <t>PROMEDIO</t>
  </si>
  <si>
    <t>SUMA DE LA DESVIAZION</t>
  </si>
  <si>
    <t>DESVIACION ESTANDAR</t>
  </si>
  <si>
    <t>DESVIACION MEDIA</t>
  </si>
  <si>
    <t>Q1</t>
  </si>
  <si>
    <t>Mediana</t>
  </si>
  <si>
    <t>Media</t>
  </si>
  <si>
    <t>Menor</t>
  </si>
  <si>
    <t>Q2</t>
  </si>
  <si>
    <t>Q3</t>
  </si>
  <si>
    <t>Maximo</t>
  </si>
  <si>
    <t>Desviación Media</t>
  </si>
  <si>
    <t>Varianza</t>
  </si>
  <si>
    <t>Desviación Estandar</t>
  </si>
  <si>
    <t>probabilidad entre moda</t>
  </si>
  <si>
    <t>Moda</t>
  </si>
  <si>
    <t>RECOLECCION TAPAS PEP</t>
  </si>
  <si>
    <t>LUNES</t>
  </si>
  <si>
    <t>MARTES</t>
  </si>
  <si>
    <t>MIÉRCOLES</t>
  </si>
  <si>
    <t>JUEVES</t>
  </si>
  <si>
    <t>VIERNES</t>
  </si>
  <si>
    <t>SÁBADO</t>
  </si>
  <si>
    <t>DOMINGO</t>
  </si>
  <si>
    <t>la probabilidad de que los estudiantes de la universidad tengan consigan 2 tapas en un dia es de 0,2647 que es igual al 26%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</si>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</sst>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C4043"/>
      <name val="Arial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4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0" fillId="8" borderId="4" xfId="0" applyFill="1" applyBorder="1"/>
    <xf numFmtId="0" fontId="0" fillId="8" borderId="5" xfId="0" applyFill="1" applyBorder="1"/>
    <xf numFmtId="0" fontId="0" fillId="8" borderId="6" xfId="0" applyFill="1" applyBorder="1"/>
    <xf numFmtId="0" fontId="0" fillId="0" borderId="3" xfId="0" applyBorder="1"/>
    <xf numFmtId="1" fontId="0" fillId="0" borderId="0" xfId="0" applyNumberFormat="1"/>
    <xf numFmtId="0" fontId="1" fillId="7" borderId="0" xfId="0" applyFont="1" applyFill="1"/>
    <xf numFmtId="0" fontId="0" fillId="0" borderId="0" xfId="0" applyAlignment="1">
      <alignment horizontal="center" wrapText="1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932CB-2178-429F-845F-65FDC34EB72E}">
  <dimension ref="A1:T57"/>
  <sheetViews>
    <sheetView tabSelected="1" topLeftCell="A35" zoomScaleNormal="100" workbookViewId="0">
      <selection activeCell="C51" sqref="C51"/>
    </sheetView>
  </sheetViews>
  <sheetFormatPr baseColWidth="10" defaultRowHeight="15" x14ac:dyDescent="0.25"/>
  <cols>
    <col min="2" max="2" width="20.5703125" customWidth="1"/>
    <col min="3" max="3" width="23.140625" bestFit="1" customWidth="1"/>
    <col min="4" max="4" width="18.42578125" bestFit="1" customWidth="1"/>
    <col min="5" max="5" width="18.42578125" customWidth="1"/>
    <col min="6" max="6" width="23.5703125" bestFit="1" customWidth="1"/>
    <col min="7" max="7" width="11.85546875" bestFit="1" customWidth="1"/>
    <col min="9" max="9" width="11.85546875" bestFit="1" customWidth="1"/>
    <col min="11" max="11" width="11.42578125" style="7"/>
    <col min="14" max="14" width="11.85546875" bestFit="1" customWidth="1"/>
    <col min="15" max="15" width="12.85546875" bestFit="1" customWidth="1"/>
    <col min="19" max="19" width="12.85546875" bestFit="1" customWidth="1"/>
    <col min="21" max="21" width="26.42578125" bestFit="1" customWidth="1"/>
    <col min="22" max="22" width="26.42578125" customWidth="1"/>
    <col min="23" max="23" width="12.85546875" bestFit="1" customWidth="1"/>
    <col min="29" max="29" width="17.28515625" bestFit="1" customWidth="1"/>
    <col min="30" max="30" width="17.28515625" customWidth="1"/>
    <col min="31" max="31" width="12.85546875" bestFit="1" customWidth="1"/>
    <col min="33" max="33" width="20.140625" bestFit="1" customWidth="1"/>
    <col min="34" max="34" width="20.140625" customWidth="1"/>
    <col min="35" max="35" width="12.85546875" bestFit="1" customWidth="1"/>
  </cols>
  <sheetData>
    <row r="1" spans="1:20" x14ac:dyDescent="0.25">
      <c r="A1" s="22" t="s">
        <v>17</v>
      </c>
      <c r="B1" s="22"/>
      <c r="C1" s="22"/>
      <c r="D1" s="22"/>
      <c r="K1"/>
    </row>
    <row r="2" spans="1:20" x14ac:dyDescent="0.25">
      <c r="A2" s="18" t="s">
        <v>18</v>
      </c>
      <c r="B2" s="18">
        <v>5</v>
      </c>
      <c r="C2" s="18">
        <f t="shared" ref="C2:C35" si="0">B2-$B$38</f>
        <v>1.9117647058823528</v>
      </c>
      <c r="D2" s="18">
        <f t="shared" ref="D2:D35" si="1">C2^2</f>
        <v>3.6548442906574388</v>
      </c>
      <c r="K2"/>
    </row>
    <row r="3" spans="1:20" x14ac:dyDescent="0.25">
      <c r="A3" s="18" t="s">
        <v>19</v>
      </c>
      <c r="B3" s="18">
        <v>4</v>
      </c>
      <c r="C3" s="18">
        <f t="shared" si="0"/>
        <v>0.91176470588235281</v>
      </c>
      <c r="D3" s="18">
        <f t="shared" si="1"/>
        <v>0.83131487889273337</v>
      </c>
      <c r="K3"/>
    </row>
    <row r="4" spans="1:20" x14ac:dyDescent="0.25">
      <c r="A4" s="18" t="s">
        <v>20</v>
      </c>
      <c r="B4" s="18">
        <v>3</v>
      </c>
      <c r="C4" s="18">
        <f t="shared" si="0"/>
        <v>-8.8235294117647189E-2</v>
      </c>
      <c r="D4" s="18">
        <f t="shared" si="1"/>
        <v>7.7854671280277047E-3</v>
      </c>
      <c r="K4"/>
    </row>
    <row r="5" spans="1:20" x14ac:dyDescent="0.25">
      <c r="A5" s="18" t="s">
        <v>21</v>
      </c>
      <c r="B5" s="18">
        <v>4</v>
      </c>
      <c r="C5" s="18">
        <f t="shared" si="0"/>
        <v>0.91176470588235281</v>
      </c>
      <c r="D5" s="18">
        <f t="shared" si="1"/>
        <v>0.83131487889273337</v>
      </c>
      <c r="K5"/>
    </row>
    <row r="6" spans="1:20" x14ac:dyDescent="0.25">
      <c r="A6" s="18" t="s">
        <v>22</v>
      </c>
      <c r="B6" s="18">
        <v>2</v>
      </c>
      <c r="C6" s="18">
        <f t="shared" si="0"/>
        <v>-1.0882352941176472</v>
      </c>
      <c r="D6" s="18">
        <f t="shared" si="1"/>
        <v>1.1842560553633221</v>
      </c>
      <c r="K6"/>
    </row>
    <row r="7" spans="1:20" x14ac:dyDescent="0.25">
      <c r="A7" s="18" t="s">
        <v>23</v>
      </c>
      <c r="B7" s="18">
        <v>1</v>
      </c>
      <c r="C7" s="18">
        <f t="shared" si="0"/>
        <v>-2.0882352941176472</v>
      </c>
      <c r="D7" s="18">
        <f t="shared" si="1"/>
        <v>4.3607266435986167</v>
      </c>
      <c r="K7"/>
    </row>
    <row r="8" spans="1:20" x14ac:dyDescent="0.25">
      <c r="A8" s="18" t="s">
        <v>24</v>
      </c>
      <c r="B8" s="18">
        <v>2</v>
      </c>
      <c r="C8" s="18">
        <f t="shared" si="0"/>
        <v>-1.0882352941176472</v>
      </c>
      <c r="D8" s="18">
        <f t="shared" si="1"/>
        <v>1.1842560553633221</v>
      </c>
      <c r="K8"/>
      <c r="T8" s="19"/>
    </row>
    <row r="9" spans="1:20" x14ac:dyDescent="0.25">
      <c r="A9" s="18" t="s">
        <v>18</v>
      </c>
      <c r="B9" s="18">
        <v>5</v>
      </c>
      <c r="C9" s="18">
        <f t="shared" si="0"/>
        <v>1.9117647058823528</v>
      </c>
      <c r="D9" s="18">
        <f t="shared" si="1"/>
        <v>3.6548442906574388</v>
      </c>
      <c r="K9"/>
    </row>
    <row r="10" spans="1:20" x14ac:dyDescent="0.25">
      <c r="A10" s="18" t="s">
        <v>19</v>
      </c>
      <c r="B10" s="18">
        <v>3</v>
      </c>
      <c r="C10" s="18">
        <f t="shared" si="0"/>
        <v>-8.8235294117647189E-2</v>
      </c>
      <c r="D10" s="18">
        <f t="shared" si="1"/>
        <v>7.7854671280277047E-3</v>
      </c>
      <c r="K10"/>
    </row>
    <row r="11" spans="1:20" x14ac:dyDescent="0.25">
      <c r="A11" s="18" t="s">
        <v>20</v>
      </c>
      <c r="B11" s="18">
        <v>1</v>
      </c>
      <c r="C11" s="18">
        <f t="shared" si="0"/>
        <v>-2.0882352941176472</v>
      </c>
      <c r="D11" s="18">
        <f t="shared" si="1"/>
        <v>4.3607266435986167</v>
      </c>
      <c r="K11"/>
    </row>
    <row r="12" spans="1:20" x14ac:dyDescent="0.25">
      <c r="A12" s="18" t="s">
        <v>21</v>
      </c>
      <c r="B12" s="18">
        <v>2</v>
      </c>
      <c r="C12" s="18">
        <f t="shared" si="0"/>
        <v>-1.0882352941176472</v>
      </c>
      <c r="D12" s="18">
        <f t="shared" si="1"/>
        <v>1.1842560553633221</v>
      </c>
      <c r="K12"/>
    </row>
    <row r="13" spans="1:20" x14ac:dyDescent="0.25">
      <c r="A13" s="18" t="s">
        <v>22</v>
      </c>
      <c r="B13" s="18">
        <v>1</v>
      </c>
      <c r="C13" s="18">
        <f t="shared" si="0"/>
        <v>-2.0882352941176472</v>
      </c>
      <c r="D13" s="18">
        <f t="shared" si="1"/>
        <v>4.3607266435986167</v>
      </c>
      <c r="K13"/>
    </row>
    <row r="14" spans="1:20" x14ac:dyDescent="0.25">
      <c r="A14" s="18" t="s">
        <v>23</v>
      </c>
      <c r="B14" s="18">
        <v>2</v>
      </c>
      <c r="C14" s="18">
        <f t="shared" si="0"/>
        <v>-1.0882352941176472</v>
      </c>
      <c r="D14" s="18">
        <f t="shared" si="1"/>
        <v>1.1842560553633221</v>
      </c>
      <c r="K14"/>
    </row>
    <row r="15" spans="1:20" x14ac:dyDescent="0.25">
      <c r="A15" s="18" t="s">
        <v>24</v>
      </c>
      <c r="B15" s="18">
        <v>5</v>
      </c>
      <c r="C15" s="18">
        <f t="shared" si="0"/>
        <v>1.9117647058823528</v>
      </c>
      <c r="D15" s="18">
        <f t="shared" si="1"/>
        <v>3.6548442906574388</v>
      </c>
      <c r="K15"/>
    </row>
    <row r="16" spans="1:20" x14ac:dyDescent="0.25">
      <c r="A16" s="18" t="s">
        <v>18</v>
      </c>
      <c r="B16" s="18">
        <v>4</v>
      </c>
      <c r="C16" s="18">
        <f t="shared" si="0"/>
        <v>0.91176470588235281</v>
      </c>
      <c r="D16" s="18">
        <f t="shared" si="1"/>
        <v>0.83131487889273337</v>
      </c>
      <c r="K16"/>
    </row>
    <row r="17" spans="1:11" x14ac:dyDescent="0.25">
      <c r="A17" s="18" t="s">
        <v>19</v>
      </c>
      <c r="B17" s="18">
        <v>2</v>
      </c>
      <c r="C17" s="18">
        <f t="shared" si="0"/>
        <v>-1.0882352941176472</v>
      </c>
      <c r="D17" s="18">
        <f t="shared" si="1"/>
        <v>1.1842560553633221</v>
      </c>
      <c r="K17"/>
    </row>
    <row r="18" spans="1:11" x14ac:dyDescent="0.25">
      <c r="A18" s="18" t="s">
        <v>20</v>
      </c>
      <c r="B18" s="18">
        <v>2</v>
      </c>
      <c r="C18" s="18">
        <f t="shared" si="0"/>
        <v>-1.0882352941176472</v>
      </c>
      <c r="D18" s="18">
        <f t="shared" si="1"/>
        <v>1.1842560553633221</v>
      </c>
      <c r="K18"/>
    </row>
    <row r="19" spans="1:11" x14ac:dyDescent="0.25">
      <c r="A19" s="18" t="s">
        <v>21</v>
      </c>
      <c r="B19" s="18">
        <v>3</v>
      </c>
      <c r="C19" s="18">
        <f t="shared" si="0"/>
        <v>-8.8235294117647189E-2</v>
      </c>
      <c r="D19" s="18">
        <f t="shared" si="1"/>
        <v>7.7854671280277047E-3</v>
      </c>
      <c r="K19"/>
    </row>
    <row r="20" spans="1:11" x14ac:dyDescent="0.25">
      <c r="A20" s="18" t="s">
        <v>22</v>
      </c>
      <c r="B20" s="18">
        <v>2</v>
      </c>
      <c r="C20" s="18">
        <f t="shared" si="0"/>
        <v>-1.0882352941176472</v>
      </c>
      <c r="D20" s="18">
        <f t="shared" si="1"/>
        <v>1.1842560553633221</v>
      </c>
      <c r="K20"/>
    </row>
    <row r="21" spans="1:11" x14ac:dyDescent="0.25">
      <c r="A21" s="18" t="s">
        <v>23</v>
      </c>
      <c r="B21" s="18">
        <v>1</v>
      </c>
      <c r="C21" s="18">
        <f t="shared" si="0"/>
        <v>-2.0882352941176472</v>
      </c>
      <c r="D21" s="18">
        <f t="shared" si="1"/>
        <v>4.3607266435986167</v>
      </c>
      <c r="K21"/>
    </row>
    <row r="22" spans="1:11" x14ac:dyDescent="0.25">
      <c r="A22" s="18" t="s">
        <v>24</v>
      </c>
      <c r="B22" s="18">
        <v>2</v>
      </c>
      <c r="C22" s="18">
        <f t="shared" si="0"/>
        <v>-1.0882352941176472</v>
      </c>
      <c r="D22" s="18">
        <f t="shared" si="1"/>
        <v>1.1842560553633221</v>
      </c>
      <c r="K22"/>
    </row>
    <row r="23" spans="1:11" x14ac:dyDescent="0.25">
      <c r="A23" s="18" t="s">
        <v>18</v>
      </c>
      <c r="B23" s="18">
        <v>3</v>
      </c>
      <c r="C23" s="18">
        <f t="shared" si="0"/>
        <v>-8.8235294117647189E-2</v>
      </c>
      <c r="D23" s="18">
        <f t="shared" si="1"/>
        <v>7.7854671280277047E-3</v>
      </c>
      <c r="K23"/>
    </row>
    <row r="24" spans="1:11" x14ac:dyDescent="0.25">
      <c r="A24" s="18" t="s">
        <v>19</v>
      </c>
      <c r="B24" s="18">
        <v>3</v>
      </c>
      <c r="C24" s="18">
        <f t="shared" si="0"/>
        <v>-8.8235294117647189E-2</v>
      </c>
      <c r="D24" s="18">
        <f t="shared" si="1"/>
        <v>7.7854671280277047E-3</v>
      </c>
      <c r="K24"/>
    </row>
    <row r="25" spans="1:11" x14ac:dyDescent="0.25">
      <c r="A25" s="18" t="s">
        <v>20</v>
      </c>
      <c r="B25" s="18">
        <v>1</v>
      </c>
      <c r="C25" s="18">
        <f t="shared" si="0"/>
        <v>-2.0882352941176472</v>
      </c>
      <c r="D25" s="18">
        <f t="shared" si="1"/>
        <v>4.3607266435986167</v>
      </c>
      <c r="K25"/>
    </row>
    <row r="26" spans="1:11" x14ac:dyDescent="0.25">
      <c r="A26" s="18" t="s">
        <v>21</v>
      </c>
      <c r="B26" s="18">
        <v>3</v>
      </c>
      <c r="C26" s="18">
        <f t="shared" si="0"/>
        <v>-8.8235294117647189E-2</v>
      </c>
      <c r="D26" s="18">
        <f t="shared" si="1"/>
        <v>7.7854671280277047E-3</v>
      </c>
      <c r="K26"/>
    </row>
    <row r="27" spans="1:11" x14ac:dyDescent="0.25">
      <c r="A27" s="18" t="s">
        <v>22</v>
      </c>
      <c r="B27" s="18">
        <v>5</v>
      </c>
      <c r="C27" s="18">
        <f t="shared" si="0"/>
        <v>1.9117647058823528</v>
      </c>
      <c r="D27" s="18">
        <f t="shared" si="1"/>
        <v>3.6548442906574388</v>
      </c>
      <c r="K27"/>
    </row>
    <row r="28" spans="1:11" x14ac:dyDescent="0.25">
      <c r="A28" s="18" t="s">
        <v>23</v>
      </c>
      <c r="B28" s="18">
        <v>5</v>
      </c>
      <c r="C28" s="18">
        <f t="shared" si="0"/>
        <v>1.9117647058823528</v>
      </c>
      <c r="D28" s="18">
        <f t="shared" si="1"/>
        <v>3.6548442906574388</v>
      </c>
      <c r="K28"/>
    </row>
    <row r="29" spans="1:11" x14ac:dyDescent="0.25">
      <c r="A29" s="18" t="s">
        <v>24</v>
      </c>
      <c r="B29" s="18">
        <v>6</v>
      </c>
      <c r="C29" s="18">
        <f t="shared" si="0"/>
        <v>2.9117647058823528</v>
      </c>
      <c r="D29" s="18">
        <f t="shared" si="1"/>
        <v>8.4783737024221448</v>
      </c>
      <c r="K29"/>
    </row>
    <row r="30" spans="1:11" x14ac:dyDescent="0.25">
      <c r="A30" s="18" t="s">
        <v>18</v>
      </c>
      <c r="B30" s="18">
        <v>6</v>
      </c>
      <c r="C30" s="18">
        <f t="shared" si="0"/>
        <v>2.9117647058823528</v>
      </c>
      <c r="D30" s="18">
        <f t="shared" si="1"/>
        <v>8.4783737024221448</v>
      </c>
      <c r="K30"/>
    </row>
    <row r="31" spans="1:11" x14ac:dyDescent="0.25">
      <c r="A31" s="18" t="s">
        <v>19</v>
      </c>
      <c r="B31" s="18">
        <v>3</v>
      </c>
      <c r="C31" s="18">
        <f t="shared" si="0"/>
        <v>-8.8235294117647189E-2</v>
      </c>
      <c r="D31" s="18">
        <f t="shared" si="1"/>
        <v>7.7854671280277047E-3</v>
      </c>
      <c r="K31"/>
    </row>
    <row r="32" spans="1:11" x14ac:dyDescent="0.25">
      <c r="A32" s="18" t="s">
        <v>20</v>
      </c>
      <c r="B32" s="18">
        <v>7</v>
      </c>
      <c r="C32" s="18">
        <f t="shared" si="0"/>
        <v>3.9117647058823528</v>
      </c>
      <c r="D32" s="18">
        <f t="shared" si="1"/>
        <v>15.30190311418685</v>
      </c>
    </row>
    <row r="33" spans="1:7" x14ac:dyDescent="0.25">
      <c r="A33" s="18" t="s">
        <v>21</v>
      </c>
      <c r="B33" s="18">
        <v>4</v>
      </c>
      <c r="C33" s="18">
        <f t="shared" si="0"/>
        <v>0.91176470588235281</v>
      </c>
      <c r="D33" s="18">
        <f t="shared" si="1"/>
        <v>0.83131487889273337</v>
      </c>
    </row>
    <row r="34" spans="1:7" x14ac:dyDescent="0.25">
      <c r="A34" s="18" t="s">
        <v>22</v>
      </c>
      <c r="B34" s="18">
        <v>1</v>
      </c>
      <c r="C34" s="18">
        <f t="shared" si="0"/>
        <v>-2.0882352941176472</v>
      </c>
      <c r="D34" s="18">
        <f t="shared" si="1"/>
        <v>4.3607266435986167</v>
      </c>
    </row>
    <row r="35" spans="1:7" x14ac:dyDescent="0.25">
      <c r="A35" s="18" t="s">
        <v>23</v>
      </c>
      <c r="B35" s="18">
        <v>2</v>
      </c>
      <c r="C35" s="18">
        <f t="shared" si="0"/>
        <v>-1.0882352941176472</v>
      </c>
      <c r="D35" s="18">
        <f t="shared" si="1"/>
        <v>1.1842560553633221</v>
      </c>
    </row>
    <row r="37" spans="1:7" x14ac:dyDescent="0.25">
      <c r="B37" s="1" t="s">
        <v>1</v>
      </c>
      <c r="C37" s="2" t="s">
        <v>2</v>
      </c>
      <c r="D37" s="5" t="s">
        <v>4</v>
      </c>
      <c r="E37" s="5"/>
    </row>
    <row r="38" spans="1:7" x14ac:dyDescent="0.25">
      <c r="B38" s="1">
        <f>SUM(B2:B35)/34</f>
        <v>3.0882352941176472</v>
      </c>
      <c r="C38" s="3">
        <f>SUM(C2:C35)</f>
        <v>0</v>
      </c>
      <c r="D38" s="5">
        <f>SUM(D2:D35)</f>
        <v>90.735294117647058</v>
      </c>
      <c r="E38" s="5"/>
    </row>
    <row r="39" spans="1:7" x14ac:dyDescent="0.25">
      <c r="C39" s="4" t="s">
        <v>0</v>
      </c>
      <c r="D39" s="4">
        <f>D38/(34-1)</f>
        <v>2.749554367201426</v>
      </c>
      <c r="E39" s="4"/>
      <c r="F39" s="6">
        <f>SQRT(D39)</f>
        <v>1.6581780263896353</v>
      </c>
    </row>
    <row r="40" spans="1:7" x14ac:dyDescent="0.25">
      <c r="F40" s="6" t="s">
        <v>3</v>
      </c>
    </row>
    <row r="41" spans="1:7" x14ac:dyDescent="0.25">
      <c r="B41" t="s">
        <v>6</v>
      </c>
      <c r="C41">
        <f>MEDIAN(B2:B35)</f>
        <v>3</v>
      </c>
    </row>
    <row r="42" spans="1:7" x14ac:dyDescent="0.25">
      <c r="B42" t="s">
        <v>7</v>
      </c>
      <c r="C42">
        <f>(SUM(B2:B35))/34</f>
        <v>3.0882352941176472</v>
      </c>
    </row>
    <row r="43" spans="1:7" x14ac:dyDescent="0.25">
      <c r="B43" t="s">
        <v>8</v>
      </c>
      <c r="C43">
        <f>MIN(B2:B35)</f>
        <v>1</v>
      </c>
      <c r="F43" s="20" t="s">
        <v>15</v>
      </c>
      <c r="G43">
        <f>9/34</f>
        <v>0.26470588235294118</v>
      </c>
    </row>
    <row r="44" spans="1:7" x14ac:dyDescent="0.25">
      <c r="B44" t="s">
        <v>5</v>
      </c>
      <c r="C44">
        <f>_xlfn.QUARTILE.INC(B3:B35,1)</f>
        <v>2</v>
      </c>
    </row>
    <row r="45" spans="1:7" x14ac:dyDescent="0.25">
      <c r="B45" t="s">
        <v>9</v>
      </c>
      <c r="C45">
        <f>_xlfn.QUARTILE.INC(B2:B35,2)</f>
        <v>3</v>
      </c>
      <c r="F45" s="21" t="s">
        <v>25</v>
      </c>
    </row>
    <row r="46" spans="1:7" x14ac:dyDescent="0.25">
      <c r="B46" t="s">
        <v>10</v>
      </c>
      <c r="C46">
        <f>_xlfn.QUARTILE.INC(B14:B35,3)</f>
        <v>4.75</v>
      </c>
      <c r="F46" s="21"/>
    </row>
    <row r="47" spans="1:7" x14ac:dyDescent="0.25">
      <c r="B47" t="s">
        <v>11</v>
      </c>
      <c r="C47">
        <f>_xlfn.QUARTILE.INC(B2:B35,4)</f>
        <v>7</v>
      </c>
      <c r="F47" s="21"/>
    </row>
    <row r="48" spans="1:7" x14ac:dyDescent="0.25">
      <c r="B48" t="s">
        <v>12</v>
      </c>
      <c r="C48">
        <f>DEVSQ(B2:B35)</f>
        <v>90.735294117647058</v>
      </c>
      <c r="F48" s="21"/>
    </row>
    <row r="49" spans="2:7" x14ac:dyDescent="0.25">
      <c r="B49" t="s">
        <v>13</v>
      </c>
      <c r="C49">
        <f>C48/(34-1)</f>
        <v>2.749554367201426</v>
      </c>
    </row>
    <row r="50" spans="2:7" x14ac:dyDescent="0.25">
      <c r="B50" t="s">
        <v>14</v>
      </c>
      <c r="C50">
        <f>SQRT(C49)</f>
        <v>1.6581780263896353</v>
      </c>
    </row>
    <row r="51" spans="2:7" x14ac:dyDescent="0.25">
      <c r="B51" t="s">
        <v>16</v>
      </c>
      <c r="C51">
        <v>1</v>
      </c>
    </row>
    <row r="53" spans="2:7" x14ac:dyDescent="0.25">
      <c r="C53" t="s">
        <v>26</v>
      </c>
      <c r="E53" s="12"/>
      <c r="F53" s="15"/>
      <c r="G53" s="7"/>
    </row>
    <row r="54" spans="2:7" x14ac:dyDescent="0.25">
      <c r="D54" s="9"/>
      <c r="E54" s="13"/>
      <c r="F54" s="16"/>
      <c r="G54" s="11"/>
    </row>
    <row r="55" spans="2:7" x14ac:dyDescent="0.25">
      <c r="D55" s="8"/>
      <c r="E55" s="13"/>
      <c r="F55" s="16"/>
      <c r="G55" s="10"/>
    </row>
    <row r="56" spans="2:7" x14ac:dyDescent="0.25">
      <c r="E56" s="14"/>
      <c r="F56" s="17"/>
    </row>
    <row r="57" spans="2:7" x14ac:dyDescent="0.25">
      <c r="C57">
        <f>C43</f>
        <v>1</v>
      </c>
      <c r="D57">
        <f>C44</f>
        <v>2</v>
      </c>
      <c r="E57">
        <f>C45</f>
        <v>3</v>
      </c>
      <c r="F57">
        <f>C46</f>
        <v>4.75</v>
      </c>
      <c r="G57">
        <f>C47</f>
        <v>7</v>
      </c>
    </row>
  </sheetData>
  <sortState xmlns:xlrd2="http://schemas.microsoft.com/office/spreadsheetml/2017/richdata2" ref="B2:D35">
    <sortCondition ref="B35"/>
  </sortState>
  <mergeCells count="2">
    <mergeCell ref="F45:F48"/>
    <mergeCell ref="A1:D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 DE DATOS TAPAS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juan esteban  peñarando</cp:lastModifiedBy>
  <dcterms:created xsi:type="dcterms:W3CDTF">2023-08-22T23:41:53Z</dcterms:created>
  <dcterms:modified xsi:type="dcterms:W3CDTF">2023-11-20T02:11:21Z</dcterms:modified>
</cp:coreProperties>
</file>